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worksheets/sheet19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837"/>
  </bookViews>
  <sheets>
    <sheet name="BuildingSummary" sheetId="8" r:id="rId1"/>
    <sheet name="ZoneSummary" sheetId="10" r:id="rId2"/>
    <sheet name="LocationSummary" sheetId="20" r:id="rId3"/>
    <sheet name="Miami" sheetId="36" state="veryHidden" r:id="rId4"/>
    <sheet name="Houston" sheetId="35" state="veryHidden" r:id="rId5"/>
    <sheet name="Phoenix" sheetId="34" state="veryHidden" r:id="rId6"/>
    <sheet name="Atlanta" sheetId="33" state="veryHidden" r:id="rId7"/>
    <sheet name="LosAngeles" sheetId="32" state="veryHidden" r:id="rId8"/>
    <sheet name="LasVegas" sheetId="31" state="veryHidden" r:id="rId9"/>
    <sheet name="SanFrancisco" sheetId="30" state="veryHidden" r:id="rId10"/>
    <sheet name="Baltimore" sheetId="29" state="veryHidden" r:id="rId11"/>
    <sheet name="Albuquerque" sheetId="28" state="veryHidden" r:id="rId12"/>
    <sheet name="Seattle" sheetId="27" state="veryHidden" r:id="rId13"/>
    <sheet name="Chicago" sheetId="26" state="veryHidden" r:id="rId14"/>
    <sheet name="Boulder" sheetId="25" state="veryHidden" r:id="rId15"/>
    <sheet name="Minneapolis" sheetId="24" state="veryHidden" r:id="rId16"/>
    <sheet name="Helena" sheetId="23" state="veryHidden" r:id="rId17"/>
    <sheet name="Duluth" sheetId="22" state="veryHidden" r:id="rId18"/>
    <sheet name="Fairbanks" sheetId="21" state="veryHidden" r:id="rId19"/>
    <sheet name="Picture" sheetId="3" r:id="rId20"/>
    <sheet name="Electricity" sheetId="4" r:id="rId21"/>
    <sheet name="Gas" sheetId="11" r:id="rId22"/>
    <sheet name="EUI" sheetId="17" r:id="rId23"/>
    <sheet name="Water" sheetId="38" r:id="rId24"/>
    <sheet name="Carbon" sheetId="37" r:id="rId25"/>
    <sheet name="Schedules" sheetId="2" r:id="rId26"/>
    <sheet name="LghtSch" sheetId="12" r:id="rId27"/>
    <sheet name="EqpSch" sheetId="13" r:id="rId28"/>
    <sheet name="OccSch" sheetId="14" r:id="rId29"/>
    <sheet name="HeatSch" sheetId="15" r:id="rId30"/>
    <sheet name="CoolSch" sheetId="16" r:id="rId31"/>
  </sheets>
  <definedNames>
    <definedName name="_xlnm._FilterDatabase" localSheetId="2" hidden="1">LocationSummary!$C$36:$C$36</definedName>
    <definedName name="mdoff01miami_6" localSheetId="3">Miami!$A$1:$S$181</definedName>
    <definedName name="mdoff02houston_6" localSheetId="4">Houston!$A$1:$S$181</definedName>
    <definedName name="mdoff03phoenix_6" localSheetId="5">Phoenix!$A$1:$S$181</definedName>
    <definedName name="mdoff04atlanta_6" localSheetId="6">Atlanta!$A$1:$S$181</definedName>
    <definedName name="mdoff05losangeles_6" localSheetId="7">LosAngeles!$A$1:$S$181</definedName>
    <definedName name="mdoff06lasvegas_6" localSheetId="8">LasVegas!$A$1:$S$181</definedName>
    <definedName name="mdoff07sanfrancisco_6" localSheetId="9">SanFrancisco!$A$1:$S$181</definedName>
    <definedName name="mdoff08baltimore_6" localSheetId="10">Baltimore!$A$1:$S$181</definedName>
    <definedName name="mdoff09albuquerque_6" localSheetId="11">Albuquerque!$A$1:$S$181</definedName>
    <definedName name="mdoff10seattle_6" localSheetId="12">Seattle!$A$1:$S$181</definedName>
    <definedName name="mdoff11chicago_6" localSheetId="13">Chicago!$A$1:$S$181</definedName>
    <definedName name="mdoff12boulder_6" localSheetId="14">Boulder!$A$1:$S$181</definedName>
    <definedName name="mdoff13minneapolis_6" localSheetId="15">Minneapolis!$A$1:$S$181</definedName>
    <definedName name="mdoff14helena_6" localSheetId="16">Helena!$A$1:$S$181</definedName>
    <definedName name="mdoff15duluth_6" localSheetId="17">Duluth!$A$1:$S$181</definedName>
    <definedName name="mdoff16fairbanks_6" localSheetId="18">Fairbanks!$A$1:$S$181</definedName>
  </definedNames>
  <calcPr calcId="125725"/>
</workbook>
</file>

<file path=xl/calcChain.xml><?xml version="1.0" encoding="utf-8"?>
<calcChain xmlns="http://schemas.openxmlformats.org/spreadsheetml/2006/main">
  <c r="D23" i="20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12"/>
  <c r="E12"/>
  <c r="F12"/>
  <c r="G12"/>
  <c r="H12"/>
  <c r="I12"/>
  <c r="J12"/>
  <c r="K12"/>
  <c r="L12"/>
  <c r="M12"/>
  <c r="N12"/>
  <c r="O12"/>
  <c r="P12"/>
  <c r="Q12"/>
  <c r="R12"/>
  <c r="C12"/>
  <c r="D9"/>
  <c r="E9"/>
  <c r="F9"/>
  <c r="G9"/>
  <c r="H9"/>
  <c r="I9"/>
  <c r="J9"/>
  <c r="K9"/>
  <c r="L9"/>
  <c r="M9"/>
  <c r="N9"/>
  <c r="O9"/>
  <c r="P9"/>
  <c r="Q9"/>
  <c r="R9"/>
  <c r="C9"/>
  <c r="R218"/>
  <c r="Q218"/>
  <c r="P218"/>
  <c r="O218"/>
  <c r="N218"/>
  <c r="M218"/>
  <c r="L218"/>
  <c r="K218"/>
  <c r="J218"/>
  <c r="I218"/>
  <c r="H218"/>
  <c r="G218"/>
  <c r="F218"/>
  <c r="E218"/>
  <c r="D218"/>
  <c r="C218"/>
  <c r="R217"/>
  <c r="Q217"/>
  <c r="P217"/>
  <c r="O217"/>
  <c r="N217"/>
  <c r="M217"/>
  <c r="L217"/>
  <c r="K217"/>
  <c r="J217"/>
  <c r="I217"/>
  <c r="H217"/>
  <c r="G217"/>
  <c r="F217"/>
  <c r="E217"/>
  <c r="D217"/>
  <c r="C217"/>
  <c r="B42"/>
  <c r="B43"/>
  <c r="B41"/>
  <c r="R215"/>
  <c r="Q215"/>
  <c r="P215"/>
  <c r="O215"/>
  <c r="N215"/>
  <c r="M215"/>
  <c r="L215"/>
  <c r="K215"/>
  <c r="J215"/>
  <c r="I215"/>
  <c r="H215"/>
  <c r="G215"/>
  <c r="F215"/>
  <c r="E215"/>
  <c r="D215"/>
  <c r="C215"/>
  <c r="R214"/>
  <c r="Q214"/>
  <c r="P214"/>
  <c r="O214"/>
  <c r="N214"/>
  <c r="M214"/>
  <c r="L214"/>
  <c r="K214"/>
  <c r="J214"/>
  <c r="I214"/>
  <c r="H214"/>
  <c r="G214"/>
  <c r="F214"/>
  <c r="E214"/>
  <c r="D214"/>
  <c r="C214"/>
  <c r="R213"/>
  <c r="Q213"/>
  <c r="P213"/>
  <c r="O213"/>
  <c r="N213"/>
  <c r="M213"/>
  <c r="L213"/>
  <c r="K213"/>
  <c r="J213"/>
  <c r="I213"/>
  <c r="H213"/>
  <c r="G213"/>
  <c r="F213"/>
  <c r="E213"/>
  <c r="D213"/>
  <c r="C213"/>
  <c r="R212"/>
  <c r="Q212"/>
  <c r="P212"/>
  <c r="O212"/>
  <c r="N212"/>
  <c r="M212"/>
  <c r="L212"/>
  <c r="K212"/>
  <c r="J212"/>
  <c r="I212"/>
  <c r="H212"/>
  <c r="G212"/>
  <c r="F212"/>
  <c r="E212"/>
  <c r="D212"/>
  <c r="C212"/>
  <c r="R211"/>
  <c r="Q211"/>
  <c r="P211"/>
  <c r="O211"/>
  <c r="N211"/>
  <c r="M211"/>
  <c r="L211"/>
  <c r="K211"/>
  <c r="J211"/>
  <c r="I211"/>
  <c r="H211"/>
  <c r="G211"/>
  <c r="F211"/>
  <c r="E211"/>
  <c r="D211"/>
  <c r="C211"/>
  <c r="R210"/>
  <c r="Q210"/>
  <c r="P210"/>
  <c r="O210"/>
  <c r="N210"/>
  <c r="M210"/>
  <c r="L210"/>
  <c r="K210"/>
  <c r="J210"/>
  <c r="I210"/>
  <c r="H210"/>
  <c r="G210"/>
  <c r="F210"/>
  <c r="E210"/>
  <c r="D210"/>
  <c r="C210"/>
  <c r="R209"/>
  <c r="Q209"/>
  <c r="P209"/>
  <c r="O209"/>
  <c r="N209"/>
  <c r="M209"/>
  <c r="L209"/>
  <c r="K209"/>
  <c r="J209"/>
  <c r="I209"/>
  <c r="H209"/>
  <c r="G209"/>
  <c r="F209"/>
  <c r="E209"/>
  <c r="D209"/>
  <c r="C209"/>
  <c r="R208"/>
  <c r="Q208"/>
  <c r="P208"/>
  <c r="O208"/>
  <c r="N208"/>
  <c r="M208"/>
  <c r="L208"/>
  <c r="K208"/>
  <c r="J208"/>
  <c r="I208"/>
  <c r="H208"/>
  <c r="G208"/>
  <c r="F208"/>
  <c r="E208"/>
  <c r="D208"/>
  <c r="C208"/>
  <c r="R207"/>
  <c r="Q207"/>
  <c r="P207"/>
  <c r="O207"/>
  <c r="N207"/>
  <c r="M207"/>
  <c r="L207"/>
  <c r="K207"/>
  <c r="J207"/>
  <c r="I207"/>
  <c r="H207"/>
  <c r="G207"/>
  <c r="F207"/>
  <c r="E207"/>
  <c r="D207"/>
  <c r="C207"/>
  <c r="R206"/>
  <c r="Q206"/>
  <c r="P206"/>
  <c r="O206"/>
  <c r="N206"/>
  <c r="M206"/>
  <c r="L206"/>
  <c r="K206"/>
  <c r="J206"/>
  <c r="I206"/>
  <c r="H206"/>
  <c r="G206"/>
  <c r="F206"/>
  <c r="E206"/>
  <c r="D206"/>
  <c r="C206"/>
  <c r="R205"/>
  <c r="Q205"/>
  <c r="P205"/>
  <c r="O205"/>
  <c r="N205"/>
  <c r="M205"/>
  <c r="L205"/>
  <c r="K205"/>
  <c r="J205"/>
  <c r="I205"/>
  <c r="H205"/>
  <c r="G205"/>
  <c r="F205"/>
  <c r="E205"/>
  <c r="D205"/>
  <c r="C205"/>
  <c r="R202"/>
  <c r="Q202"/>
  <c r="P202"/>
  <c r="O202"/>
  <c r="N202"/>
  <c r="M202"/>
  <c r="L202"/>
  <c r="K202"/>
  <c r="J202"/>
  <c r="I202"/>
  <c r="H202"/>
  <c r="G202"/>
  <c r="F202"/>
  <c r="E202"/>
  <c r="D202"/>
  <c r="C202"/>
  <c r="R201"/>
  <c r="Q201"/>
  <c r="P201"/>
  <c r="O201"/>
  <c r="N201"/>
  <c r="M201"/>
  <c r="L201"/>
  <c r="K201"/>
  <c r="J201"/>
  <c r="I201"/>
  <c r="H201"/>
  <c r="G201"/>
  <c r="F201"/>
  <c r="E201"/>
  <c r="D201"/>
  <c r="C201"/>
  <c r="R200"/>
  <c r="Q200"/>
  <c r="P200"/>
  <c r="O200"/>
  <c r="N200"/>
  <c r="M200"/>
  <c r="L200"/>
  <c r="K200"/>
  <c r="J200"/>
  <c r="I200"/>
  <c r="H200"/>
  <c r="G200"/>
  <c r="F200"/>
  <c r="E200"/>
  <c r="D200"/>
  <c r="C200"/>
  <c r="R199"/>
  <c r="Q199"/>
  <c r="P199"/>
  <c r="O199"/>
  <c r="N199"/>
  <c r="M199"/>
  <c r="L199"/>
  <c r="K199"/>
  <c r="J199"/>
  <c r="I199"/>
  <c r="H199"/>
  <c r="G199"/>
  <c r="F199"/>
  <c r="E199"/>
  <c r="D199"/>
  <c r="C199"/>
  <c r="R198"/>
  <c r="Q198"/>
  <c r="P198"/>
  <c r="O198"/>
  <c r="N198"/>
  <c r="M198"/>
  <c r="L198"/>
  <c r="K198"/>
  <c r="J198"/>
  <c r="I198"/>
  <c r="H198"/>
  <c r="G198"/>
  <c r="F198"/>
  <c r="E198"/>
  <c r="D198"/>
  <c r="C198"/>
  <c r="R197"/>
  <c r="Q197"/>
  <c r="P197"/>
  <c r="O197"/>
  <c r="N197"/>
  <c r="M197"/>
  <c r="L197"/>
  <c r="K197"/>
  <c r="J197"/>
  <c r="I197"/>
  <c r="H197"/>
  <c r="G197"/>
  <c r="F197"/>
  <c r="E197"/>
  <c r="D197"/>
  <c r="C197"/>
  <c r="R196"/>
  <c r="Q196"/>
  <c r="P196"/>
  <c r="O196"/>
  <c r="N196"/>
  <c r="M196"/>
  <c r="L196"/>
  <c r="K196"/>
  <c r="J196"/>
  <c r="I196"/>
  <c r="H196"/>
  <c r="G196"/>
  <c r="F196"/>
  <c r="E196"/>
  <c r="D196"/>
  <c r="C196"/>
  <c r="R195"/>
  <c r="Q195"/>
  <c r="P195"/>
  <c r="O195"/>
  <c r="N195"/>
  <c r="M195"/>
  <c r="L195"/>
  <c r="K195"/>
  <c r="J195"/>
  <c r="I195"/>
  <c r="H195"/>
  <c r="G195"/>
  <c r="F195"/>
  <c r="E195"/>
  <c r="D195"/>
  <c r="C195"/>
  <c r="R194"/>
  <c r="Q194"/>
  <c r="P194"/>
  <c r="O194"/>
  <c r="N194"/>
  <c r="M194"/>
  <c r="L194"/>
  <c r="K194"/>
  <c r="J194"/>
  <c r="I194"/>
  <c r="H194"/>
  <c r="G194"/>
  <c r="F194"/>
  <c r="E194"/>
  <c r="D194"/>
  <c r="C194"/>
  <c r="R193"/>
  <c r="Q193"/>
  <c r="P193"/>
  <c r="O193"/>
  <c r="N193"/>
  <c r="M193"/>
  <c r="L193"/>
  <c r="K193"/>
  <c r="J193"/>
  <c r="I193"/>
  <c r="H193"/>
  <c r="G193"/>
  <c r="F193"/>
  <c r="E193"/>
  <c r="D193"/>
  <c r="C193"/>
  <c r="R192"/>
  <c r="Q192"/>
  <c r="P192"/>
  <c r="O192"/>
  <c r="N192"/>
  <c r="M192"/>
  <c r="L192"/>
  <c r="K192"/>
  <c r="J192"/>
  <c r="I192"/>
  <c r="H192"/>
  <c r="G192"/>
  <c r="F192"/>
  <c r="E192"/>
  <c r="D192"/>
  <c r="C192"/>
  <c r="R225"/>
  <c r="Q225"/>
  <c r="P225"/>
  <c r="O225"/>
  <c r="N225"/>
  <c r="M225"/>
  <c r="L225"/>
  <c r="K225"/>
  <c r="J225"/>
  <c r="I225"/>
  <c r="H225"/>
  <c r="G225"/>
  <c r="F225"/>
  <c r="E225"/>
  <c r="D225"/>
  <c r="C225"/>
  <c r="R231"/>
  <c r="Q231"/>
  <c r="P231"/>
  <c r="O231"/>
  <c r="N231"/>
  <c r="M231"/>
  <c r="L231"/>
  <c r="K231"/>
  <c r="J231"/>
  <c r="I231"/>
  <c r="H231"/>
  <c r="G231"/>
  <c r="F231"/>
  <c r="E231"/>
  <c r="D231"/>
  <c r="C231"/>
  <c r="R230"/>
  <c r="Q230"/>
  <c r="P230"/>
  <c r="O230"/>
  <c r="N230"/>
  <c r="M230"/>
  <c r="L230"/>
  <c r="K230"/>
  <c r="J230"/>
  <c r="I230"/>
  <c r="H230"/>
  <c r="G230"/>
  <c r="F230"/>
  <c r="E230"/>
  <c r="D230"/>
  <c r="C230"/>
  <c r="R229"/>
  <c r="Q229"/>
  <c r="P229"/>
  <c r="O229"/>
  <c r="N229"/>
  <c r="M229"/>
  <c r="L229"/>
  <c r="K229"/>
  <c r="J229"/>
  <c r="I229"/>
  <c r="H229"/>
  <c r="G229"/>
  <c r="F229"/>
  <c r="E229"/>
  <c r="D229"/>
  <c r="C229"/>
  <c r="R228"/>
  <c r="Q228"/>
  <c r="P228"/>
  <c r="O228"/>
  <c r="N228"/>
  <c r="M228"/>
  <c r="L228"/>
  <c r="K228"/>
  <c r="J228"/>
  <c r="I228"/>
  <c r="H228"/>
  <c r="G228"/>
  <c r="F228"/>
  <c r="E228"/>
  <c r="D228"/>
  <c r="C228"/>
  <c r="R227"/>
  <c r="Q227"/>
  <c r="P227"/>
  <c r="O227"/>
  <c r="N227"/>
  <c r="M227"/>
  <c r="L227"/>
  <c r="K227"/>
  <c r="J227"/>
  <c r="I227"/>
  <c r="H227"/>
  <c r="G227"/>
  <c r="F227"/>
  <c r="E227"/>
  <c r="D227"/>
  <c r="C227"/>
  <c r="R226"/>
  <c r="Q226"/>
  <c r="P226"/>
  <c r="O226"/>
  <c r="N226"/>
  <c r="M226"/>
  <c r="L226"/>
  <c r="K226"/>
  <c r="J226"/>
  <c r="I226"/>
  <c r="H226"/>
  <c r="G226"/>
  <c r="F226"/>
  <c r="E226"/>
  <c r="D226"/>
  <c r="C226"/>
  <c r="R204"/>
  <c r="Q204"/>
  <c r="P204"/>
  <c r="O204"/>
  <c r="N204"/>
  <c r="M204"/>
  <c r="L204"/>
  <c r="K204"/>
  <c r="J204"/>
  <c r="I204"/>
  <c r="H204"/>
  <c r="G204"/>
  <c r="F204"/>
  <c r="E204"/>
  <c r="D204"/>
  <c r="C204"/>
  <c r="R191"/>
  <c r="Q191"/>
  <c r="P191"/>
  <c r="O191"/>
  <c r="N191"/>
  <c r="M191"/>
  <c r="L191"/>
  <c r="K191"/>
  <c r="J191"/>
  <c r="I191"/>
  <c r="H191"/>
  <c r="G191"/>
  <c r="F191"/>
  <c r="E191"/>
  <c r="D191"/>
  <c r="C191"/>
  <c r="R53"/>
  <c r="Q53"/>
  <c r="P53"/>
  <c r="O53"/>
  <c r="N53"/>
  <c r="M53"/>
  <c r="L53"/>
  <c r="K53"/>
  <c r="J53"/>
  <c r="I53"/>
  <c r="H53"/>
  <c r="G53"/>
  <c r="F53"/>
  <c r="E53"/>
  <c r="D53"/>
  <c r="C53"/>
  <c r="R56"/>
  <c r="Q56"/>
  <c r="P56"/>
  <c r="O56"/>
  <c r="N56"/>
  <c r="M56"/>
  <c r="L56"/>
  <c r="K56"/>
  <c r="J56"/>
  <c r="I56"/>
  <c r="H56"/>
  <c r="G56"/>
  <c r="F56"/>
  <c r="E56"/>
  <c r="D56"/>
  <c r="C56"/>
  <c r="R54"/>
  <c r="Q54"/>
  <c r="P54"/>
  <c r="O54"/>
  <c r="N54"/>
  <c r="M54"/>
  <c r="L54"/>
  <c r="K54"/>
  <c r="J54"/>
  <c r="I54"/>
  <c r="H54"/>
  <c r="G54"/>
  <c r="F54"/>
  <c r="E54"/>
  <c r="D54"/>
  <c r="C54"/>
  <c r="R51"/>
  <c r="Q51"/>
  <c r="P51"/>
  <c r="O51"/>
  <c r="N51"/>
  <c r="M51"/>
  <c r="L51"/>
  <c r="K51"/>
  <c r="J51"/>
  <c r="I51"/>
  <c r="H51"/>
  <c r="G51"/>
  <c r="F51"/>
  <c r="E51"/>
  <c r="D51"/>
  <c r="C51"/>
  <c r="R50"/>
  <c r="Q50"/>
  <c r="P50"/>
  <c r="O50"/>
  <c r="N50"/>
  <c r="M50"/>
  <c r="L50"/>
  <c r="K50"/>
  <c r="J50"/>
  <c r="I50"/>
  <c r="H50"/>
  <c r="G50"/>
  <c r="F50"/>
  <c r="E50"/>
  <c r="D50"/>
  <c r="C50"/>
  <c r="R223"/>
  <c r="R222"/>
  <c r="R221"/>
  <c r="R220"/>
  <c r="R188"/>
  <c r="R187"/>
  <c r="R186"/>
  <c r="R185"/>
  <c r="R184"/>
  <c r="R183"/>
  <c r="R182"/>
  <c r="R181"/>
  <c r="R180"/>
  <c r="R179"/>
  <c r="R178"/>
  <c r="R177"/>
  <c r="R176"/>
  <c r="R175"/>
  <c r="R174"/>
  <c r="R173"/>
  <c r="R171"/>
  <c r="R170"/>
  <c r="R169"/>
  <c r="R168"/>
  <c r="R167"/>
  <c r="R166"/>
  <c r="R165"/>
  <c r="R164"/>
  <c r="R163"/>
  <c r="R162"/>
  <c r="R161"/>
  <c r="R160"/>
  <c r="R159"/>
  <c r="R158"/>
  <c r="R157"/>
  <c r="R155"/>
  <c r="R154"/>
  <c r="R153"/>
  <c r="R152"/>
  <c r="R151"/>
  <c r="R150"/>
  <c r="R149"/>
  <c r="R148"/>
  <c r="R147"/>
  <c r="R146"/>
  <c r="R145"/>
  <c r="R144"/>
  <c r="R143"/>
  <c r="R142"/>
  <c r="R141"/>
  <c r="R139"/>
  <c r="R138"/>
  <c r="R137"/>
  <c r="R136"/>
  <c r="R135"/>
  <c r="R134"/>
  <c r="R133"/>
  <c r="R132"/>
  <c r="R131"/>
  <c r="R130"/>
  <c r="R129"/>
  <c r="R128"/>
  <c r="R127"/>
  <c r="R126"/>
  <c r="R125"/>
  <c r="R122"/>
  <c r="R121"/>
  <c r="R120"/>
  <c r="R119"/>
  <c r="R118"/>
  <c r="R117"/>
  <c r="R116"/>
  <c r="R115"/>
  <c r="R114"/>
  <c r="R113"/>
  <c r="R112"/>
  <c r="R111"/>
  <c r="R110"/>
  <c r="R109"/>
  <c r="R108"/>
  <c r="R107"/>
  <c r="R105"/>
  <c r="R104"/>
  <c r="R103"/>
  <c r="R102"/>
  <c r="R101"/>
  <c r="R100"/>
  <c r="R99"/>
  <c r="R98"/>
  <c r="R97"/>
  <c r="R96"/>
  <c r="R95"/>
  <c r="R94"/>
  <c r="R93"/>
  <c r="R92"/>
  <c r="R91"/>
  <c r="R89"/>
  <c r="R88"/>
  <c r="R87"/>
  <c r="R86"/>
  <c r="R85"/>
  <c r="R84"/>
  <c r="R83"/>
  <c r="R82"/>
  <c r="R81"/>
  <c r="R80"/>
  <c r="R79"/>
  <c r="R78"/>
  <c r="R77"/>
  <c r="R76"/>
  <c r="R75"/>
  <c r="R73"/>
  <c r="R72"/>
  <c r="R71"/>
  <c r="R70"/>
  <c r="R69"/>
  <c r="R68"/>
  <c r="R67"/>
  <c r="R66"/>
  <c r="R65"/>
  <c r="R64"/>
  <c r="R63"/>
  <c r="R62"/>
  <c r="R61"/>
  <c r="R60"/>
  <c r="R59"/>
  <c r="R47"/>
  <c r="R46"/>
  <c r="R45"/>
  <c r="R39"/>
  <c r="R38"/>
  <c r="R37"/>
  <c r="R36"/>
  <c r="R33"/>
  <c r="R31"/>
  <c r="R43" s="1"/>
  <c r="R30"/>
  <c r="R42" s="1"/>
  <c r="R29"/>
  <c r="R41" s="1"/>
  <c r="R25"/>
  <c r="R17"/>
  <c r="R16"/>
  <c r="R15"/>
  <c r="R13"/>
  <c r="R10"/>
  <c r="Q223"/>
  <c r="Q222"/>
  <c r="Q221"/>
  <c r="Q220"/>
  <c r="Q188"/>
  <c r="Q187"/>
  <c r="Q186"/>
  <c r="Q185"/>
  <c r="Q184"/>
  <c r="Q183"/>
  <c r="Q182"/>
  <c r="Q181"/>
  <c r="Q180"/>
  <c r="Q179"/>
  <c r="Q178"/>
  <c r="Q177"/>
  <c r="Q176"/>
  <c r="Q175"/>
  <c r="Q174"/>
  <c r="Q173"/>
  <c r="Q171"/>
  <c r="Q170"/>
  <c r="Q169"/>
  <c r="Q168"/>
  <c r="Q167"/>
  <c r="Q166"/>
  <c r="Q165"/>
  <c r="Q164"/>
  <c r="Q163"/>
  <c r="Q162"/>
  <c r="Q161"/>
  <c r="Q160"/>
  <c r="Q159"/>
  <c r="Q158"/>
  <c r="Q157"/>
  <c r="Q155"/>
  <c r="Q154"/>
  <c r="Q153"/>
  <c r="Q152"/>
  <c r="Q151"/>
  <c r="Q150"/>
  <c r="Q149"/>
  <c r="Q148"/>
  <c r="Q147"/>
  <c r="Q146"/>
  <c r="Q145"/>
  <c r="Q144"/>
  <c r="Q143"/>
  <c r="Q142"/>
  <c r="Q141"/>
  <c r="Q139"/>
  <c r="Q138"/>
  <c r="Q137"/>
  <c r="Q136"/>
  <c r="Q135"/>
  <c r="Q134"/>
  <c r="Q133"/>
  <c r="Q132"/>
  <c r="Q131"/>
  <c r="Q130"/>
  <c r="Q129"/>
  <c r="Q128"/>
  <c r="Q127"/>
  <c r="Q126"/>
  <c r="Q125"/>
  <c r="Q122"/>
  <c r="Q121"/>
  <c r="Q120"/>
  <c r="Q119"/>
  <c r="Q118"/>
  <c r="Q117"/>
  <c r="Q116"/>
  <c r="Q115"/>
  <c r="Q114"/>
  <c r="Q113"/>
  <c r="Q112"/>
  <c r="Q111"/>
  <c r="Q110"/>
  <c r="Q109"/>
  <c r="Q108"/>
  <c r="Q107"/>
  <c r="Q105"/>
  <c r="Q104"/>
  <c r="Q103"/>
  <c r="Q102"/>
  <c r="Q101"/>
  <c r="Q100"/>
  <c r="Q99"/>
  <c r="Q98"/>
  <c r="Q97"/>
  <c r="Q96"/>
  <c r="Q95"/>
  <c r="Q94"/>
  <c r="Q93"/>
  <c r="Q92"/>
  <c r="Q91"/>
  <c r="Q89"/>
  <c r="Q88"/>
  <c r="Q87"/>
  <c r="Q86"/>
  <c r="Q85"/>
  <c r="Q84"/>
  <c r="Q83"/>
  <c r="Q82"/>
  <c r="Q81"/>
  <c r="Q80"/>
  <c r="Q79"/>
  <c r="Q78"/>
  <c r="Q77"/>
  <c r="Q76"/>
  <c r="Q75"/>
  <c r="Q73"/>
  <c r="Q72"/>
  <c r="Q71"/>
  <c r="Q70"/>
  <c r="Q69"/>
  <c r="Q68"/>
  <c r="Q67"/>
  <c r="Q66"/>
  <c r="Q65"/>
  <c r="Q64"/>
  <c r="Q63"/>
  <c r="Q62"/>
  <c r="Q61"/>
  <c r="Q60"/>
  <c r="Q59"/>
  <c r="Q47"/>
  <c r="Q46"/>
  <c r="Q45"/>
  <c r="Q39"/>
  <c r="Q38"/>
  <c r="Q37"/>
  <c r="Q36"/>
  <c r="Q33"/>
  <c r="Q31"/>
  <c r="Q43" s="1"/>
  <c r="Q30"/>
  <c r="Q42" s="1"/>
  <c r="Q29"/>
  <c r="Q41" s="1"/>
  <c r="Q25"/>
  <c r="Q17"/>
  <c r="Q16"/>
  <c r="Q15"/>
  <c r="Q13"/>
  <c r="Q10"/>
  <c r="P223"/>
  <c r="P222"/>
  <c r="P221"/>
  <c r="P220"/>
  <c r="P188"/>
  <c r="P187"/>
  <c r="P186"/>
  <c r="P185"/>
  <c r="P184"/>
  <c r="P183"/>
  <c r="P182"/>
  <c r="P181"/>
  <c r="P180"/>
  <c r="P179"/>
  <c r="P178"/>
  <c r="P177"/>
  <c r="P176"/>
  <c r="P175"/>
  <c r="P174"/>
  <c r="P173"/>
  <c r="P171"/>
  <c r="P170"/>
  <c r="P169"/>
  <c r="P168"/>
  <c r="P167"/>
  <c r="P166"/>
  <c r="P165"/>
  <c r="P164"/>
  <c r="P163"/>
  <c r="P162"/>
  <c r="P161"/>
  <c r="P160"/>
  <c r="P159"/>
  <c r="P158"/>
  <c r="P157"/>
  <c r="P155"/>
  <c r="P154"/>
  <c r="P153"/>
  <c r="P152"/>
  <c r="P151"/>
  <c r="P150"/>
  <c r="P149"/>
  <c r="P148"/>
  <c r="P147"/>
  <c r="P146"/>
  <c r="P145"/>
  <c r="P144"/>
  <c r="P143"/>
  <c r="P142"/>
  <c r="P141"/>
  <c r="P139"/>
  <c r="P138"/>
  <c r="P137"/>
  <c r="P136"/>
  <c r="P135"/>
  <c r="P134"/>
  <c r="P133"/>
  <c r="P132"/>
  <c r="P131"/>
  <c r="P130"/>
  <c r="P129"/>
  <c r="P128"/>
  <c r="P127"/>
  <c r="P126"/>
  <c r="P125"/>
  <c r="P122"/>
  <c r="P121"/>
  <c r="P120"/>
  <c r="P119"/>
  <c r="P118"/>
  <c r="P117"/>
  <c r="P116"/>
  <c r="P115"/>
  <c r="P114"/>
  <c r="P113"/>
  <c r="P112"/>
  <c r="P111"/>
  <c r="P110"/>
  <c r="P109"/>
  <c r="P108"/>
  <c r="P107"/>
  <c r="P105"/>
  <c r="P104"/>
  <c r="P103"/>
  <c r="P102"/>
  <c r="P101"/>
  <c r="P100"/>
  <c r="P99"/>
  <c r="P98"/>
  <c r="P97"/>
  <c r="P96"/>
  <c r="P95"/>
  <c r="P94"/>
  <c r="P93"/>
  <c r="P92"/>
  <c r="P91"/>
  <c r="P89"/>
  <c r="P88"/>
  <c r="P87"/>
  <c r="P86"/>
  <c r="P85"/>
  <c r="P84"/>
  <c r="P83"/>
  <c r="P82"/>
  <c r="P81"/>
  <c r="P80"/>
  <c r="P79"/>
  <c r="P78"/>
  <c r="P77"/>
  <c r="P76"/>
  <c r="P75"/>
  <c r="P73"/>
  <c r="P72"/>
  <c r="P71"/>
  <c r="P70"/>
  <c r="P69"/>
  <c r="P68"/>
  <c r="P67"/>
  <c r="P66"/>
  <c r="P65"/>
  <c r="P64"/>
  <c r="P63"/>
  <c r="P62"/>
  <c r="P61"/>
  <c r="P60"/>
  <c r="P59"/>
  <c r="P47"/>
  <c r="P46"/>
  <c r="P45"/>
  <c r="P39"/>
  <c r="P38"/>
  <c r="P37"/>
  <c r="P36"/>
  <c r="P33"/>
  <c r="P31"/>
  <c r="P43" s="1"/>
  <c r="P30"/>
  <c r="P42" s="1"/>
  <c r="P29"/>
  <c r="P41" s="1"/>
  <c r="P25"/>
  <c r="P17"/>
  <c r="P16"/>
  <c r="P15"/>
  <c r="P13"/>
  <c r="P10"/>
  <c r="O223"/>
  <c r="O222"/>
  <c r="O221"/>
  <c r="O220"/>
  <c r="O188"/>
  <c r="O187"/>
  <c r="O186"/>
  <c r="O185"/>
  <c r="O184"/>
  <c r="O183"/>
  <c r="O182"/>
  <c r="O181"/>
  <c r="O180"/>
  <c r="O179"/>
  <c r="O178"/>
  <c r="O177"/>
  <c r="O176"/>
  <c r="O175"/>
  <c r="O174"/>
  <c r="O173"/>
  <c r="O171"/>
  <c r="O170"/>
  <c r="O169"/>
  <c r="O168"/>
  <c r="O167"/>
  <c r="O166"/>
  <c r="O165"/>
  <c r="O164"/>
  <c r="O163"/>
  <c r="O162"/>
  <c r="O161"/>
  <c r="O160"/>
  <c r="O159"/>
  <c r="O158"/>
  <c r="O157"/>
  <c r="O155"/>
  <c r="O154"/>
  <c r="O153"/>
  <c r="O152"/>
  <c r="O151"/>
  <c r="O150"/>
  <c r="O149"/>
  <c r="O148"/>
  <c r="O147"/>
  <c r="O146"/>
  <c r="O145"/>
  <c r="O144"/>
  <c r="O143"/>
  <c r="O142"/>
  <c r="O141"/>
  <c r="O139"/>
  <c r="O138"/>
  <c r="O137"/>
  <c r="O136"/>
  <c r="O135"/>
  <c r="O134"/>
  <c r="O133"/>
  <c r="O132"/>
  <c r="O131"/>
  <c r="O130"/>
  <c r="O129"/>
  <c r="O128"/>
  <c r="O127"/>
  <c r="O126"/>
  <c r="O125"/>
  <c r="O122"/>
  <c r="O121"/>
  <c r="O120"/>
  <c r="O119"/>
  <c r="O118"/>
  <c r="O117"/>
  <c r="O116"/>
  <c r="O115"/>
  <c r="O114"/>
  <c r="O113"/>
  <c r="O112"/>
  <c r="O111"/>
  <c r="O110"/>
  <c r="O109"/>
  <c r="O108"/>
  <c r="O107"/>
  <c r="O105"/>
  <c r="O104"/>
  <c r="O103"/>
  <c r="O102"/>
  <c r="O101"/>
  <c r="O100"/>
  <c r="O99"/>
  <c r="O98"/>
  <c r="O97"/>
  <c r="O96"/>
  <c r="O95"/>
  <c r="O94"/>
  <c r="O93"/>
  <c r="O92"/>
  <c r="O91"/>
  <c r="O89"/>
  <c r="O88"/>
  <c r="O87"/>
  <c r="O86"/>
  <c r="O85"/>
  <c r="O84"/>
  <c r="O83"/>
  <c r="O82"/>
  <c r="O81"/>
  <c r="O80"/>
  <c r="O79"/>
  <c r="O78"/>
  <c r="O77"/>
  <c r="O76"/>
  <c r="O75"/>
  <c r="O73"/>
  <c r="O72"/>
  <c r="O71"/>
  <c r="O70"/>
  <c r="O69"/>
  <c r="O68"/>
  <c r="O67"/>
  <c r="O66"/>
  <c r="O65"/>
  <c r="O64"/>
  <c r="O63"/>
  <c r="O62"/>
  <c r="O61"/>
  <c r="O60"/>
  <c r="O59"/>
  <c r="O47"/>
  <c r="O46"/>
  <c r="O45"/>
  <c r="O39"/>
  <c r="O38"/>
  <c r="O37"/>
  <c r="O36"/>
  <c r="O33"/>
  <c r="O31"/>
  <c r="O43" s="1"/>
  <c r="O30"/>
  <c r="O42" s="1"/>
  <c r="O29"/>
  <c r="O41" s="1"/>
  <c r="O25"/>
  <c r="O17"/>
  <c r="O16"/>
  <c r="O15"/>
  <c r="O13"/>
  <c r="O10"/>
  <c r="N223"/>
  <c r="N222"/>
  <c r="N221"/>
  <c r="N220"/>
  <c r="N188"/>
  <c r="N187"/>
  <c r="N186"/>
  <c r="N185"/>
  <c r="N184"/>
  <c r="N183"/>
  <c r="N182"/>
  <c r="N181"/>
  <c r="N180"/>
  <c r="N179"/>
  <c r="N178"/>
  <c r="N177"/>
  <c r="N176"/>
  <c r="N175"/>
  <c r="N174"/>
  <c r="N173"/>
  <c r="N171"/>
  <c r="N170"/>
  <c r="N169"/>
  <c r="N168"/>
  <c r="N167"/>
  <c r="N166"/>
  <c r="N165"/>
  <c r="N164"/>
  <c r="N163"/>
  <c r="N162"/>
  <c r="N161"/>
  <c r="N160"/>
  <c r="N159"/>
  <c r="N158"/>
  <c r="N157"/>
  <c r="N155"/>
  <c r="N154"/>
  <c r="N153"/>
  <c r="N152"/>
  <c r="N151"/>
  <c r="N150"/>
  <c r="N149"/>
  <c r="N148"/>
  <c r="N147"/>
  <c r="N146"/>
  <c r="N145"/>
  <c r="N144"/>
  <c r="N143"/>
  <c r="N142"/>
  <c r="N141"/>
  <c r="N139"/>
  <c r="N138"/>
  <c r="N137"/>
  <c r="N136"/>
  <c r="N135"/>
  <c r="N134"/>
  <c r="N133"/>
  <c r="N132"/>
  <c r="N131"/>
  <c r="N130"/>
  <c r="N129"/>
  <c r="N128"/>
  <c r="N127"/>
  <c r="N126"/>
  <c r="N125"/>
  <c r="N122"/>
  <c r="N121"/>
  <c r="N120"/>
  <c r="N119"/>
  <c r="N118"/>
  <c r="N117"/>
  <c r="N116"/>
  <c r="N115"/>
  <c r="N114"/>
  <c r="N113"/>
  <c r="N112"/>
  <c r="N111"/>
  <c r="N110"/>
  <c r="N109"/>
  <c r="N108"/>
  <c r="N107"/>
  <c r="N105"/>
  <c r="N104"/>
  <c r="N103"/>
  <c r="N102"/>
  <c r="N101"/>
  <c r="N100"/>
  <c r="N99"/>
  <c r="N98"/>
  <c r="N97"/>
  <c r="N96"/>
  <c r="N95"/>
  <c r="N94"/>
  <c r="N93"/>
  <c r="N92"/>
  <c r="N91"/>
  <c r="N89"/>
  <c r="N88"/>
  <c r="N87"/>
  <c r="N86"/>
  <c r="N85"/>
  <c r="N84"/>
  <c r="N83"/>
  <c r="N82"/>
  <c r="N81"/>
  <c r="N80"/>
  <c r="N79"/>
  <c r="N78"/>
  <c r="N77"/>
  <c r="N76"/>
  <c r="N75"/>
  <c r="N73"/>
  <c r="N72"/>
  <c r="N71"/>
  <c r="N70"/>
  <c r="N69"/>
  <c r="N68"/>
  <c r="N67"/>
  <c r="N66"/>
  <c r="N65"/>
  <c r="N64"/>
  <c r="N63"/>
  <c r="N62"/>
  <c r="N61"/>
  <c r="N60"/>
  <c r="N59"/>
  <c r="N47"/>
  <c r="N46"/>
  <c r="N45"/>
  <c r="N39"/>
  <c r="N38"/>
  <c r="N37"/>
  <c r="N36"/>
  <c r="N33"/>
  <c r="N31"/>
  <c r="N43" s="1"/>
  <c r="N30"/>
  <c r="N42" s="1"/>
  <c r="N29"/>
  <c r="N41" s="1"/>
  <c r="N25"/>
  <c r="N17"/>
  <c r="N16"/>
  <c r="N15"/>
  <c r="N13"/>
  <c r="N10"/>
  <c r="M223"/>
  <c r="M222"/>
  <c r="M221"/>
  <c r="M220"/>
  <c r="M188"/>
  <c r="M187"/>
  <c r="M186"/>
  <c r="M185"/>
  <c r="M184"/>
  <c r="M183"/>
  <c r="M182"/>
  <c r="M181"/>
  <c r="M180"/>
  <c r="M179"/>
  <c r="M178"/>
  <c r="M177"/>
  <c r="M176"/>
  <c r="M175"/>
  <c r="M174"/>
  <c r="M173"/>
  <c r="M171"/>
  <c r="M170"/>
  <c r="M169"/>
  <c r="M168"/>
  <c r="M167"/>
  <c r="M166"/>
  <c r="M165"/>
  <c r="M164"/>
  <c r="M163"/>
  <c r="M162"/>
  <c r="M161"/>
  <c r="M160"/>
  <c r="M159"/>
  <c r="M158"/>
  <c r="M157"/>
  <c r="M155"/>
  <c r="M154"/>
  <c r="M153"/>
  <c r="M152"/>
  <c r="M151"/>
  <c r="M150"/>
  <c r="M149"/>
  <c r="M148"/>
  <c r="M147"/>
  <c r="M146"/>
  <c r="M145"/>
  <c r="M144"/>
  <c r="M143"/>
  <c r="M142"/>
  <c r="M141"/>
  <c r="M139"/>
  <c r="M138"/>
  <c r="M137"/>
  <c r="M136"/>
  <c r="M135"/>
  <c r="M134"/>
  <c r="M133"/>
  <c r="M132"/>
  <c r="M131"/>
  <c r="M130"/>
  <c r="M129"/>
  <c r="M128"/>
  <c r="M127"/>
  <c r="M126"/>
  <c r="M125"/>
  <c r="M122"/>
  <c r="M121"/>
  <c r="M120"/>
  <c r="M119"/>
  <c r="M118"/>
  <c r="M117"/>
  <c r="M116"/>
  <c r="M115"/>
  <c r="M114"/>
  <c r="M113"/>
  <c r="M112"/>
  <c r="M111"/>
  <c r="M110"/>
  <c r="M109"/>
  <c r="M108"/>
  <c r="M107"/>
  <c r="M105"/>
  <c r="M104"/>
  <c r="M103"/>
  <c r="M102"/>
  <c r="M101"/>
  <c r="M100"/>
  <c r="M99"/>
  <c r="M98"/>
  <c r="M97"/>
  <c r="M96"/>
  <c r="M95"/>
  <c r="M94"/>
  <c r="M93"/>
  <c r="M92"/>
  <c r="M91"/>
  <c r="M89"/>
  <c r="M88"/>
  <c r="M87"/>
  <c r="M86"/>
  <c r="M85"/>
  <c r="M84"/>
  <c r="M83"/>
  <c r="M82"/>
  <c r="M81"/>
  <c r="M80"/>
  <c r="M79"/>
  <c r="M78"/>
  <c r="M77"/>
  <c r="M76"/>
  <c r="M75"/>
  <c r="M73"/>
  <c r="M72"/>
  <c r="M71"/>
  <c r="M70"/>
  <c r="M69"/>
  <c r="M68"/>
  <c r="M67"/>
  <c r="M66"/>
  <c r="M65"/>
  <c r="M64"/>
  <c r="M63"/>
  <c r="M62"/>
  <c r="M61"/>
  <c r="M60"/>
  <c r="M59"/>
  <c r="M47"/>
  <c r="M46"/>
  <c r="M45"/>
  <c r="M39"/>
  <c r="M38"/>
  <c r="M37"/>
  <c r="M36"/>
  <c r="M33"/>
  <c r="M31"/>
  <c r="M43" s="1"/>
  <c r="M30"/>
  <c r="M42" s="1"/>
  <c r="M29"/>
  <c r="M41" s="1"/>
  <c r="M25"/>
  <c r="M17"/>
  <c r="M16"/>
  <c r="M15"/>
  <c r="M13"/>
  <c r="M10"/>
  <c r="L223"/>
  <c r="L222"/>
  <c r="L221"/>
  <c r="L220"/>
  <c r="L188"/>
  <c r="L187"/>
  <c r="L186"/>
  <c r="L185"/>
  <c r="L184"/>
  <c r="L183"/>
  <c r="L182"/>
  <c r="L181"/>
  <c r="L180"/>
  <c r="L179"/>
  <c r="L178"/>
  <c r="L177"/>
  <c r="L176"/>
  <c r="L175"/>
  <c r="L174"/>
  <c r="L173"/>
  <c r="L171"/>
  <c r="L170"/>
  <c r="L169"/>
  <c r="L168"/>
  <c r="L167"/>
  <c r="L166"/>
  <c r="L165"/>
  <c r="L164"/>
  <c r="L163"/>
  <c r="L162"/>
  <c r="L161"/>
  <c r="L160"/>
  <c r="L159"/>
  <c r="L158"/>
  <c r="L157"/>
  <c r="L155"/>
  <c r="L154"/>
  <c r="L153"/>
  <c r="L152"/>
  <c r="L151"/>
  <c r="L150"/>
  <c r="L149"/>
  <c r="L148"/>
  <c r="L147"/>
  <c r="L146"/>
  <c r="L145"/>
  <c r="L144"/>
  <c r="L143"/>
  <c r="L142"/>
  <c r="L141"/>
  <c r="L139"/>
  <c r="L138"/>
  <c r="L137"/>
  <c r="L136"/>
  <c r="L135"/>
  <c r="L134"/>
  <c r="L133"/>
  <c r="L132"/>
  <c r="L131"/>
  <c r="L130"/>
  <c r="L129"/>
  <c r="L128"/>
  <c r="L127"/>
  <c r="L126"/>
  <c r="L125"/>
  <c r="L122"/>
  <c r="L121"/>
  <c r="L120"/>
  <c r="L119"/>
  <c r="L118"/>
  <c r="L117"/>
  <c r="L116"/>
  <c r="L115"/>
  <c r="L114"/>
  <c r="L113"/>
  <c r="L112"/>
  <c r="L111"/>
  <c r="L110"/>
  <c r="L109"/>
  <c r="L108"/>
  <c r="L107"/>
  <c r="L105"/>
  <c r="L104"/>
  <c r="L103"/>
  <c r="L102"/>
  <c r="L101"/>
  <c r="L100"/>
  <c r="L99"/>
  <c r="L98"/>
  <c r="L97"/>
  <c r="L96"/>
  <c r="L95"/>
  <c r="L94"/>
  <c r="L93"/>
  <c r="L92"/>
  <c r="L91"/>
  <c r="L89"/>
  <c r="L88"/>
  <c r="L87"/>
  <c r="L86"/>
  <c r="L85"/>
  <c r="L84"/>
  <c r="L83"/>
  <c r="L82"/>
  <c r="L81"/>
  <c r="L80"/>
  <c r="L79"/>
  <c r="L78"/>
  <c r="L77"/>
  <c r="L76"/>
  <c r="L75"/>
  <c r="L73"/>
  <c r="L72"/>
  <c r="L71"/>
  <c r="L70"/>
  <c r="L69"/>
  <c r="L68"/>
  <c r="L67"/>
  <c r="L66"/>
  <c r="L65"/>
  <c r="L64"/>
  <c r="L63"/>
  <c r="L62"/>
  <c r="L61"/>
  <c r="L60"/>
  <c r="L59"/>
  <c r="L47"/>
  <c r="L46"/>
  <c r="L45"/>
  <c r="L39"/>
  <c r="L38"/>
  <c r="L37"/>
  <c r="L36"/>
  <c r="L33"/>
  <c r="L31"/>
  <c r="L43" s="1"/>
  <c r="L30"/>
  <c r="L42" s="1"/>
  <c r="L29"/>
  <c r="L41" s="1"/>
  <c r="L25"/>
  <c r="L17"/>
  <c r="L16"/>
  <c r="L15"/>
  <c r="L13"/>
  <c r="L10"/>
  <c r="K223"/>
  <c r="K222"/>
  <c r="K221"/>
  <c r="K220"/>
  <c r="K188"/>
  <c r="K187"/>
  <c r="K186"/>
  <c r="K185"/>
  <c r="K184"/>
  <c r="K183"/>
  <c r="K182"/>
  <c r="K181"/>
  <c r="K180"/>
  <c r="K179"/>
  <c r="K178"/>
  <c r="K177"/>
  <c r="K176"/>
  <c r="K175"/>
  <c r="K174"/>
  <c r="K173"/>
  <c r="K171"/>
  <c r="K170"/>
  <c r="K169"/>
  <c r="K168"/>
  <c r="K167"/>
  <c r="K166"/>
  <c r="K165"/>
  <c r="K164"/>
  <c r="K163"/>
  <c r="K162"/>
  <c r="K161"/>
  <c r="K160"/>
  <c r="K159"/>
  <c r="K158"/>
  <c r="K157"/>
  <c r="K155"/>
  <c r="K154"/>
  <c r="K153"/>
  <c r="K152"/>
  <c r="K151"/>
  <c r="K150"/>
  <c r="K149"/>
  <c r="K148"/>
  <c r="K147"/>
  <c r="K146"/>
  <c r="K145"/>
  <c r="K144"/>
  <c r="K143"/>
  <c r="K142"/>
  <c r="K141"/>
  <c r="K139"/>
  <c r="K138"/>
  <c r="K137"/>
  <c r="K136"/>
  <c r="K135"/>
  <c r="K134"/>
  <c r="K133"/>
  <c r="K132"/>
  <c r="K131"/>
  <c r="K130"/>
  <c r="K129"/>
  <c r="K128"/>
  <c r="K127"/>
  <c r="K126"/>
  <c r="K125"/>
  <c r="K122"/>
  <c r="K121"/>
  <c r="K120"/>
  <c r="K119"/>
  <c r="K118"/>
  <c r="K117"/>
  <c r="K116"/>
  <c r="K115"/>
  <c r="K114"/>
  <c r="K113"/>
  <c r="K112"/>
  <c r="K111"/>
  <c r="K110"/>
  <c r="K109"/>
  <c r="K108"/>
  <c r="K107"/>
  <c r="K105"/>
  <c r="K104"/>
  <c r="K103"/>
  <c r="K102"/>
  <c r="K101"/>
  <c r="K100"/>
  <c r="K99"/>
  <c r="K98"/>
  <c r="K97"/>
  <c r="K96"/>
  <c r="K95"/>
  <c r="K94"/>
  <c r="K93"/>
  <c r="K92"/>
  <c r="K91"/>
  <c r="K89"/>
  <c r="K88"/>
  <c r="K87"/>
  <c r="K86"/>
  <c r="K85"/>
  <c r="K84"/>
  <c r="K83"/>
  <c r="K82"/>
  <c r="K81"/>
  <c r="K80"/>
  <c r="K79"/>
  <c r="K78"/>
  <c r="K77"/>
  <c r="K76"/>
  <c r="K75"/>
  <c r="K73"/>
  <c r="K72"/>
  <c r="K71"/>
  <c r="K70"/>
  <c r="K69"/>
  <c r="K68"/>
  <c r="K67"/>
  <c r="K66"/>
  <c r="K65"/>
  <c r="K64"/>
  <c r="K63"/>
  <c r="K62"/>
  <c r="K61"/>
  <c r="K60"/>
  <c r="K59"/>
  <c r="K47"/>
  <c r="K46"/>
  <c r="K45"/>
  <c r="K39"/>
  <c r="K38"/>
  <c r="K37"/>
  <c r="K36"/>
  <c r="K33"/>
  <c r="K31"/>
  <c r="K43" s="1"/>
  <c r="K30"/>
  <c r="K42" s="1"/>
  <c r="K29"/>
  <c r="K41" s="1"/>
  <c r="K25"/>
  <c r="K17"/>
  <c r="K16"/>
  <c r="K15"/>
  <c r="K13"/>
  <c r="K10"/>
  <c r="J223"/>
  <c r="J222"/>
  <c r="J221"/>
  <c r="J220"/>
  <c r="J188"/>
  <c r="J187"/>
  <c r="J186"/>
  <c r="J185"/>
  <c r="J184"/>
  <c r="J183"/>
  <c r="J182"/>
  <c r="J181"/>
  <c r="J180"/>
  <c r="J179"/>
  <c r="J178"/>
  <c r="J177"/>
  <c r="J176"/>
  <c r="J175"/>
  <c r="J174"/>
  <c r="J173"/>
  <c r="J171"/>
  <c r="J170"/>
  <c r="J169"/>
  <c r="J168"/>
  <c r="J167"/>
  <c r="J166"/>
  <c r="J165"/>
  <c r="J164"/>
  <c r="J163"/>
  <c r="J162"/>
  <c r="J161"/>
  <c r="J160"/>
  <c r="J159"/>
  <c r="J158"/>
  <c r="J157"/>
  <c r="J155"/>
  <c r="J154"/>
  <c r="J153"/>
  <c r="J152"/>
  <c r="J151"/>
  <c r="J150"/>
  <c r="J149"/>
  <c r="J148"/>
  <c r="J147"/>
  <c r="J146"/>
  <c r="J145"/>
  <c r="J144"/>
  <c r="J143"/>
  <c r="J142"/>
  <c r="J141"/>
  <c r="J139"/>
  <c r="J138"/>
  <c r="J137"/>
  <c r="J136"/>
  <c r="J135"/>
  <c r="J134"/>
  <c r="J133"/>
  <c r="J132"/>
  <c r="J131"/>
  <c r="J130"/>
  <c r="J129"/>
  <c r="J128"/>
  <c r="J127"/>
  <c r="J126"/>
  <c r="J125"/>
  <c r="J122"/>
  <c r="J121"/>
  <c r="J120"/>
  <c r="J119"/>
  <c r="J118"/>
  <c r="J117"/>
  <c r="J116"/>
  <c r="J115"/>
  <c r="J114"/>
  <c r="J113"/>
  <c r="J112"/>
  <c r="J111"/>
  <c r="J110"/>
  <c r="J109"/>
  <c r="J108"/>
  <c r="J107"/>
  <c r="J105"/>
  <c r="J104"/>
  <c r="J103"/>
  <c r="J102"/>
  <c r="J101"/>
  <c r="J100"/>
  <c r="J99"/>
  <c r="J98"/>
  <c r="J97"/>
  <c r="J96"/>
  <c r="J95"/>
  <c r="J94"/>
  <c r="J93"/>
  <c r="J92"/>
  <c r="J91"/>
  <c r="J89"/>
  <c r="J88"/>
  <c r="J87"/>
  <c r="J86"/>
  <c r="J85"/>
  <c r="J84"/>
  <c r="J83"/>
  <c r="J82"/>
  <c r="J81"/>
  <c r="J80"/>
  <c r="J79"/>
  <c r="J78"/>
  <c r="J77"/>
  <c r="J76"/>
  <c r="J75"/>
  <c r="J73"/>
  <c r="J72"/>
  <c r="J71"/>
  <c r="J70"/>
  <c r="J69"/>
  <c r="J68"/>
  <c r="J67"/>
  <c r="J66"/>
  <c r="J65"/>
  <c r="J64"/>
  <c r="J63"/>
  <c r="J62"/>
  <c r="J61"/>
  <c r="J60"/>
  <c r="J59"/>
  <c r="J47"/>
  <c r="J46"/>
  <c r="J45"/>
  <c r="J39"/>
  <c r="J38"/>
  <c r="J37"/>
  <c r="J36"/>
  <c r="J33"/>
  <c r="J31"/>
  <c r="J30"/>
  <c r="J29"/>
  <c r="J25"/>
  <c r="J17"/>
  <c r="J16"/>
  <c r="J15"/>
  <c r="J13"/>
  <c r="J10"/>
  <c r="I223"/>
  <c r="I222"/>
  <c r="I221"/>
  <c r="I220"/>
  <c r="I188"/>
  <c r="I187"/>
  <c r="I186"/>
  <c r="I185"/>
  <c r="I184"/>
  <c r="I183"/>
  <c r="I182"/>
  <c r="I181"/>
  <c r="I180"/>
  <c r="I179"/>
  <c r="I178"/>
  <c r="I177"/>
  <c r="I176"/>
  <c r="I175"/>
  <c r="I174"/>
  <c r="I173"/>
  <c r="I171"/>
  <c r="I170"/>
  <c r="I169"/>
  <c r="I168"/>
  <c r="I167"/>
  <c r="I166"/>
  <c r="I165"/>
  <c r="I164"/>
  <c r="I163"/>
  <c r="I162"/>
  <c r="I161"/>
  <c r="I160"/>
  <c r="I159"/>
  <c r="I158"/>
  <c r="I157"/>
  <c r="I155"/>
  <c r="I154"/>
  <c r="I153"/>
  <c r="I152"/>
  <c r="I151"/>
  <c r="I150"/>
  <c r="I149"/>
  <c r="I148"/>
  <c r="I147"/>
  <c r="I146"/>
  <c r="I145"/>
  <c r="I144"/>
  <c r="I143"/>
  <c r="I142"/>
  <c r="I141"/>
  <c r="I139"/>
  <c r="I138"/>
  <c r="I137"/>
  <c r="I136"/>
  <c r="I135"/>
  <c r="I134"/>
  <c r="I133"/>
  <c r="I132"/>
  <c r="I131"/>
  <c r="I130"/>
  <c r="I129"/>
  <c r="I128"/>
  <c r="I127"/>
  <c r="I126"/>
  <c r="I125"/>
  <c r="I122"/>
  <c r="I121"/>
  <c r="I120"/>
  <c r="I119"/>
  <c r="I118"/>
  <c r="I117"/>
  <c r="I116"/>
  <c r="I115"/>
  <c r="I114"/>
  <c r="I113"/>
  <c r="I112"/>
  <c r="I111"/>
  <c r="I110"/>
  <c r="I109"/>
  <c r="I108"/>
  <c r="I107"/>
  <c r="I105"/>
  <c r="I104"/>
  <c r="I103"/>
  <c r="I102"/>
  <c r="I101"/>
  <c r="I100"/>
  <c r="I99"/>
  <c r="I98"/>
  <c r="I97"/>
  <c r="I96"/>
  <c r="I95"/>
  <c r="I94"/>
  <c r="I93"/>
  <c r="I92"/>
  <c r="I91"/>
  <c r="I89"/>
  <c r="I88"/>
  <c r="I87"/>
  <c r="I86"/>
  <c r="I85"/>
  <c r="I84"/>
  <c r="I83"/>
  <c r="I82"/>
  <c r="I81"/>
  <c r="I80"/>
  <c r="I79"/>
  <c r="I78"/>
  <c r="I77"/>
  <c r="I76"/>
  <c r="I75"/>
  <c r="I73"/>
  <c r="I72"/>
  <c r="I71"/>
  <c r="I70"/>
  <c r="I69"/>
  <c r="I68"/>
  <c r="I67"/>
  <c r="I66"/>
  <c r="I65"/>
  <c r="I64"/>
  <c r="I63"/>
  <c r="I62"/>
  <c r="I61"/>
  <c r="I60"/>
  <c r="I59"/>
  <c r="I47"/>
  <c r="I46"/>
  <c r="I45"/>
  <c r="I39"/>
  <c r="I38"/>
  <c r="I37"/>
  <c r="I36"/>
  <c r="I33"/>
  <c r="I31"/>
  <c r="I43" s="1"/>
  <c r="I30"/>
  <c r="I42" s="1"/>
  <c r="I29"/>
  <c r="I41" s="1"/>
  <c r="I25"/>
  <c r="I17"/>
  <c r="I16"/>
  <c r="I15"/>
  <c r="I13"/>
  <c r="I10"/>
  <c r="H223"/>
  <c r="H222"/>
  <c r="H221"/>
  <c r="H220"/>
  <c r="H188"/>
  <c r="H187"/>
  <c r="H186"/>
  <c r="H185"/>
  <c r="H184"/>
  <c r="H183"/>
  <c r="H182"/>
  <c r="H181"/>
  <c r="H180"/>
  <c r="H179"/>
  <c r="H178"/>
  <c r="H177"/>
  <c r="H176"/>
  <c r="H175"/>
  <c r="H174"/>
  <c r="H173"/>
  <c r="H171"/>
  <c r="H170"/>
  <c r="H169"/>
  <c r="H168"/>
  <c r="H167"/>
  <c r="H166"/>
  <c r="H165"/>
  <c r="H164"/>
  <c r="H163"/>
  <c r="H162"/>
  <c r="H161"/>
  <c r="H160"/>
  <c r="H159"/>
  <c r="H158"/>
  <c r="H157"/>
  <c r="H155"/>
  <c r="H154"/>
  <c r="H153"/>
  <c r="H152"/>
  <c r="H151"/>
  <c r="H150"/>
  <c r="H149"/>
  <c r="H148"/>
  <c r="H147"/>
  <c r="H146"/>
  <c r="H145"/>
  <c r="H144"/>
  <c r="H143"/>
  <c r="H142"/>
  <c r="H141"/>
  <c r="H139"/>
  <c r="H138"/>
  <c r="H137"/>
  <c r="H136"/>
  <c r="H135"/>
  <c r="H134"/>
  <c r="H133"/>
  <c r="H132"/>
  <c r="H131"/>
  <c r="H130"/>
  <c r="H129"/>
  <c r="H128"/>
  <c r="H127"/>
  <c r="H126"/>
  <c r="H125"/>
  <c r="H122"/>
  <c r="H121"/>
  <c r="H120"/>
  <c r="H119"/>
  <c r="H118"/>
  <c r="H117"/>
  <c r="H116"/>
  <c r="H115"/>
  <c r="H114"/>
  <c r="H113"/>
  <c r="H112"/>
  <c r="H111"/>
  <c r="H110"/>
  <c r="H109"/>
  <c r="H108"/>
  <c r="H107"/>
  <c r="H105"/>
  <c r="H104"/>
  <c r="H103"/>
  <c r="H102"/>
  <c r="H101"/>
  <c r="H100"/>
  <c r="H99"/>
  <c r="H98"/>
  <c r="H97"/>
  <c r="H96"/>
  <c r="H95"/>
  <c r="H94"/>
  <c r="H93"/>
  <c r="H92"/>
  <c r="H91"/>
  <c r="H89"/>
  <c r="H88"/>
  <c r="H87"/>
  <c r="H86"/>
  <c r="H85"/>
  <c r="H84"/>
  <c r="H83"/>
  <c r="H82"/>
  <c r="H81"/>
  <c r="H80"/>
  <c r="H79"/>
  <c r="H78"/>
  <c r="H77"/>
  <c r="H76"/>
  <c r="H75"/>
  <c r="H73"/>
  <c r="H72"/>
  <c r="H71"/>
  <c r="H70"/>
  <c r="H69"/>
  <c r="H68"/>
  <c r="H67"/>
  <c r="H66"/>
  <c r="H65"/>
  <c r="H64"/>
  <c r="H63"/>
  <c r="H62"/>
  <c r="H61"/>
  <c r="H60"/>
  <c r="H59"/>
  <c r="H47"/>
  <c r="H46"/>
  <c r="H45"/>
  <c r="H39"/>
  <c r="H38"/>
  <c r="H37"/>
  <c r="H36"/>
  <c r="H33"/>
  <c r="H31"/>
  <c r="H43" s="1"/>
  <c r="H30"/>
  <c r="H42" s="1"/>
  <c r="H29"/>
  <c r="H41" s="1"/>
  <c r="H25"/>
  <c r="H17"/>
  <c r="H16"/>
  <c r="H15"/>
  <c r="H13"/>
  <c r="H10"/>
  <c r="G223"/>
  <c r="G222"/>
  <c r="G221"/>
  <c r="G220"/>
  <c r="G188"/>
  <c r="G187"/>
  <c r="G186"/>
  <c r="G185"/>
  <c r="G184"/>
  <c r="G183"/>
  <c r="G182"/>
  <c r="G181"/>
  <c r="G180"/>
  <c r="G179"/>
  <c r="G178"/>
  <c r="G177"/>
  <c r="G176"/>
  <c r="G175"/>
  <c r="G174"/>
  <c r="G173"/>
  <c r="G171"/>
  <c r="G170"/>
  <c r="G169"/>
  <c r="G168"/>
  <c r="G167"/>
  <c r="G166"/>
  <c r="G165"/>
  <c r="G164"/>
  <c r="G163"/>
  <c r="G162"/>
  <c r="G161"/>
  <c r="G160"/>
  <c r="G159"/>
  <c r="G158"/>
  <c r="G157"/>
  <c r="G155"/>
  <c r="G154"/>
  <c r="G153"/>
  <c r="G152"/>
  <c r="G151"/>
  <c r="G150"/>
  <c r="G149"/>
  <c r="G148"/>
  <c r="G147"/>
  <c r="G146"/>
  <c r="G145"/>
  <c r="G144"/>
  <c r="G143"/>
  <c r="G142"/>
  <c r="G141"/>
  <c r="G139"/>
  <c r="G138"/>
  <c r="G137"/>
  <c r="G136"/>
  <c r="G135"/>
  <c r="G134"/>
  <c r="G133"/>
  <c r="G132"/>
  <c r="G131"/>
  <c r="G130"/>
  <c r="G129"/>
  <c r="G128"/>
  <c r="G127"/>
  <c r="G126"/>
  <c r="G125"/>
  <c r="G122"/>
  <c r="G121"/>
  <c r="G120"/>
  <c r="G119"/>
  <c r="G118"/>
  <c r="G117"/>
  <c r="G116"/>
  <c r="G115"/>
  <c r="G114"/>
  <c r="G113"/>
  <c r="G112"/>
  <c r="G111"/>
  <c r="G110"/>
  <c r="G109"/>
  <c r="G108"/>
  <c r="G107"/>
  <c r="G105"/>
  <c r="G104"/>
  <c r="G103"/>
  <c r="G102"/>
  <c r="G101"/>
  <c r="G100"/>
  <c r="G99"/>
  <c r="G98"/>
  <c r="G97"/>
  <c r="G96"/>
  <c r="G95"/>
  <c r="G94"/>
  <c r="G93"/>
  <c r="G92"/>
  <c r="G91"/>
  <c r="G89"/>
  <c r="G88"/>
  <c r="G87"/>
  <c r="G86"/>
  <c r="G85"/>
  <c r="G84"/>
  <c r="G83"/>
  <c r="G82"/>
  <c r="G81"/>
  <c r="G80"/>
  <c r="G79"/>
  <c r="G78"/>
  <c r="G77"/>
  <c r="G76"/>
  <c r="G75"/>
  <c r="G73"/>
  <c r="G72"/>
  <c r="G71"/>
  <c r="G70"/>
  <c r="G69"/>
  <c r="G68"/>
  <c r="G67"/>
  <c r="G66"/>
  <c r="G65"/>
  <c r="G64"/>
  <c r="G63"/>
  <c r="G62"/>
  <c r="G61"/>
  <c r="G60"/>
  <c r="G59"/>
  <c r="G47"/>
  <c r="G46"/>
  <c r="G45"/>
  <c r="G39"/>
  <c r="G38"/>
  <c r="G37"/>
  <c r="G36"/>
  <c r="G33"/>
  <c r="G31"/>
  <c r="G43" s="1"/>
  <c r="G30"/>
  <c r="G42" s="1"/>
  <c r="G29"/>
  <c r="G41" s="1"/>
  <c r="G25"/>
  <c r="G17"/>
  <c r="G16"/>
  <c r="G15"/>
  <c r="G13"/>
  <c r="G10"/>
  <c r="F223"/>
  <c r="F222"/>
  <c r="F221"/>
  <c r="F220"/>
  <c r="F188"/>
  <c r="F187"/>
  <c r="F186"/>
  <c r="F185"/>
  <c r="F184"/>
  <c r="F183"/>
  <c r="F182"/>
  <c r="F181"/>
  <c r="F180"/>
  <c r="F179"/>
  <c r="F178"/>
  <c r="F177"/>
  <c r="F176"/>
  <c r="F175"/>
  <c r="F174"/>
  <c r="F173"/>
  <c r="F171"/>
  <c r="F170"/>
  <c r="F169"/>
  <c r="F168"/>
  <c r="F167"/>
  <c r="F166"/>
  <c r="F165"/>
  <c r="F164"/>
  <c r="F163"/>
  <c r="F162"/>
  <c r="F161"/>
  <c r="F160"/>
  <c r="F159"/>
  <c r="F158"/>
  <c r="F157"/>
  <c r="F155"/>
  <c r="F154"/>
  <c r="F153"/>
  <c r="F152"/>
  <c r="F151"/>
  <c r="F150"/>
  <c r="F149"/>
  <c r="F148"/>
  <c r="F147"/>
  <c r="F146"/>
  <c r="F145"/>
  <c r="F144"/>
  <c r="F143"/>
  <c r="F142"/>
  <c r="F141"/>
  <c r="F139"/>
  <c r="F138"/>
  <c r="F137"/>
  <c r="F136"/>
  <c r="F135"/>
  <c r="F134"/>
  <c r="F133"/>
  <c r="F132"/>
  <c r="F131"/>
  <c r="F130"/>
  <c r="F129"/>
  <c r="F128"/>
  <c r="F127"/>
  <c r="F126"/>
  <c r="F125"/>
  <c r="F122"/>
  <c r="F121"/>
  <c r="F120"/>
  <c r="F119"/>
  <c r="F118"/>
  <c r="F117"/>
  <c r="F116"/>
  <c r="F115"/>
  <c r="F114"/>
  <c r="F113"/>
  <c r="F112"/>
  <c r="F111"/>
  <c r="F110"/>
  <c r="F109"/>
  <c r="F108"/>
  <c r="F107"/>
  <c r="F105"/>
  <c r="F104"/>
  <c r="F103"/>
  <c r="F102"/>
  <c r="F101"/>
  <c r="F100"/>
  <c r="F99"/>
  <c r="F98"/>
  <c r="F97"/>
  <c r="F96"/>
  <c r="F95"/>
  <c r="F94"/>
  <c r="F93"/>
  <c r="F92"/>
  <c r="F91"/>
  <c r="F89"/>
  <c r="F88"/>
  <c r="F87"/>
  <c r="F86"/>
  <c r="F85"/>
  <c r="F84"/>
  <c r="F83"/>
  <c r="F82"/>
  <c r="F81"/>
  <c r="F80"/>
  <c r="F79"/>
  <c r="F78"/>
  <c r="F77"/>
  <c r="F76"/>
  <c r="F75"/>
  <c r="F73"/>
  <c r="F72"/>
  <c r="F71"/>
  <c r="F70"/>
  <c r="F69"/>
  <c r="F68"/>
  <c r="F67"/>
  <c r="F66"/>
  <c r="F65"/>
  <c r="F64"/>
  <c r="F63"/>
  <c r="F62"/>
  <c r="F61"/>
  <c r="F60"/>
  <c r="F59"/>
  <c r="F47"/>
  <c r="F46"/>
  <c r="F45"/>
  <c r="F39"/>
  <c r="F38"/>
  <c r="F37"/>
  <c r="F36"/>
  <c r="F33"/>
  <c r="F31"/>
  <c r="F30"/>
  <c r="F29"/>
  <c r="F25"/>
  <c r="F17"/>
  <c r="F16"/>
  <c r="F15"/>
  <c r="F13"/>
  <c r="F10"/>
  <c r="E223"/>
  <c r="E222"/>
  <c r="E221"/>
  <c r="E220"/>
  <c r="E188"/>
  <c r="E187"/>
  <c r="E186"/>
  <c r="E185"/>
  <c r="E184"/>
  <c r="E183"/>
  <c r="E182"/>
  <c r="E181"/>
  <c r="E180"/>
  <c r="E179"/>
  <c r="E178"/>
  <c r="E177"/>
  <c r="E176"/>
  <c r="E175"/>
  <c r="E174"/>
  <c r="E173"/>
  <c r="E171"/>
  <c r="E170"/>
  <c r="E169"/>
  <c r="E168"/>
  <c r="E167"/>
  <c r="E166"/>
  <c r="E165"/>
  <c r="E164"/>
  <c r="E163"/>
  <c r="E162"/>
  <c r="E161"/>
  <c r="E160"/>
  <c r="E159"/>
  <c r="E158"/>
  <c r="E157"/>
  <c r="E155"/>
  <c r="E154"/>
  <c r="E153"/>
  <c r="E152"/>
  <c r="E151"/>
  <c r="E150"/>
  <c r="E149"/>
  <c r="E148"/>
  <c r="E147"/>
  <c r="E146"/>
  <c r="E145"/>
  <c r="E144"/>
  <c r="E143"/>
  <c r="E142"/>
  <c r="E141"/>
  <c r="E139"/>
  <c r="E138"/>
  <c r="E137"/>
  <c r="E136"/>
  <c r="E135"/>
  <c r="E134"/>
  <c r="E133"/>
  <c r="E132"/>
  <c r="E131"/>
  <c r="E130"/>
  <c r="E129"/>
  <c r="E128"/>
  <c r="E127"/>
  <c r="E126"/>
  <c r="E125"/>
  <c r="E122"/>
  <c r="E121"/>
  <c r="E120"/>
  <c r="E119"/>
  <c r="E118"/>
  <c r="E117"/>
  <c r="E116"/>
  <c r="E115"/>
  <c r="E114"/>
  <c r="E113"/>
  <c r="E112"/>
  <c r="E111"/>
  <c r="E110"/>
  <c r="E109"/>
  <c r="E108"/>
  <c r="E107"/>
  <c r="E105"/>
  <c r="E104"/>
  <c r="E103"/>
  <c r="E102"/>
  <c r="E101"/>
  <c r="E100"/>
  <c r="E99"/>
  <c r="E98"/>
  <c r="E97"/>
  <c r="E96"/>
  <c r="E95"/>
  <c r="E94"/>
  <c r="E93"/>
  <c r="E92"/>
  <c r="E91"/>
  <c r="E89"/>
  <c r="E88"/>
  <c r="E87"/>
  <c r="E86"/>
  <c r="E85"/>
  <c r="E84"/>
  <c r="E83"/>
  <c r="E82"/>
  <c r="E81"/>
  <c r="E80"/>
  <c r="E79"/>
  <c r="E78"/>
  <c r="E77"/>
  <c r="E76"/>
  <c r="E75"/>
  <c r="E73"/>
  <c r="E72"/>
  <c r="E71"/>
  <c r="E70"/>
  <c r="E69"/>
  <c r="E68"/>
  <c r="E67"/>
  <c r="E66"/>
  <c r="E65"/>
  <c r="E64"/>
  <c r="E63"/>
  <c r="E62"/>
  <c r="E61"/>
  <c r="E60"/>
  <c r="E59"/>
  <c r="E47"/>
  <c r="E46"/>
  <c r="E45"/>
  <c r="E39"/>
  <c r="E38"/>
  <c r="E37"/>
  <c r="E36"/>
  <c r="E33"/>
  <c r="E31"/>
  <c r="E43" s="1"/>
  <c r="E30"/>
  <c r="E42" s="1"/>
  <c r="E29"/>
  <c r="E41" s="1"/>
  <c r="E25"/>
  <c r="E17"/>
  <c r="E16"/>
  <c r="E15"/>
  <c r="E13"/>
  <c r="E10"/>
  <c r="D223"/>
  <c r="D222"/>
  <c r="D221"/>
  <c r="D220"/>
  <c r="D188"/>
  <c r="D187"/>
  <c r="D186"/>
  <c r="D185"/>
  <c r="D184"/>
  <c r="D183"/>
  <c r="D182"/>
  <c r="D181"/>
  <c r="D180"/>
  <c r="D179"/>
  <c r="D178"/>
  <c r="D177"/>
  <c r="D176"/>
  <c r="D175"/>
  <c r="D174"/>
  <c r="D173"/>
  <c r="D171"/>
  <c r="D170"/>
  <c r="D169"/>
  <c r="D168"/>
  <c r="D167"/>
  <c r="D166"/>
  <c r="D165"/>
  <c r="D164"/>
  <c r="D163"/>
  <c r="D162"/>
  <c r="D161"/>
  <c r="D160"/>
  <c r="D159"/>
  <c r="D158"/>
  <c r="D157"/>
  <c r="D155"/>
  <c r="D154"/>
  <c r="D153"/>
  <c r="D152"/>
  <c r="D151"/>
  <c r="D150"/>
  <c r="D149"/>
  <c r="D148"/>
  <c r="D147"/>
  <c r="D146"/>
  <c r="D145"/>
  <c r="D144"/>
  <c r="D143"/>
  <c r="D142"/>
  <c r="D141"/>
  <c r="D139"/>
  <c r="D138"/>
  <c r="D137"/>
  <c r="D136"/>
  <c r="D135"/>
  <c r="D134"/>
  <c r="D133"/>
  <c r="D132"/>
  <c r="D131"/>
  <c r="D130"/>
  <c r="D129"/>
  <c r="D128"/>
  <c r="D127"/>
  <c r="D126"/>
  <c r="D125"/>
  <c r="D122"/>
  <c r="D121"/>
  <c r="D120"/>
  <c r="D119"/>
  <c r="D118"/>
  <c r="D117"/>
  <c r="D116"/>
  <c r="D115"/>
  <c r="D114"/>
  <c r="D113"/>
  <c r="D112"/>
  <c r="D111"/>
  <c r="D110"/>
  <c r="D109"/>
  <c r="D108"/>
  <c r="D107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5"/>
  <c r="D84"/>
  <c r="D83"/>
  <c r="D82"/>
  <c r="D81"/>
  <c r="D80"/>
  <c r="D79"/>
  <c r="D78"/>
  <c r="D77"/>
  <c r="D76"/>
  <c r="D75"/>
  <c r="D73"/>
  <c r="D72"/>
  <c r="D71"/>
  <c r="D70"/>
  <c r="D69"/>
  <c r="D68"/>
  <c r="D67"/>
  <c r="D66"/>
  <c r="D65"/>
  <c r="D64"/>
  <c r="D63"/>
  <c r="D62"/>
  <c r="D61"/>
  <c r="D60"/>
  <c r="D59"/>
  <c r="D47"/>
  <c r="D46"/>
  <c r="D45"/>
  <c r="D39"/>
  <c r="D38"/>
  <c r="D37"/>
  <c r="D36"/>
  <c r="D33"/>
  <c r="D31"/>
  <c r="D30"/>
  <c r="D29"/>
  <c r="D25"/>
  <c r="D17"/>
  <c r="D16"/>
  <c r="D15"/>
  <c r="D13"/>
  <c r="D10"/>
  <c r="C223"/>
  <c r="C222"/>
  <c r="C221"/>
  <c r="C220"/>
  <c r="C188"/>
  <c r="C187"/>
  <c r="C186"/>
  <c r="C185"/>
  <c r="C184"/>
  <c r="C183"/>
  <c r="C182"/>
  <c r="C181"/>
  <c r="C180"/>
  <c r="C179"/>
  <c r="C178"/>
  <c r="C177"/>
  <c r="C176"/>
  <c r="C175"/>
  <c r="C174"/>
  <c r="C173"/>
  <c r="C171"/>
  <c r="C170"/>
  <c r="C169"/>
  <c r="C168"/>
  <c r="C167"/>
  <c r="C166"/>
  <c r="C165"/>
  <c r="C164"/>
  <c r="C163"/>
  <c r="C162"/>
  <c r="C161"/>
  <c r="C160"/>
  <c r="C159"/>
  <c r="C158"/>
  <c r="C157"/>
  <c r="C155"/>
  <c r="C154"/>
  <c r="C153"/>
  <c r="C152"/>
  <c r="C151"/>
  <c r="C150"/>
  <c r="C149"/>
  <c r="C148"/>
  <c r="C147"/>
  <c r="C146"/>
  <c r="C145"/>
  <c r="C144"/>
  <c r="C143"/>
  <c r="C142"/>
  <c r="C141"/>
  <c r="C139"/>
  <c r="C138"/>
  <c r="C137"/>
  <c r="C136"/>
  <c r="C135"/>
  <c r="C134"/>
  <c r="C133"/>
  <c r="C132"/>
  <c r="C131"/>
  <c r="C130"/>
  <c r="C129"/>
  <c r="C128"/>
  <c r="C127"/>
  <c r="C126"/>
  <c r="C125"/>
  <c r="C122"/>
  <c r="C121"/>
  <c r="C120"/>
  <c r="C119"/>
  <c r="C118"/>
  <c r="C117"/>
  <c r="C116"/>
  <c r="C115"/>
  <c r="C114"/>
  <c r="C113"/>
  <c r="C112"/>
  <c r="C111"/>
  <c r="C110"/>
  <c r="C109"/>
  <c r="C108"/>
  <c r="C107"/>
  <c r="C105"/>
  <c r="C104"/>
  <c r="C103"/>
  <c r="C102"/>
  <c r="C101"/>
  <c r="C100"/>
  <c r="C99"/>
  <c r="C98"/>
  <c r="C97"/>
  <c r="C96"/>
  <c r="C95"/>
  <c r="C94"/>
  <c r="C93"/>
  <c r="C92"/>
  <c r="C91"/>
  <c r="C89"/>
  <c r="C88"/>
  <c r="C87"/>
  <c r="C86"/>
  <c r="C85"/>
  <c r="C84"/>
  <c r="C83"/>
  <c r="C82"/>
  <c r="C81"/>
  <c r="C80"/>
  <c r="C79"/>
  <c r="C78"/>
  <c r="C77"/>
  <c r="C76"/>
  <c r="C75"/>
  <c r="C73"/>
  <c r="C72"/>
  <c r="C71"/>
  <c r="C70"/>
  <c r="C69"/>
  <c r="C68"/>
  <c r="C67"/>
  <c r="C66"/>
  <c r="C65"/>
  <c r="C64"/>
  <c r="C63"/>
  <c r="C62"/>
  <c r="C61"/>
  <c r="C60"/>
  <c r="C59"/>
  <c r="C47"/>
  <c r="C46"/>
  <c r="C45"/>
  <c r="B47"/>
  <c r="B46"/>
  <c r="B45"/>
  <c r="C39"/>
  <c r="C38"/>
  <c r="C37"/>
  <c r="C36"/>
  <c r="B38"/>
  <c r="B37"/>
  <c r="B36"/>
  <c r="C33"/>
  <c r="B33"/>
  <c r="C31"/>
  <c r="C30"/>
  <c r="C29"/>
  <c r="B30"/>
  <c r="B31"/>
  <c r="B29"/>
  <c r="C17"/>
  <c r="C16"/>
  <c r="C15"/>
  <c r="C25"/>
  <c r="C13"/>
  <c r="C10"/>
  <c r="E21" i="10"/>
  <c r="J21"/>
  <c r="H21"/>
  <c r="G21"/>
  <c r="D21"/>
  <c r="C41" i="8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2_4.0/MdOff/nrel/post1980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2" name="Connection1" type="4" refreshedVersion="3" background="1" saveData="1">
    <webPr sourceData="1" parsePre="1" consecutive="1" xl2000="1" url="file:///C:/Projects/Benchmarks/branches/v1.2_4.0/MdOff/nrel/post1980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3" name="Connection10" type="4" refreshedVersion="3" background="1" saveData="1">
    <webPr sourceData="1" parsePre="1" consecutive="1" xl2000="1" url="file:///C:/Projects/Benchmarks/branches/v1.2_4.0/MdOff/nrel/post1980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4" name="Connection11" type="4" refreshedVersion="3" background="1" saveData="1">
    <webPr sourceData="1" parsePre="1" consecutive="1" xl2000="1" url="file:///C:/Projects/Benchmarks/branches/v1.2_4.0/MdOff/nrel/post1980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5" name="Connection12" type="4" refreshedVersion="3" background="1" saveData="1">
    <webPr sourceData="1" parsePre="1" consecutive="1" xl2000="1" url="file:///C:/Projects/Benchmarks/branches/v1.2_4.0/MdOff/nrel/post1980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6" name="Connection13" type="4" refreshedVersion="3" background="1" saveData="1">
    <webPr sourceData="1" parsePre="1" consecutive="1" xl2000="1" url="file:///C:/Projects/Benchmarks/branches/v1.2_4.0/MdOff/nrel/post1980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7" name="Connection14" type="4" refreshedVersion="3" background="1" saveData="1">
    <webPr sourceData="1" parsePre="1" consecutive="1" xl2000="1" url="file:///C:/Projects/Benchmarks/branches/v1.2_4.0/MdOff/nrel/post1980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8" name="Connection15" type="4" refreshedVersion="3" background="1" saveData="1">
    <webPr sourceData="1" parsePre="1" consecutive="1" xl2000="1" url="file:///C:/Projects/Benchmarks/branches/v1.2_4.0/MdOff/nrel/post1980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9" name="Connection2" type="4" refreshedVersion="3" background="1" saveData="1">
    <webPr sourceData="1" parsePre="1" consecutive="1" xl2000="1" url="file:///C:/Projects/Benchmarks/branches/v1.2_4.0/MdOff/nrel/post1980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10" name="Connection3" type="4" refreshedVersion="3" background="1" saveData="1">
    <webPr sourceData="1" parsePre="1" consecutive="1" xl2000="1" url="file:///C:/Projects/Benchmarks/branches/v1.2_4.0/MdOff/nrel/post1980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11" name="Connection4" type="4" refreshedVersion="3" background="1" saveData="1">
    <webPr sourceData="1" parsePre="1" consecutive="1" xl2000="1" url="file:///C:/Projects/Benchmarks/branches/v1.2_4.0/MdOff/nrel/post1980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12" name="Connection5" type="4" refreshedVersion="3" background="1" saveData="1">
    <webPr sourceData="1" parsePre="1" consecutive="1" xl2000="1" url="file:///C:/Projects/Benchmarks/branches/v1.2_4.0/MdOff/nrel/post1980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13" name="Connection6" type="4" refreshedVersion="3" background="1" saveData="1">
    <webPr sourceData="1" parsePre="1" consecutive="1" xl2000="1" url="file:///C:/Projects/Benchmarks/branches/v1.2_4.0/MdOff/nrel/post1980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14" name="Connection7" type="4" refreshedVersion="3" background="1" saveData="1">
    <webPr sourceData="1" parsePre="1" consecutive="1" xl2000="1" url="file:///C:/Projects/Benchmarks/branches/v1.2_4.0/MdOff/nrel/post1980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15" name="Connection8" type="4" refreshedVersion="3" background="1" saveData="1">
    <webPr sourceData="1" parsePre="1" consecutive="1" xl2000="1" url="file:///C:/Projects/Benchmarks/branches/v1.2_4.0/MdOff/nrel/post1980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  <connection id="16" name="Connection9" type="4" refreshedVersion="3" background="1" saveData="1">
    <webPr sourceData="1" parsePre="1" consecutive="1" xl2000="1" url="file:///C:/Projects/Benchmarks/branches/v1.2_4.0/MdOff/nrel/post1980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9"/>
        <x v="117"/>
        <x v="210"/>
      </tables>
    </webPr>
  </connection>
</connections>
</file>

<file path=xl/sharedStrings.xml><?xml version="1.0" encoding="utf-8"?>
<sst xmlns="http://schemas.openxmlformats.org/spreadsheetml/2006/main" count="7529" uniqueCount="725">
  <si>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</si>
  <si>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</si>
  <si>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</si>
  <si>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</si>
  <si>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</si>
  <si>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</si>
  <si>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</si>
  <si>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</si>
  <si>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</si>
  <si>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</si>
  <si>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</si>
  <si>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</si>
  <si>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</si>
  <si>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</si>
  <si>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</si>
  <si>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</si>
  <si>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</si>
  <si>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</si>
  <si>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</si>
  <si>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</si>
  <si>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</si>
  <si>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</si>
  <si>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</si>
  <si>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</si>
  <si>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</si>
  <si>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</si>
  <si>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</si>
  <si>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</si>
  <si>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</si>
  <si>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</si>
  <si>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</si>
  <si>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</si>
  <si>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</si>
  <si>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</si>
  <si>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</si>
  <si>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</si>
  <si>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</si>
  <si>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</si>
  <si>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</si>
  <si>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</si>
  <si>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</si>
  <si>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</si>
  <si>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</si>
  <si>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</si>
  <si>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</si>
  <si>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</si>
  <si>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</si>
  <si>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</si>
  <si>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</si>
  <si>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</si>
  <si>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</si>
  <si>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</si>
  <si>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</si>
  <si>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</si>
  <si>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</si>
  <si>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</si>
  <si>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</si>
  <si>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</si>
  <si>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</si>
  <si>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</si>
  <si>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</si>
  <si>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</si>
  <si>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</si>
  <si>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</si>
  <si>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</si>
  <si>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</si>
  <si>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</si>
  <si>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</si>
  <si>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</si>
  <si>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</si>
  <si>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</si>
  <si>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</si>
  <si>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</si>
  <si>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</si>
  <si>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</si>
  <si>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</si>
  <si>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</si>
  <si>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</si>
  <si>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</si>
  <si>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</si>
  <si>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</si>
  <si>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</si>
  <si>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</si>
  <si>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</si>
  <si>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</si>
  <si>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</si>
  <si>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</si>
  <si>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</si>
  <si>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</si>
  <si>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</si>
  <si>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</si>
  <si>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</si>
  <si>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</si>
  <si>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</si>
  <si>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</si>
  <si>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</si>
  <si>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</si>
  <si>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</si>
  <si>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</si>
  <si>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</si>
  <si>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</si>
  <si>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</si>
  <si>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</si>
  <si>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</si>
  <si>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</si>
  <si>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</si>
  <si>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</si>
  <si>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</si>
  <si>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</si>
  <si>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</si>
  <si>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</si>
  <si>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</si>
  <si>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</si>
  <si>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</si>
  <si>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</si>
  <si>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</si>
  <si>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</si>
  <si>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</si>
  <si>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</si>
  <si>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</si>
  <si>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</si>
  <si>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</si>
  <si>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</si>
  <si>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</si>
  <si>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</si>
  <si>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</si>
  <si>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</si>
  <si>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</si>
  <si>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</si>
  <si>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</si>
  <si>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</si>
  <si>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</si>
  <si>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</si>
  <si>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</si>
  <si>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</si>
  <si>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</si>
  <si>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</si>
  <si>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</si>
  <si>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</si>
  <si>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</si>
  <si>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</si>
  <si>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</si>
  <si>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</si>
  <si>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</si>
  <si>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</si>
  <si>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</si>
  <si>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INFIL_HALF_ON_SCH</t>
  </si>
  <si>
    <t>Sat</t>
  </si>
  <si>
    <t>Roof type</t>
  </si>
  <si>
    <t>Gas furnace</t>
  </si>
  <si>
    <t>Data Source</t>
  </si>
  <si>
    <t>Location Summary</t>
  </si>
  <si>
    <t>2003 CBECS</t>
  </si>
  <si>
    <t>See Benchmark Technical Report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</si>
  <si>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</si>
  <si>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</si>
  <si>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</si>
  <si>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</si>
  <si>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</si>
  <si>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</si>
  <si>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</si>
  <si>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</si>
  <si>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</si>
  <si>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</si>
  <si>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</si>
  <si>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</si>
  <si>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</si>
  <si>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</si>
  <si>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</si>
  <si>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</si>
  <si>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</si>
  <si>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</si>
  <si>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</si>
  <si>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</si>
  <si>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</si>
  <si>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</si>
  <si>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</si>
  <si>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</si>
  <si>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</si>
  <si>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</si>
  <si>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</si>
  <si>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</si>
  <si>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</si>
  <si>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</si>
  <si>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</si>
  <si>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</si>
  <si>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</si>
  <si>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</si>
  <si>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</si>
  <si>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t>[4] DOE Benchmark Report</t>
  </si>
  <si>
    <t>BLDG_ELEVATORS</t>
  </si>
  <si>
    <t>ReheatCoilAvailSched</t>
  </si>
  <si>
    <t>CoolingCoilAvailSched</t>
  </si>
  <si>
    <t>Humidity Setpoint Schedule</t>
  </si>
  <si>
    <t>Humidity</t>
  </si>
  <si>
    <t>Seasonal-Reset-Supply-Air-Temp-Sch</t>
  </si>
  <si>
    <t>Through 3/31</t>
  </si>
  <si>
    <t>Through 9/30</t>
  </si>
  <si>
    <t>CW-Loop-Temp-Schedule</t>
  </si>
  <si>
    <t>HW-Loop-Temp-Schedule</t>
  </si>
  <si>
    <t>Heating-Supply-Air-Temp-Sch</t>
  </si>
  <si>
    <t>SHADING_SCH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</si>
  <si>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</si>
  <si>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</si>
  <si>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</si>
  <si>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</si>
  <si>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</si>
  <si>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</si>
  <si>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</si>
  <si>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</si>
  <si>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</si>
  <si>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</si>
  <si>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</si>
  <si>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</si>
  <si>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</si>
  <si>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</si>
  <si>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</si>
  <si>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</si>
  <si>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</si>
  <si>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</si>
  <si>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</si>
  <si>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</si>
  <si>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</si>
  <si>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</si>
  <si>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gas water heater</t>
  </si>
  <si>
    <t>gas</t>
  </si>
  <si>
    <t>Benchmark Medium Office</t>
  </si>
  <si>
    <t>Office</t>
  </si>
  <si>
    <t>core zone with four perimeter zones on each floor</t>
  </si>
  <si>
    <t>Steel frame</t>
  </si>
  <si>
    <t>DOE Commercial Building Benchmark - Medium Office</t>
  </si>
  <si>
    <t>Floor to Floor Height (m)</t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</si>
  <si>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</si>
  <si>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</si>
  <si>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</si>
  <si>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</si>
  <si>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</si>
  <si>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</si>
  <si>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Total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</si>
  <si>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</si>
  <si>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MZ-VAV</t>
  </si>
  <si>
    <t>PACU</t>
  </si>
  <si>
    <t>Variable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</si>
  <si>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</si>
  <si>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</si>
  <si>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</si>
  <si>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</si>
  <si>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</si>
  <si>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</si>
  <si>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</si>
  <si>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</si>
  <si>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</si>
  <si>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</si>
  <si>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</si>
  <si>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</si>
  <si>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</si>
  <si>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</si>
  <si>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</si>
  <si>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</si>
  <si>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</si>
  <si>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</si>
  <si>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</si>
  <si>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Perimeter_bot_ZN_3</t>
  </si>
  <si>
    <t>Perimeter_mid_ZN_3</t>
  </si>
  <si>
    <t>Perimeter_top_ZN_3</t>
  </si>
  <si>
    <t>Perimeter_bot_ZN_2</t>
  </si>
  <si>
    <t>Perimeter_mid_ZN_2</t>
  </si>
  <si>
    <t>Perimeter_top_ZN_2</t>
  </si>
  <si>
    <t>Perimeter_bot_ZN_1</t>
  </si>
  <si>
    <t>Perimeter_mid_ZN_1</t>
  </si>
  <si>
    <t>Perimeter_top_ZN_1</t>
  </si>
  <si>
    <t>Perimeter_bot_ZN_4</t>
  </si>
  <si>
    <t>Perimeter_mid_ZN_4</t>
  </si>
  <si>
    <t>Perimeter_top_ZN_4</t>
  </si>
  <si>
    <t>Core_top</t>
  </si>
  <si>
    <t>Core_mid</t>
  </si>
  <si>
    <t>Core_bottom</t>
  </si>
  <si>
    <t>Topfloor_plenum</t>
  </si>
  <si>
    <t>Midfloor_plenum</t>
  </si>
  <si>
    <t>Firstfloor_plenum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</si>
  <si>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</si>
  <si>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</si>
  <si>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</si>
  <si>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</si>
  <si>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</si>
  <si>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</si>
  <si>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</si>
  <si>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</si>
  <si>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</si>
  <si>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</si>
  <si>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</si>
  <si>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</si>
  <si>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</si>
  <si>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</si>
  <si>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</si>
  <si>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</si>
  <si>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</si>
  <si>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</si>
  <si>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</si>
  <si>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</si>
  <si>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</si>
  <si>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</si>
  <si>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</si>
  <si>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</si>
  <si>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</si>
  <si>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 w/carpet</t>
  </si>
  <si>
    <t>Chicago</t>
  </si>
  <si>
    <t>IEAD</t>
  </si>
  <si>
    <t>HVAC Control - Economizer</t>
  </si>
  <si>
    <t>NoEconomizer</t>
  </si>
  <si>
    <t>INFIL_QUARTER_ON_SCH</t>
  </si>
  <si>
    <t>MinRelHumSetSch</t>
  </si>
  <si>
    <t>MaxRelHumSetSch</t>
  </si>
  <si>
    <t>Core_bottom Water Equipment Latent fract sched</t>
  </si>
  <si>
    <t>Core_bottom Water Equipment Sensible fract sched</t>
  </si>
  <si>
    <t>Core_bottom Water Equipment Temp Sched</t>
  </si>
  <si>
    <t>Core_bottom Water Equipment Hot Supply Temp Sched</t>
  </si>
  <si>
    <t>Core_mid Water Equipment Latent fract sched</t>
  </si>
  <si>
    <t>Core_mid Water Equipment Sensible fract sched</t>
  </si>
  <si>
    <t>Core_mid Water Equipment Temp Sched</t>
  </si>
  <si>
    <t>Core_mid Water Equipment Hot Supply Temp Sched</t>
  </si>
  <si>
    <t>Core_top Water Equipment Latent fract sched</t>
  </si>
  <si>
    <t>Core_top Water Equipment Sensible fract sched</t>
  </si>
  <si>
    <t>Core_top Water Equipment Temp Sched</t>
  </si>
  <si>
    <t>Core_top Water Equipment Hot Supply Temp Sched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</si>
  <si>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</si>
  <si>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</si>
  <si>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</si>
  <si>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</si>
  <si>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</si>
  <si>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</si>
  <si>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</si>
  <si>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</si>
  <si>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</si>
  <si>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</si>
  <si>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</si>
  <si>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</si>
  <si>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</si>
  <si>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</si>
  <si>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</si>
  <si>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</si>
  <si>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</si>
  <si>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</si>
  <si>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</si>
  <si>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</si>
  <si>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</si>
  <si>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</si>
  <si>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</si>
  <si>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</si>
  <si>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</si>
  <si>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</si>
  <si>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</si>
  <si>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</si>
  <si>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CORE_BOTTOM</t>
  </si>
  <si>
    <t>PERIMETER_BOT_ZN_1</t>
  </si>
  <si>
    <t>PERIMETER_BOT_ZN_2</t>
  </si>
  <si>
    <t>PERIMETER_BOT_ZN_3</t>
  </si>
  <si>
    <t>PERIMETER_BOT_ZN_4</t>
  </si>
  <si>
    <t>CORE_MID</t>
  </si>
  <si>
    <t>PERIMETER_MID_ZN_1</t>
  </si>
  <si>
    <t>PERIMETER_MID_ZN_2</t>
  </si>
  <si>
    <t>PERIMETER_MID_ZN_3</t>
  </si>
  <si>
    <t>PERIMETER_MID_ZN_4</t>
  </si>
  <si>
    <t>CORE_TOP</t>
  </si>
  <si>
    <t>PERIMETER_TOP_ZN_1</t>
  </si>
  <si>
    <t>PERIMETER_TOP_ZN_2</t>
  </si>
  <si>
    <t>PERIMETER_TOP_ZN_3</t>
  </si>
  <si>
    <t>PERIMETER_TOP_ZN_4</t>
  </si>
  <si>
    <t>FIRSTFLOOR_PLENUM</t>
  </si>
  <si>
    <t>MIDFLOOR_PLENUM</t>
  </si>
  <si>
    <t>TOPFLOOR_PLENUM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</si>
  <si>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</si>
  <si>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</si>
  <si>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</si>
  <si>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</si>
  <si>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</si>
  <si>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</si>
  <si>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</si>
  <si>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</si>
  <si>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</si>
  <si>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CORE_BOT_ZN_5_FLOOR</t>
  </si>
  <si>
    <t>PERIMETER_BOT_ZN_1_WALL_SOUTH</t>
  </si>
  <si>
    <t>S</t>
  </si>
  <si>
    <t>PERIMETER_BOT_ZN_1_FLOOR</t>
  </si>
  <si>
    <t>PERIMETER_BOT_ZN_2_WALL_EAST</t>
  </si>
  <si>
    <t>E</t>
  </si>
  <si>
    <t>PERIMETER_BOT_ZN_2_FLOOR</t>
  </si>
  <si>
    <t>PERIMETER_BOT_ZN_3_WALL_NORTH</t>
  </si>
  <si>
    <t>N</t>
  </si>
  <si>
    <t>PERIMETER_BOT_ZN_3_FLOOR</t>
  </si>
  <si>
    <t>PERIMETER_BOT_ZN_4_WALL_WEST</t>
  </si>
  <si>
    <t>W</t>
  </si>
  <si>
    <t>PERIMETER_BOT_ZN_4_FLOOR</t>
  </si>
  <si>
    <t>PERIMETER_MID_ZN_1_WALL_SOUTH</t>
  </si>
  <si>
    <t>PERIMETER_MID_ZN_2_WALL_EAST</t>
  </si>
  <si>
    <t>PERIMETER_MID_ZN_3_WALL_NORTH</t>
  </si>
  <si>
    <t>PERIMETER_MID_ZN_4_WALL_WEST</t>
  </si>
  <si>
    <t>PERIMETER_TOP_ZN_1_WALL_SOUTH</t>
  </si>
  <si>
    <t>PERIMETER_TOP_ZN_2_WALL_EAST</t>
  </si>
  <si>
    <t>PERIMETER_TOP_ZN_3_WALL_NORTH</t>
  </si>
  <si>
    <t>PERIMETER_TOP_ZN_4_WALL_WEST</t>
  </si>
  <si>
    <t>PERIMETER_BOT_PLENUM_WALL_EAST</t>
  </si>
  <si>
    <t>PERIMETER_BOT_PLENUM_WALL_SOUTH</t>
  </si>
  <si>
    <t>PERIMETER_BOT_PLENUM_WALL_WEST</t>
  </si>
  <si>
    <t>PERIMETER_BOT_PLENUM_WALL_NORTH</t>
  </si>
  <si>
    <t>PERIMETER_MID_PLENUM_WALL_NORTH</t>
  </si>
  <si>
    <t>PERIMETER_MID_PLENUM_WALL_EAST</t>
  </si>
  <si>
    <t>PERIMETER_MID_PLENUM_WALL_SOUTH</t>
  </si>
  <si>
    <t>PERIMETER_MID_PLENUM_WALL_WEST</t>
  </si>
  <si>
    <t>PERIMETER_TOP_PLENUM_WALL_NORTH</t>
  </si>
  <si>
    <t>PERIMETER_TOP_PLENUM_WALL_EAST</t>
  </si>
  <si>
    <t>PERIMETER_TOP_PLENUM_WALL_SOUTH</t>
  </si>
  <si>
    <t>PERIMETER_TOP_PLENUM_WALL_WEST</t>
  </si>
  <si>
    <t>BUILDING_ROOF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</si>
  <si>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</si>
  <si>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</si>
  <si>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</si>
  <si>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</si>
  <si>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</si>
  <si>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</si>
  <si>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PERIMETER_BOT_ZN_1_WALL_SOUTH_WINDOW</t>
  </si>
  <si>
    <t>PERIMETER_BOT_ZN_2_WALL_EAST_WINDOW</t>
  </si>
  <si>
    <t>PERIMETER_BOT_ZN_3_WALL_NORTH_WINDOW</t>
  </si>
  <si>
    <t>PERIMETER_BOT_ZN_4_WALL_WEST_WINDOW</t>
  </si>
  <si>
    <t>PERIMETER_MID_ZN_1_WALL_SOUTH_WINDOW</t>
  </si>
  <si>
    <t>PERIMETER_MID_ZN_2_WALL_EAST_WINDOW</t>
  </si>
  <si>
    <t>PERIMETER_MID_ZN_3_WALL_NORTH_WINDOW</t>
  </si>
  <si>
    <t>PERIMETER_MID_ZN_4_WALL_WEST_WINDOW</t>
  </si>
  <si>
    <t>PERIMETER_TOP_ZN_1_WALL_SOUTH_WINDOW</t>
  </si>
  <si>
    <t>PERIMETER_TOP_ZN_2_WALL_EAST_WINDOW</t>
  </si>
  <si>
    <t>PERIMETER_TOP_ZN_3_WALL_NORTH_WINDOW</t>
  </si>
  <si>
    <t>PERIMETER_TOP_ZN_4_WALL_WEST_WINDOW</t>
  </si>
  <si>
    <t>Total or Average</t>
  </si>
  <si>
    <t>North Total or Average</t>
  </si>
  <si>
    <t>Non-North Total or Average</t>
  </si>
  <si>
    <t>Nominal Capacity [W]</t>
  </si>
  <si>
    <t>Nominal Efficiency [W/W]</t>
  </si>
  <si>
    <t>HEATSYS1 BOILER</t>
  </si>
  <si>
    <t>Boiler:HotWater</t>
  </si>
  <si>
    <t>Nominal Total Capacity [W]</t>
  </si>
  <si>
    <t>Nominal Sensible Capacity [W]</t>
  </si>
  <si>
    <t>Nominal Latent Capacity [W]</t>
  </si>
  <si>
    <t>Nominal Sensible Heat Ratio</t>
  </si>
  <si>
    <t>VAV_1_COOLC DXCOIL</t>
  </si>
  <si>
    <t>Coil:Cooling:DX:TwoSpeed</t>
  </si>
  <si>
    <t>VAV_2_COOLC DXCOIL</t>
  </si>
  <si>
    <t>VAV_3_COOLC DXCOIL</t>
  </si>
  <si>
    <t>CORE_BOTTOM VAV BOX REHEAT COIL</t>
  </si>
  <si>
    <t>Coil:Heating:Water</t>
  </si>
  <si>
    <t>-</t>
  </si>
  <si>
    <t>PERIMETER_BOT_ZN_1 VAV BOX REHEAT COIL</t>
  </si>
  <si>
    <t>PERIMETER_BOT_ZN_2 VAV BOX REHEAT COIL</t>
  </si>
  <si>
    <t>PERIMETER_BOT_ZN_3 VAV BOX REHEAT COIL</t>
  </si>
  <si>
    <t>PERIMETER_BOT_ZN_4 VAV BOX REHEAT COIL</t>
  </si>
  <si>
    <t>CORE_MID VAV BOX REHEAT COIL</t>
  </si>
  <si>
    <t>PERIMETER_MID_ZN_1 VAV BOX REHEAT COIL</t>
  </si>
  <si>
    <t>PERIMETER_MID_ZN_2 VAV BOX REHEAT COIL</t>
  </si>
  <si>
    <t>PERIMETER_MID_ZN_3 VAV BOX REHEAT COIL</t>
  </si>
  <si>
    <t>PERIMETER_MID_ZN_4 VAV BOX REHEAT COIL</t>
  </si>
  <si>
    <t>CORE_TOP VAV BOX REHEAT COIL</t>
  </si>
  <si>
    <t>PERIMETER_TOP_ZN_1 VAV BOX REHEAT COIL</t>
  </si>
  <si>
    <t>PERIMETER_TOP_ZN_2 VAV BOX REHEAT COIL</t>
  </si>
  <si>
    <t>PERIMETER_TOP_ZN_3 VAV BOX REHEAT COIL</t>
  </si>
  <si>
    <t>PERIMETER_TOP_ZN_4 VAV BOX REHEAT COIL</t>
  </si>
  <si>
    <t>VAV_1_HEATC</t>
  </si>
  <si>
    <t>Coil:Heating:Gas</t>
  </si>
  <si>
    <t>VAV_2_HEATC</t>
  </si>
  <si>
    <t>VAV_3_HEATC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</si>
  <si>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</si>
  <si>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</si>
  <si>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</si>
  <si>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</si>
  <si>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</si>
  <si>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</si>
  <si>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VAV_1_FAN</t>
  </si>
  <si>
    <t>Fan:VariableVolume</t>
  </si>
  <si>
    <t>Fan Energy</t>
  </si>
  <si>
    <t>VAV_2_FAN</t>
  </si>
  <si>
    <t>VAV_3_FAN</t>
  </si>
  <si>
    <t>Control</t>
  </si>
  <si>
    <t>Head [pa]</t>
  </si>
  <si>
    <t>Power [W]</t>
  </si>
  <si>
    <t>Motor Efficiency [W/W]</t>
  </si>
  <si>
    <t>SWHSYS1 PUMP</t>
  </si>
  <si>
    <t>Pump:ConstantSpeed</t>
  </si>
  <si>
    <t>INTERMITTENT</t>
  </si>
  <si>
    <t>HEATSYS1 PUMP</t>
  </si>
  <si>
    <t>Pump:VariableSpeed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</si>
  <si>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</si>
  <si>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</si>
  <si>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</si>
  <si>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</si>
  <si>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</si>
  <si>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</si>
  <si>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</si>
  <si>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EXT-SLAB</t>
  </si>
  <si>
    <t>EXT-WALLS-STEELFRAME-NONRES</t>
  </si>
  <si>
    <t>ROOF-IEAD-NONRES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</si>
  <si>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</si>
  <si>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</si>
  <si>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</si>
  <si>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</si>
  <si>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</si>
  <si>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</si>
  <si>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</si>
  <si>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</si>
  <si>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</si>
  <si>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</si>
  <si>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</si>
  <si>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</si>
  <si>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</si>
  <si>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</si>
  <si>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</si>
  <si>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</si>
  <si>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</si>
  <si>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</si>
  <si>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</si>
  <si>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</si>
  <si>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</si>
  <si>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</si>
  <si>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</si>
  <si>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</si>
  <si>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</si>
  <si>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</si>
  <si>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</si>
  <si>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</si>
  <si>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</si>
  <si>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</si>
  <si>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</si>
  <si>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</si>
  <si>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</si>
  <si>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</si>
  <si>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</si>
  <si>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</si>
  <si>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[Invalid/Undefined]</t>
  </si>
  <si>
    <t>GENERATORS:ELECTRICITY [Invalid/Undefined]</t>
  </si>
  <si>
    <t>ELECTRICITYPRODUCED:FACILITY [Invalid/Undefined]</t>
  </si>
  <si>
    <t>21-FEB-13:00</t>
  </si>
  <si>
    <t>15-MAY-15:00</t>
  </si>
  <si>
    <t>03-JUL-15:30</t>
  </si>
  <si>
    <t>19-DEC-13:00</t>
  </si>
  <si>
    <t>Electric</t>
  </si>
  <si>
    <t>Gas</t>
  </si>
  <si>
    <t>Other</t>
  </si>
  <si>
    <t>Cost ($)</t>
  </si>
  <si>
    <t>Cost per Total Building Area ($/m2)</t>
  </si>
  <si>
    <t>Cost per Net Conditioned Building Area ($/m2)</t>
  </si>
  <si>
    <t>23-FEB-13:00</t>
  </si>
  <si>
    <t>18-MAY-15:30</t>
  </si>
  <si>
    <t>05-JUL-15:00</t>
  </si>
  <si>
    <t>30-MAY-15:00</t>
  </si>
  <si>
    <t>28-JUN-15:00</t>
  </si>
  <si>
    <t>11-JUL-15:00</t>
  </si>
  <si>
    <t>20-APR-15:00</t>
  </si>
  <si>
    <t>03-JUL-15:00</t>
  </si>
  <si>
    <t>14-AUG-15:00</t>
  </si>
  <si>
    <t>22-NOV-13:30</t>
  </si>
  <si>
    <t>26-DEC-08:00</t>
  </si>
  <si>
    <t>03-MAR-13:00</t>
  </si>
  <si>
    <t>30-MAY-07:00</t>
  </si>
  <si>
    <t>18-JAN-13:00</t>
  </si>
  <si>
    <t>08-FEB-13:00</t>
  </si>
  <si>
    <t>21-APR-15:30</t>
  </si>
  <si>
    <t>31-MAY-15:00</t>
  </si>
  <si>
    <t>27-JUN-15:00</t>
  </si>
  <si>
    <t>24-JUL-15:00</t>
  </si>
  <si>
    <t>05-DEC-13:00</t>
  </si>
  <si>
    <t>26-MAY-12:00</t>
  </si>
  <si>
    <t>16-JUN-15:00</t>
  </si>
  <si>
    <t>03-JUL-12:00</t>
  </si>
  <si>
    <t>01-DEC-13:00</t>
  </si>
  <si>
    <t>09-JAN-08:00</t>
  </si>
  <si>
    <t>09-MAR-13:00</t>
  </si>
  <si>
    <t>30-JUN-15:00</t>
  </si>
  <si>
    <t>08-SEP-15:00</t>
  </si>
  <si>
    <t>08-DEC-08:00</t>
  </si>
  <si>
    <t>02-MAR-13:00</t>
  </si>
  <si>
    <t>21-APR-15:00</t>
  </si>
  <si>
    <t>29-JUN-15:30</t>
  </si>
  <si>
    <t>05-SEP-12:00</t>
  </si>
  <si>
    <t>11-OCT-15:00</t>
  </si>
  <si>
    <t>08-NOV-13:00</t>
  </si>
  <si>
    <t>18-APR-15:00</t>
  </si>
  <si>
    <t>01-SEP-15:00</t>
  </si>
  <si>
    <t>17-OCT-12:00</t>
  </si>
  <si>
    <t>10-APR-07:00</t>
  </si>
  <si>
    <t>08-JUN-12:00</t>
  </si>
  <si>
    <t>24-JAN-13:00</t>
  </si>
  <si>
    <t>30-MAR-12:00</t>
  </si>
  <si>
    <t>26-APR-15:00</t>
  </si>
  <si>
    <t>17-JUL-15:30</t>
  </si>
  <si>
    <t>10-NOV-13:00</t>
  </si>
  <si>
    <t>23-MAR-15:00</t>
  </si>
  <si>
    <t>14-APR-15:00</t>
  </si>
  <si>
    <t>29-JUN-15:00</t>
  </si>
  <si>
    <t>13-JUL-15:00</t>
  </si>
  <si>
    <t>25-AUG-15:00</t>
  </si>
  <si>
    <t>02-FEB-14:00</t>
  </si>
  <si>
    <t>16-MAY-15:00</t>
  </si>
  <si>
    <t>21-JUL-15:00</t>
  </si>
  <si>
    <t>09-AUG-15:00</t>
  </si>
  <si>
    <t>14-JUN-15:00</t>
  </si>
  <si>
    <t>15-AUG-12:00</t>
  </si>
  <si>
    <t>07-SEP-15:00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</si>
  <si>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</si>
  <si>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</si>
  <si>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</si>
  <si>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</si>
  <si>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03-NOV-12:00</t>
  </si>
  <si>
    <t>24-MAY-15:00</t>
  </si>
  <si>
    <t>12-SEP-12:00</t>
  </si>
  <si>
    <t>23-JAN-16:10</t>
  </si>
  <si>
    <t>22-FEB-16:10</t>
  </si>
  <si>
    <t>27-MAR-15:20</t>
  </si>
  <si>
    <t>03-APR-15:09</t>
  </si>
  <si>
    <t>27-JUN-15:20</t>
  </si>
  <si>
    <t>21-AUG-15:09</t>
  </si>
  <si>
    <t>11-SEP-15:09</t>
  </si>
  <si>
    <t>06-OCT-15:20</t>
  </si>
  <si>
    <t>13-JUN-15:00</t>
  </si>
  <si>
    <t>28-FEB-16:19</t>
  </si>
  <si>
    <t>11-JUL-15:50</t>
  </si>
  <si>
    <t>11-SEP-15:30</t>
  </si>
  <si>
    <t>13-NOV-13:00</t>
  </si>
  <si>
    <t>13-DEC-13:09</t>
  </si>
  <si>
    <t>22-FEB-08:09</t>
  </si>
  <si>
    <t>15-MAY-15:09</t>
  </si>
  <si>
    <t>11-SEP-12:00</t>
  </si>
  <si>
    <t>12-OCT-15:00</t>
  </si>
  <si>
    <t>26-JAN-13:09</t>
  </si>
  <si>
    <t>20-NOV-13:09</t>
  </si>
  <si>
    <t>19-DEC-13:09</t>
  </si>
  <si>
    <t>04-AUG-15:50</t>
  </si>
  <si>
    <t>01-SEP-15:09</t>
  </si>
  <si>
    <t>03-OCT-15:09</t>
  </si>
  <si>
    <t>10-NOV-13:09</t>
  </si>
  <si>
    <t>15-FEB-16:10</t>
  </si>
  <si>
    <t>01-MAR-13:09</t>
  </si>
  <si>
    <t>28-APR-12:09</t>
  </si>
  <si>
    <t>15-AUG-12:09</t>
  </si>
  <si>
    <t>28-SEP-15:09</t>
  </si>
  <si>
    <t>14-NOV-13:09</t>
  </si>
  <si>
    <t>26-JAN-16:10</t>
  </si>
  <si>
    <t>14-FEB-16:10</t>
  </si>
  <si>
    <t>01-AUG-15:20</t>
  </si>
  <si>
    <t>02-JAN-08:09</t>
  </si>
  <si>
    <t>11-DEC-08:09</t>
  </si>
  <si>
    <t>30-JAN-08:09</t>
  </si>
  <si>
    <t>06-FEB-08:09</t>
  </si>
  <si>
    <t>31-MAR-15:09</t>
  </si>
  <si>
    <t>06-SEP-12:30</t>
  </si>
  <si>
    <t>30-OCT-12:09</t>
  </si>
  <si>
    <t>26-DEC-08:09</t>
  </si>
  <si>
    <t>07-FEB-13:00</t>
  </si>
  <si>
    <t>05-OCT-15:20</t>
  </si>
  <si>
    <t>31-MAY-12:09</t>
  </si>
  <si>
    <t>14-SEP-15:09</t>
  </si>
  <si>
    <t>06-OCT-15:09</t>
  </si>
  <si>
    <t>02-NOV-15:09</t>
  </si>
  <si>
    <t>18-DEC-08:09</t>
  </si>
  <si>
    <t>17-JAN-08:09</t>
  </si>
  <si>
    <t>06-APR-15:00</t>
  </si>
  <si>
    <t>26-JUN-15:20</t>
  </si>
  <si>
    <t>03-NOV-07:10</t>
  </si>
  <si>
    <t>09-JAN-08:09</t>
  </si>
  <si>
    <t>02-FEB-08:09</t>
  </si>
  <si>
    <t>04-APR-15:09</t>
  </si>
  <si>
    <t>07-SEP-15:09</t>
  </si>
  <si>
    <t>27-NOV-08:09</t>
  </si>
  <si>
    <t>03-FEB-08:09</t>
  </si>
  <si>
    <t>30-MAY-12:39</t>
  </si>
  <si>
    <t>30-OCT-07:10</t>
  </si>
  <si>
    <t>06-NOV-08:09</t>
  </si>
  <si>
    <t>29-DEC-08:09</t>
  </si>
  <si>
    <t>07-NOV-15:09</t>
  </si>
  <si>
    <t>03-JAN-13:00</t>
  </si>
  <si>
    <t>29-MAR-11:00</t>
  </si>
  <si>
    <t>31-AUG-15:00</t>
  </si>
  <si>
    <t>15-SEP-15:09</t>
  </si>
  <si>
    <t>06-OCT-15:00</t>
  </si>
  <si>
    <t>03-NOV-15:09</t>
  </si>
  <si>
    <t>27-JAN-13:39</t>
  </si>
  <si>
    <t>17-MAR-15:30</t>
  </si>
  <si>
    <t>01-AUG-15:00</t>
  </si>
  <si>
    <t>03-OCT-15:30</t>
  </si>
  <si>
    <t>24-JAN-16:00</t>
  </si>
  <si>
    <t>28-MAR-15:00</t>
  </si>
  <si>
    <t>19-JUN-15:39</t>
  </si>
  <si>
    <t>13-FEB-11:00</t>
  </si>
  <si>
    <t>11-APR-15:50</t>
  </si>
  <si>
    <t>28-JUN-12:00</t>
  </si>
  <si>
    <t>24-JUL-15:09</t>
  </si>
  <si>
    <t>08-AUG-15:39</t>
  </si>
  <si>
    <t>25-SEP-15:09</t>
  </si>
  <si>
    <t>05-OCT-14:09</t>
  </si>
  <si>
    <t>31-MAR-15:20</t>
  </si>
  <si>
    <t>04-AUG-15:30</t>
  </si>
  <si>
    <t>06-JAN-16:10</t>
  </si>
  <si>
    <t>31-OCT-12:00</t>
  </si>
  <si>
    <t>04-APR-15:00</t>
  </si>
  <si>
    <t>25-JUL-15:00</t>
  </si>
  <si>
    <t>09-AUG-15:09</t>
  </si>
  <si>
    <t>03-OCT-12:00</t>
  </si>
  <si>
    <t>03-NOV-13:00</t>
  </si>
  <si>
    <t>29-MAR-15:00</t>
  </si>
  <si>
    <t>05-MAY-15:50</t>
  </si>
  <si>
    <t>28-JUN-15:20</t>
  </si>
  <si>
    <t>07-AUG-15:09</t>
  </si>
  <si>
    <t>30-AUG-13:00</t>
  </si>
  <si>
    <t>21-DEC-13:00</t>
  </si>
  <si>
    <t>07-FEB-08:09</t>
  </si>
  <si>
    <t>20-DEC-08:09</t>
  </si>
  <si>
    <t>30-MAR-15:09</t>
  </si>
  <si>
    <t>07-MAR-08:09</t>
  </si>
  <si>
    <t>11-AUG-15:39</t>
  </si>
  <si>
    <t>27-OCT-12:39</t>
  </si>
  <si>
    <t>21-DEC-08:09</t>
  </si>
  <si>
    <t>14-MAR-07:10</t>
  </si>
  <si>
    <t>10-APR-07:10</t>
  </si>
  <si>
    <t>21-JUN-15:39</t>
  </si>
  <si>
    <t>WINDOW-NONRES-FIXED</t>
  </si>
  <si>
    <t>Building Summary Medium Office post-1980 construction</t>
  </si>
  <si>
    <t>Built-up flat roof, insulation entirely above deck</t>
  </si>
  <si>
    <t>Standard 90.1-1989</t>
  </si>
  <si>
    <t>[2] ASHRAE Standard 90.1-1989, Atlanta, GA:  American Society of Heating, Refrigerating and Air-Conditioning Engineers.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</si>
</sst>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Arial"/>
      <family val="2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</cellStyleXfs>
  <cellXfs count="92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4" applyFont="1" applyFill="1" applyBorder="1"/>
    <xf numFmtId="0" fontId="14" fillId="2" borderId="1" xfId="4" applyFont="1" applyFill="1" applyBorder="1" applyAlignment="1">
      <alignment wrapText="1"/>
    </xf>
    <xf numFmtId="0" fontId="14" fillId="0" borderId="0" xfId="4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4" applyFont="1"/>
    <xf numFmtId="0" fontId="16" fillId="0" borderId="0" xfId="3" applyFont="1"/>
    <xf numFmtId="1" fontId="16" fillId="0" borderId="0" xfId="4" applyNumberFormat="1" applyFont="1"/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2" fontId="9" fillId="2" borderId="0" xfId="5" applyNumberFormat="1" applyFont="1" applyFill="1" applyAlignment="1">
      <alignment horizontal="center" wrapText="1"/>
    </xf>
    <xf numFmtId="165" fontId="15" fillId="0" borderId="0" xfId="0" applyNumberFormat="1" applyFont="1" applyAlignment="1">
      <alignment vertical="top" wrapText="1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1" fontId="5" fillId="0" borderId="0" xfId="0" applyNumberFormat="1" applyFont="1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17" fillId="3" borderId="0" xfId="0" applyNumberFormat="1" applyFont="1" applyFill="1" applyAlignment="1">
      <alignment horizontal="left" vertical="center"/>
    </xf>
    <xf numFmtId="4" fontId="4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4" fillId="0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center" vertical="top"/>
    </xf>
    <xf numFmtId="4" fontId="21" fillId="0" borderId="0" xfId="0" applyNumberFormat="1" applyFont="1" applyFill="1" applyAlignment="1">
      <alignment horizontal="center" vertical="top" wrapText="1"/>
    </xf>
    <xf numFmtId="0" fontId="18" fillId="0" borderId="0" xfId="0" applyFont="1" applyAlignment="1">
      <alignment vertical="top"/>
    </xf>
    <xf numFmtId="4" fontId="17" fillId="3" borderId="0" xfId="0" applyNumberFormat="1" applyFont="1" applyFill="1" applyAlignment="1">
      <alignment horizontal="left" vertical="top" wrapText="1"/>
    </xf>
    <xf numFmtId="4" fontId="17" fillId="0" borderId="0" xfId="0" applyNumberFormat="1" applyFont="1" applyAlignment="1">
      <alignment horizontal="left" vertical="top" wrapText="1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horizontal="left" vertical="top"/>
    </xf>
    <xf numFmtId="167" fontId="17" fillId="0" borderId="0" xfId="0" applyNumberFormat="1" applyFont="1" applyAlignment="1">
      <alignment horizontal="center" vertical="top" wrapText="1"/>
    </xf>
    <xf numFmtId="166" fontId="17" fillId="0" borderId="0" xfId="0" applyNumberFormat="1" applyFont="1" applyFill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0" applyNumberFormat="1" applyFont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top" wrapText="1"/>
    </xf>
    <xf numFmtId="164" fontId="21" fillId="0" borderId="0" xfId="10" applyNumberFormat="1" applyFont="1" applyBorder="1" applyAlignment="1">
      <alignment horizontal="center"/>
    </xf>
    <xf numFmtId="164" fontId="21" fillId="0" borderId="0" xfId="10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1" fontId="5" fillId="0" borderId="0" xfId="0" applyNumberFormat="1" applyFont="1" applyAlignment="1">
      <alignment vertical="top" wrapText="1"/>
    </xf>
    <xf numFmtId="1" fontId="2" fillId="0" borderId="0" xfId="5" applyNumberFormat="1"/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1">
    <cellStyle name="Normal" xfId="0" builtinId="0"/>
    <cellStyle name="Normal 2" xfId="1"/>
    <cellStyle name="Normal 2 2" xfId="6"/>
    <cellStyle name="Normal 2 3" xfId="8"/>
    <cellStyle name="Normal 3 2" xfId="7"/>
    <cellStyle name="Normal 4" xfId="9"/>
    <cellStyle name="Normal 5" xfId="10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5.7096247960848917E-2"/>
          <c:w val="0.8479467258601554"/>
          <c:h val="0.7324632952691679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LocationSummary!$B$60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LocationSummary!$C$60:$R$60</c:f>
              <c:numCache>
                <c:formatCode>#,##0.00</c:formatCode>
                <c:ptCount val="16"/>
                <c:pt idx="0">
                  <c:v>318677.77777777775</c:v>
                </c:pt>
                <c:pt idx="1">
                  <c:v>227002.77777777778</c:v>
                </c:pt>
                <c:pt idx="2">
                  <c:v>222880.55555555556</c:v>
                </c:pt>
                <c:pt idx="3">
                  <c:v>149222.22222222222</c:v>
                </c:pt>
                <c:pt idx="4">
                  <c:v>117561.11111111111</c:v>
                </c:pt>
                <c:pt idx="5">
                  <c:v>151783.33333333334</c:v>
                </c:pt>
                <c:pt idx="6">
                  <c:v>45125</c:v>
                </c:pt>
                <c:pt idx="7">
                  <c:v>123686.11111111111</c:v>
                </c:pt>
                <c:pt idx="8">
                  <c:v>81605.555555555562</c:v>
                </c:pt>
                <c:pt idx="9">
                  <c:v>38619.444444444445</c:v>
                </c:pt>
                <c:pt idx="10">
                  <c:v>81480.555555555562</c:v>
                </c:pt>
                <c:pt idx="11">
                  <c:v>54358.333333333336</c:v>
                </c:pt>
                <c:pt idx="12">
                  <c:v>70641.666666666672</c:v>
                </c:pt>
                <c:pt idx="13">
                  <c:v>37608.333333333336</c:v>
                </c:pt>
                <c:pt idx="14">
                  <c:v>35813.888888888891</c:v>
                </c:pt>
                <c:pt idx="15">
                  <c:v>23219.444444444445</c:v>
                </c:pt>
              </c:numCache>
            </c:numRef>
          </c:val>
        </c:ser>
        <c:ser>
          <c:idx val="4"/>
          <c:order val="1"/>
          <c:tx>
            <c:strRef>
              <c:f>LocationSummary!$B$61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LocationSummary!$C$61:$R$61</c:f>
              <c:numCache>
                <c:formatCode>#,##0.00</c:formatCode>
                <c:ptCount val="16"/>
                <c:pt idx="0">
                  <c:v>240936.11111111112</c:v>
                </c:pt>
                <c:pt idx="1">
                  <c:v>240936.11111111112</c:v>
                </c:pt>
                <c:pt idx="2">
                  <c:v>240936.11111111112</c:v>
                </c:pt>
                <c:pt idx="3">
                  <c:v>240936.11111111112</c:v>
                </c:pt>
                <c:pt idx="4">
                  <c:v>240936.11111111112</c:v>
                </c:pt>
                <c:pt idx="5">
                  <c:v>240936.11111111112</c:v>
                </c:pt>
                <c:pt idx="6">
                  <c:v>240936.11111111112</c:v>
                </c:pt>
                <c:pt idx="7">
                  <c:v>240936.11111111112</c:v>
                </c:pt>
                <c:pt idx="8">
                  <c:v>240936.11111111112</c:v>
                </c:pt>
                <c:pt idx="9">
                  <c:v>240936.11111111112</c:v>
                </c:pt>
                <c:pt idx="10">
                  <c:v>240936.11111111112</c:v>
                </c:pt>
                <c:pt idx="11">
                  <c:v>240936.11111111112</c:v>
                </c:pt>
                <c:pt idx="12">
                  <c:v>240936.11111111112</c:v>
                </c:pt>
                <c:pt idx="13">
                  <c:v>240936.11111111112</c:v>
                </c:pt>
                <c:pt idx="14">
                  <c:v>240936.11111111112</c:v>
                </c:pt>
                <c:pt idx="15">
                  <c:v>240936.11111111112</c:v>
                </c:pt>
              </c:numCache>
            </c:numRef>
          </c:val>
        </c:ser>
        <c:ser>
          <c:idx val="6"/>
          <c:order val="2"/>
          <c:tx>
            <c:strRef>
              <c:f>LocationSummary!$B$62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9525</c:v>
                </c:pt>
                <c:pt idx="1">
                  <c:v>9519.4444444444453</c:v>
                </c:pt>
                <c:pt idx="2">
                  <c:v>9519.4444444444453</c:v>
                </c:pt>
                <c:pt idx="3">
                  <c:v>9516.6666666666661</c:v>
                </c:pt>
                <c:pt idx="4">
                  <c:v>9511.1111111111113</c:v>
                </c:pt>
                <c:pt idx="5">
                  <c:v>9508.3333333333339</c:v>
                </c:pt>
                <c:pt idx="6">
                  <c:v>9513.8888888888887</c:v>
                </c:pt>
                <c:pt idx="7">
                  <c:v>9508.3333333333339</c:v>
                </c:pt>
                <c:pt idx="8">
                  <c:v>9511.1111111111113</c:v>
                </c:pt>
                <c:pt idx="9">
                  <c:v>9491.6666666666661</c:v>
                </c:pt>
                <c:pt idx="10">
                  <c:v>9508.3333333333339</c:v>
                </c:pt>
                <c:pt idx="11">
                  <c:v>9502.7777777777774</c:v>
                </c:pt>
                <c:pt idx="12">
                  <c:v>9502.7777777777774</c:v>
                </c:pt>
                <c:pt idx="13">
                  <c:v>9500</c:v>
                </c:pt>
                <c:pt idx="14">
                  <c:v>9494.4444444444453</c:v>
                </c:pt>
                <c:pt idx="15">
                  <c:v>9436.1111111111113</c:v>
                </c:pt>
              </c:numCache>
            </c:numRef>
          </c:val>
        </c:ser>
        <c:ser>
          <c:idx val="7"/>
          <c:order val="3"/>
          <c:tx>
            <c:strRef>
              <c:f>LocationSummary!$B$63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223900</c:v>
                </c:pt>
                <c:pt idx="1">
                  <c:v>223900</c:v>
                </c:pt>
                <c:pt idx="2">
                  <c:v>223900</c:v>
                </c:pt>
                <c:pt idx="3">
                  <c:v>223900</c:v>
                </c:pt>
                <c:pt idx="4">
                  <c:v>223900</c:v>
                </c:pt>
                <c:pt idx="5">
                  <c:v>223900</c:v>
                </c:pt>
                <c:pt idx="6">
                  <c:v>223900</c:v>
                </c:pt>
                <c:pt idx="7">
                  <c:v>223900</c:v>
                </c:pt>
                <c:pt idx="8">
                  <c:v>223900</c:v>
                </c:pt>
                <c:pt idx="9">
                  <c:v>223900</c:v>
                </c:pt>
                <c:pt idx="10">
                  <c:v>223900</c:v>
                </c:pt>
                <c:pt idx="11">
                  <c:v>223900</c:v>
                </c:pt>
                <c:pt idx="12">
                  <c:v>223900</c:v>
                </c:pt>
                <c:pt idx="13">
                  <c:v>223900</c:v>
                </c:pt>
                <c:pt idx="14">
                  <c:v>223900</c:v>
                </c:pt>
                <c:pt idx="15">
                  <c:v>223900</c:v>
                </c:pt>
              </c:numCache>
            </c:numRef>
          </c:val>
        </c:ser>
        <c:ser>
          <c:idx val="3"/>
          <c:order val="4"/>
          <c:tx>
            <c:strRef>
              <c:f>LocationSummary!$B$65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LocationSummary!$C$65:$R$65</c:f>
              <c:numCache>
                <c:formatCode>#,##0.00</c:formatCode>
                <c:ptCount val="16"/>
                <c:pt idx="0">
                  <c:v>26741.666666666668</c:v>
                </c:pt>
                <c:pt idx="1">
                  <c:v>22080.555555555555</c:v>
                </c:pt>
                <c:pt idx="2">
                  <c:v>27188.888888888891</c:v>
                </c:pt>
                <c:pt idx="3">
                  <c:v>20769.444444444445</c:v>
                </c:pt>
                <c:pt idx="4">
                  <c:v>21663.888888888891</c:v>
                </c:pt>
                <c:pt idx="5">
                  <c:v>27872.222222222223</c:v>
                </c:pt>
                <c:pt idx="6">
                  <c:v>18227.777777777781</c:v>
                </c:pt>
                <c:pt idx="7">
                  <c:v>21472.222222222223</c:v>
                </c:pt>
                <c:pt idx="8">
                  <c:v>24391.666666666668</c:v>
                </c:pt>
                <c:pt idx="9">
                  <c:v>21247.222222222223</c:v>
                </c:pt>
                <c:pt idx="10">
                  <c:v>22844.444444444445</c:v>
                </c:pt>
                <c:pt idx="11">
                  <c:v>22486.111111111109</c:v>
                </c:pt>
                <c:pt idx="12">
                  <c:v>23277.777777777777</c:v>
                </c:pt>
                <c:pt idx="13">
                  <c:v>22361.111111111109</c:v>
                </c:pt>
                <c:pt idx="14">
                  <c:v>24588.888888888891</c:v>
                </c:pt>
                <c:pt idx="15">
                  <c:v>28255.555555555555</c:v>
                </c:pt>
              </c:numCache>
            </c:numRef>
          </c:val>
        </c:ser>
        <c:ser>
          <c:idx val="0"/>
          <c:order val="5"/>
          <c:tx>
            <c:strRef>
              <c:f>LocationSummary!$B$66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LocationSummary!$C$66:$R$66</c:f>
              <c:numCache>
                <c:formatCode>#,##0.00</c:formatCode>
                <c:ptCount val="16"/>
                <c:pt idx="0">
                  <c:v>94.444444444444443</c:v>
                </c:pt>
                <c:pt idx="1">
                  <c:v>216.66666666666666</c:v>
                </c:pt>
                <c:pt idx="2">
                  <c:v>188.88888888888889</c:v>
                </c:pt>
                <c:pt idx="3">
                  <c:v>330.55555555555554</c:v>
                </c:pt>
                <c:pt idx="4">
                  <c:v>175</c:v>
                </c:pt>
                <c:pt idx="5">
                  <c:v>255.55555555555554</c:v>
                </c:pt>
                <c:pt idx="6">
                  <c:v>258.33333333333331</c:v>
                </c:pt>
                <c:pt idx="7">
                  <c:v>458.33333333333331</c:v>
                </c:pt>
                <c:pt idx="8">
                  <c:v>366.66666666666669</c:v>
                </c:pt>
                <c:pt idx="9">
                  <c:v>422.22222222222223</c:v>
                </c:pt>
                <c:pt idx="10">
                  <c:v>627.77777777777783</c:v>
                </c:pt>
                <c:pt idx="11">
                  <c:v>513.88888888888891</c:v>
                </c:pt>
                <c:pt idx="12">
                  <c:v>819.44444444444446</c:v>
                </c:pt>
                <c:pt idx="13">
                  <c:v>716.66666666666663</c:v>
                </c:pt>
                <c:pt idx="14">
                  <c:v>986.11111111111109</c:v>
                </c:pt>
                <c:pt idx="15">
                  <c:v>1702.7777777777778</c:v>
                </c:pt>
              </c:numCache>
            </c:numRef>
          </c:val>
        </c:ser>
        <c:overlap val="100"/>
        <c:axId val="100302848"/>
        <c:axId val="100304384"/>
      </c:barChart>
      <c:catAx>
        <c:axId val="10030284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04384"/>
        <c:crosses val="autoZero"/>
        <c:auto val="1"/>
        <c:lblAlgn val="ctr"/>
        <c:lblOffset val="50"/>
        <c:tickLblSkip val="1"/>
        <c:tickMarkSkip val="1"/>
      </c:catAx>
      <c:valAx>
        <c:axId val="1003043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353996737357259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0284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612652608213097"/>
          <c:y val="6.905927134312187E-2"/>
          <c:w val="0.4495005549389568"/>
          <c:h val="0.150081566068515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71"/>
          <c:h val="0.7765089722675402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Schedules!$D$49</c:f>
              <c:strCache>
                <c:ptCount val="1"/>
                <c:pt idx="0">
                  <c:v>WD, 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Schedules!$E$49:$AB$49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Schedules!$D$50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Schedules!$D$52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Schedules!$E$52:$AB$52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101480704"/>
        <c:axId val="101491072"/>
      </c:barChart>
      <c:catAx>
        <c:axId val="101480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91072"/>
        <c:crosses val="autoZero"/>
        <c:auto val="1"/>
        <c:lblAlgn val="ctr"/>
        <c:lblOffset val="100"/>
        <c:tickLblSkip val="1"/>
        <c:tickMarkSkip val="1"/>
      </c:catAx>
      <c:valAx>
        <c:axId val="10149107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881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807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849426563078064"/>
          <c:y val="1.5769439912996203E-2"/>
          <c:w val="0.22752497225305043"/>
          <c:h val="0.1517128874388266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LocationSummary!$B$75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LocationSummary!$C$75:$R$75</c:f>
              <c:numCache>
                <c:formatCode>#,##0.00</c:formatCode>
                <c:ptCount val="16"/>
                <c:pt idx="0">
                  <c:v>93390</c:v>
                </c:pt>
                <c:pt idx="1">
                  <c:v>474830</c:v>
                </c:pt>
                <c:pt idx="2">
                  <c:v>453340</c:v>
                </c:pt>
                <c:pt idx="3">
                  <c:v>806410</c:v>
                </c:pt>
                <c:pt idx="4">
                  <c:v>428270</c:v>
                </c:pt>
                <c:pt idx="5">
                  <c:v>634860</c:v>
                </c:pt>
                <c:pt idx="6">
                  <c:v>692920</c:v>
                </c:pt>
                <c:pt idx="7">
                  <c:v>1237100</c:v>
                </c:pt>
                <c:pt idx="8">
                  <c:v>838530</c:v>
                </c:pt>
                <c:pt idx="9">
                  <c:v>1280810</c:v>
                </c:pt>
                <c:pt idx="10">
                  <c:v>1711480</c:v>
                </c:pt>
                <c:pt idx="11">
                  <c:v>1180410</c:v>
                </c:pt>
                <c:pt idx="12">
                  <c:v>2165780</c:v>
                </c:pt>
                <c:pt idx="13">
                  <c:v>1728790</c:v>
                </c:pt>
                <c:pt idx="14">
                  <c:v>2615970</c:v>
                </c:pt>
                <c:pt idx="15">
                  <c:v>4470720</c:v>
                </c:pt>
              </c:numCache>
            </c:numRef>
          </c:val>
        </c:ser>
        <c:ser>
          <c:idx val="4"/>
          <c:order val="1"/>
          <c:tx>
            <c:strRef>
              <c:f>LocationSummary!$B$86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LocationSummary!$C$86:$R$86</c:f>
              <c:numCache>
                <c:formatCode>#,##0.00</c:formatCode>
                <c:ptCount val="16"/>
                <c:pt idx="0">
                  <c:v>28430</c:v>
                </c:pt>
                <c:pt idx="1">
                  <c:v>32470</c:v>
                </c:pt>
                <c:pt idx="2">
                  <c:v>30130</c:v>
                </c:pt>
                <c:pt idx="3">
                  <c:v>36360</c:v>
                </c:pt>
                <c:pt idx="4">
                  <c:v>35610</c:v>
                </c:pt>
                <c:pt idx="5">
                  <c:v>32930</c:v>
                </c:pt>
                <c:pt idx="6">
                  <c:v>38950</c:v>
                </c:pt>
                <c:pt idx="7">
                  <c:v>39420</c:v>
                </c:pt>
                <c:pt idx="8">
                  <c:v>38840</c:v>
                </c:pt>
                <c:pt idx="9">
                  <c:v>41030</c:v>
                </c:pt>
                <c:pt idx="10">
                  <c:v>42110</c:v>
                </c:pt>
                <c:pt idx="11">
                  <c:v>41980</c:v>
                </c:pt>
                <c:pt idx="12">
                  <c:v>44440</c:v>
                </c:pt>
                <c:pt idx="13">
                  <c:v>44860</c:v>
                </c:pt>
                <c:pt idx="14">
                  <c:v>48270</c:v>
                </c:pt>
                <c:pt idx="15">
                  <c:v>52910</c:v>
                </c:pt>
              </c:numCache>
            </c:numRef>
          </c:val>
        </c:ser>
        <c:overlap val="100"/>
        <c:axId val="100326016"/>
        <c:axId val="100331904"/>
      </c:barChart>
      <c:catAx>
        <c:axId val="10032601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31904"/>
        <c:crosses val="autoZero"/>
        <c:auto val="1"/>
        <c:lblAlgn val="ctr"/>
        <c:lblOffset val="50"/>
        <c:tickLblSkip val="1"/>
        <c:tickMarkSkip val="1"/>
      </c:catAx>
      <c:valAx>
        <c:axId val="1003319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46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2601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5.1114736269711802E-2"/>
          <c:w val="0.24306326304106657"/>
          <c:h val="0.1479064709081022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LocationSummary!$B$126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LocationSummary!$C$126:$R$126</c:f>
              <c:numCache>
                <c:formatCode>0.00</c:formatCode>
                <c:ptCount val="16"/>
                <c:pt idx="0">
                  <c:v>230.26821538319496</c:v>
                </c:pt>
                <c:pt idx="1">
                  <c:v>164.02626154361838</c:v>
                </c:pt>
                <c:pt idx="2">
                  <c:v>161.04765173548179</c:v>
                </c:pt>
                <c:pt idx="3">
                  <c:v>107.82406933497117</c:v>
                </c:pt>
                <c:pt idx="4">
                  <c:v>84.946579716951788</c:v>
                </c:pt>
                <c:pt idx="5">
                  <c:v>109.67466114299134</c:v>
                </c:pt>
                <c:pt idx="6">
                  <c:v>32.606143081656867</c:v>
                </c:pt>
                <c:pt idx="7">
                  <c:v>89.372344290362278</c:v>
                </c:pt>
                <c:pt idx="8">
                  <c:v>58.966037023879061</c:v>
                </c:pt>
                <c:pt idx="9">
                  <c:v>27.90539903134967</c:v>
                </c:pt>
                <c:pt idx="10">
                  <c:v>58.875715297891091</c:v>
                </c:pt>
                <c:pt idx="11">
                  <c:v>39.277907907968185</c:v>
                </c:pt>
                <c:pt idx="12">
                  <c:v>51.043818080000968</c:v>
                </c:pt>
                <c:pt idx="13">
                  <c:v>27.174796625580321</c:v>
                </c:pt>
                <c:pt idx="14">
                  <c:v>25.878178070286364</c:v>
                </c:pt>
                <c:pt idx="15">
                  <c:v>16.777762389631871</c:v>
                </c:pt>
              </c:numCache>
            </c:numRef>
          </c:val>
        </c:ser>
        <c:ser>
          <c:idx val="3"/>
          <c:order val="1"/>
          <c:tx>
            <c:strRef>
              <c:f>LocationSummary!$B$127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LocationSummary!$C$127:$R$127</c:f>
              <c:numCache>
                <c:formatCode>0.00</c:formatCode>
                <c:ptCount val="16"/>
                <c:pt idx="0">
                  <c:v>174.09412326707735</c:v>
                </c:pt>
                <c:pt idx="1">
                  <c:v>174.09412326707735</c:v>
                </c:pt>
                <c:pt idx="2">
                  <c:v>174.09412326707735</c:v>
                </c:pt>
                <c:pt idx="3">
                  <c:v>174.09412326707735</c:v>
                </c:pt>
                <c:pt idx="4">
                  <c:v>174.09412326707735</c:v>
                </c:pt>
                <c:pt idx="5">
                  <c:v>174.09412326707735</c:v>
                </c:pt>
                <c:pt idx="6">
                  <c:v>174.09412326707735</c:v>
                </c:pt>
                <c:pt idx="7">
                  <c:v>174.09412326707735</c:v>
                </c:pt>
                <c:pt idx="8">
                  <c:v>174.09412326707735</c:v>
                </c:pt>
                <c:pt idx="9">
                  <c:v>174.09412326707735</c:v>
                </c:pt>
                <c:pt idx="10">
                  <c:v>174.09412326707735</c:v>
                </c:pt>
                <c:pt idx="11">
                  <c:v>174.09412326707735</c:v>
                </c:pt>
                <c:pt idx="12">
                  <c:v>174.09412326707735</c:v>
                </c:pt>
                <c:pt idx="13">
                  <c:v>174.09412326707735</c:v>
                </c:pt>
                <c:pt idx="14">
                  <c:v>174.09412326707735</c:v>
                </c:pt>
                <c:pt idx="15">
                  <c:v>174.09412326707735</c:v>
                </c:pt>
              </c:numCache>
            </c:numRef>
          </c:val>
        </c:ser>
        <c:ser>
          <c:idx val="1"/>
          <c:order val="2"/>
          <c:tx>
            <c:strRef>
              <c:f>LocationSummary!$B$128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0.00</c:formatCode>
                <c:ptCount val="16"/>
                <c:pt idx="0">
                  <c:v>6.8825155202832491</c:v>
                </c:pt>
                <c:pt idx="1">
                  <c:v>6.8785012213504508</c:v>
                </c:pt>
                <c:pt idx="2">
                  <c:v>6.8785012213504508</c:v>
                </c:pt>
                <c:pt idx="3">
                  <c:v>6.8764940718840517</c:v>
                </c:pt>
                <c:pt idx="4">
                  <c:v>6.8724797729512526</c:v>
                </c:pt>
                <c:pt idx="5">
                  <c:v>6.8704726234848534</c:v>
                </c:pt>
                <c:pt idx="6">
                  <c:v>6.8744869224176526</c:v>
                </c:pt>
                <c:pt idx="7">
                  <c:v>6.8704726234848534</c:v>
                </c:pt>
                <c:pt idx="8">
                  <c:v>6.8724797729512526</c:v>
                </c:pt>
                <c:pt idx="9">
                  <c:v>6.8584297266864578</c:v>
                </c:pt>
                <c:pt idx="10">
                  <c:v>6.8704726234848534</c:v>
                </c:pt>
                <c:pt idx="11">
                  <c:v>6.8664583245520552</c:v>
                </c:pt>
                <c:pt idx="12">
                  <c:v>6.8664583245520552</c:v>
                </c:pt>
                <c:pt idx="13">
                  <c:v>6.8644511750856561</c:v>
                </c:pt>
                <c:pt idx="14">
                  <c:v>6.8604368761528569</c:v>
                </c:pt>
                <c:pt idx="15">
                  <c:v>6.8182867373584717</c:v>
                </c:pt>
              </c:numCache>
            </c:numRef>
          </c:val>
        </c:ser>
        <c:ser>
          <c:idx val="7"/>
          <c:order val="3"/>
          <c:tx>
            <c:strRef>
              <c:f>LocationSummary!$B$129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0.00</c:formatCode>
                <c:ptCount val="16"/>
                <c:pt idx="0">
                  <c:v>161.78427558965035</c:v>
                </c:pt>
                <c:pt idx="1">
                  <c:v>161.78427558965035</c:v>
                </c:pt>
                <c:pt idx="2">
                  <c:v>161.78427558965035</c:v>
                </c:pt>
                <c:pt idx="3">
                  <c:v>161.78427558965035</c:v>
                </c:pt>
                <c:pt idx="4">
                  <c:v>161.78427558965035</c:v>
                </c:pt>
                <c:pt idx="5">
                  <c:v>161.78427558965035</c:v>
                </c:pt>
                <c:pt idx="6">
                  <c:v>161.78427558965035</c:v>
                </c:pt>
                <c:pt idx="7">
                  <c:v>161.78427558965035</c:v>
                </c:pt>
                <c:pt idx="8">
                  <c:v>161.78427558965035</c:v>
                </c:pt>
                <c:pt idx="9">
                  <c:v>161.78427558965035</c:v>
                </c:pt>
                <c:pt idx="10">
                  <c:v>161.78427558965035</c:v>
                </c:pt>
                <c:pt idx="11">
                  <c:v>161.78427558965035</c:v>
                </c:pt>
                <c:pt idx="12">
                  <c:v>161.78427558965035</c:v>
                </c:pt>
                <c:pt idx="13">
                  <c:v>161.78427558965035</c:v>
                </c:pt>
                <c:pt idx="14">
                  <c:v>161.78427558965035</c:v>
                </c:pt>
                <c:pt idx="15">
                  <c:v>161.78427558965035</c:v>
                </c:pt>
              </c:numCache>
            </c:numRef>
          </c:val>
        </c:ser>
        <c:ser>
          <c:idx val="6"/>
          <c:order val="4"/>
          <c:tx>
            <c:strRef>
              <c:f>LocationSummary!$B$131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LocationSummary!$C$131:$R$131</c:f>
              <c:numCache>
                <c:formatCode>0.00</c:formatCode>
                <c:ptCount val="16"/>
                <c:pt idx="0">
                  <c:v>19.322827913026202</c:v>
                </c:pt>
                <c:pt idx="1">
                  <c:v>15.95483110840815</c:v>
                </c:pt>
                <c:pt idx="2">
                  <c:v>19.645978977116492</c:v>
                </c:pt>
                <c:pt idx="3">
                  <c:v>15.007456560267675</c:v>
                </c:pt>
                <c:pt idx="4">
                  <c:v>15.653758688448255</c:v>
                </c:pt>
                <c:pt idx="5">
                  <c:v>20.139737745850724</c:v>
                </c:pt>
                <c:pt idx="6">
                  <c:v>13.170914798512301</c:v>
                </c:pt>
                <c:pt idx="7">
                  <c:v>15.515265375266701</c:v>
                </c:pt>
                <c:pt idx="8">
                  <c:v>17.624779464452381</c:v>
                </c:pt>
                <c:pt idx="9">
                  <c:v>15.352686268488357</c:v>
                </c:pt>
                <c:pt idx="10">
                  <c:v>16.506797211667962</c:v>
                </c:pt>
                <c:pt idx="11">
                  <c:v>16.247874930502451</c:v>
                </c:pt>
                <c:pt idx="12">
                  <c:v>16.819912528426254</c:v>
                </c:pt>
                <c:pt idx="13">
                  <c:v>16.157553204514482</c:v>
                </c:pt>
                <c:pt idx="14">
                  <c:v>17.767287076566731</c:v>
                </c:pt>
                <c:pt idx="15">
                  <c:v>20.416724372213828</c:v>
                </c:pt>
              </c:numCache>
            </c:numRef>
          </c:val>
        </c:ser>
        <c:ser>
          <c:idx val="9"/>
          <c:order val="5"/>
          <c:tx>
            <c:strRef>
              <c:f>LocationSummary!$B$132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LocationSummary!$C$132:$R$132</c:f>
              <c:numCache>
                <c:formatCode>0.00</c:formatCode>
                <c:ptCount val="16"/>
                <c:pt idx="0">
                  <c:v>6.8243081857576687E-2</c:v>
                </c:pt>
                <c:pt idx="1">
                  <c:v>0.15655765837914654</c:v>
                </c:pt>
                <c:pt idx="2">
                  <c:v>0.13648616371515337</c:v>
                </c:pt>
                <c:pt idx="3">
                  <c:v>0.23885078650151842</c:v>
                </c:pt>
                <c:pt idx="4">
                  <c:v>0.12645041638315682</c:v>
                </c:pt>
                <c:pt idx="5">
                  <c:v>0.18465775090873693</c:v>
                </c:pt>
                <c:pt idx="6">
                  <c:v>0.18666490037513625</c:v>
                </c:pt>
                <c:pt idx="7">
                  <c:v>0.33117966195588688</c:v>
                </c:pt>
                <c:pt idx="8">
                  <c:v>0.26494372956470952</c:v>
                </c:pt>
                <c:pt idx="9">
                  <c:v>0.30508671889269579</c:v>
                </c:pt>
                <c:pt idx="10">
                  <c:v>0.45361577940624509</c:v>
                </c:pt>
                <c:pt idx="11">
                  <c:v>0.37132265128387321</c:v>
                </c:pt>
                <c:pt idx="12">
                  <c:v>0.59210909258779776</c:v>
                </c:pt>
                <c:pt idx="13">
                  <c:v>0.51784456233102316</c:v>
                </c:pt>
                <c:pt idx="14">
                  <c:v>0.71253806057175662</c:v>
                </c:pt>
                <c:pt idx="15">
                  <c:v>1.2303826229027799</c:v>
                </c:pt>
              </c:numCache>
            </c:numRef>
          </c:val>
        </c:ser>
        <c:ser>
          <c:idx val="0"/>
          <c:order val="6"/>
          <c:tx>
            <c:strRef>
              <c:f>LocationSummary!$B$141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LocationSummary!$C$141:$R$141</c:f>
              <c:numCache>
                <c:formatCode>0.00</c:formatCode>
                <c:ptCount val="16"/>
                <c:pt idx="0">
                  <c:v>18.744768866703197</c:v>
                </c:pt>
                <c:pt idx="1">
                  <c:v>95.305478113038646</c:v>
                </c:pt>
                <c:pt idx="2">
                  <c:v>90.992113909746521</c:v>
                </c:pt>
                <c:pt idx="3">
                  <c:v>161.85854011990713</c:v>
                </c:pt>
                <c:pt idx="4">
                  <c:v>85.960190197483442</c:v>
                </c:pt>
                <c:pt idx="5">
                  <c:v>127.42589102382688</c:v>
                </c:pt>
                <c:pt idx="6">
                  <c:v>139.07940082574129</c:v>
                </c:pt>
                <c:pt idx="7">
                  <c:v>248.3044604882592</c:v>
                </c:pt>
                <c:pt idx="8">
                  <c:v>168.30550420598172</c:v>
                </c:pt>
                <c:pt idx="9">
                  <c:v>257.0777108058906</c:v>
                </c:pt>
                <c:pt idx="10">
                  <c:v>343.51961687530991</c:v>
                </c:pt>
                <c:pt idx="11">
                  <c:v>236.92593016324147</c:v>
                </c:pt>
                <c:pt idx="12">
                  <c:v>434.70441713383076</c:v>
                </c:pt>
                <c:pt idx="13">
                  <c:v>346.99399260164711</c:v>
                </c:pt>
                <c:pt idx="14">
                  <c:v>525.06427896166144</c:v>
                </c:pt>
                <c:pt idx="15">
                  <c:v>897.3403262420743</c:v>
                </c:pt>
              </c:numCache>
            </c:numRef>
          </c:val>
        </c:ser>
        <c:ser>
          <c:idx val="5"/>
          <c:order val="7"/>
          <c:tx>
            <c:strRef>
              <c:f>LocationSummary!$B$152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LocationSummary!$C$152:$R$152</c:f>
              <c:numCache>
                <c:formatCode>0.00</c:formatCode>
                <c:ptCount val="16"/>
                <c:pt idx="0">
                  <c:v>5.7063259329732512</c:v>
                </c:pt>
                <c:pt idx="1">
                  <c:v>6.5172143173985742</c:v>
                </c:pt>
                <c:pt idx="2">
                  <c:v>6.0475413422611348</c:v>
                </c:pt>
                <c:pt idx="3">
                  <c:v>7.2979954598279075</c:v>
                </c:pt>
                <c:pt idx="4">
                  <c:v>7.1474592498479588</c:v>
                </c:pt>
                <c:pt idx="5">
                  <c:v>6.6095431928529429</c:v>
                </c:pt>
                <c:pt idx="6">
                  <c:v>7.8178471716253304</c:v>
                </c:pt>
                <c:pt idx="7">
                  <c:v>7.9121831965460983</c:v>
                </c:pt>
                <c:pt idx="8">
                  <c:v>7.7957685274949373</c:v>
                </c:pt>
                <c:pt idx="9">
                  <c:v>8.2353342606363871</c:v>
                </c:pt>
                <c:pt idx="10">
                  <c:v>8.4521064030075141</c:v>
                </c:pt>
                <c:pt idx="11">
                  <c:v>8.4260134599443219</c:v>
                </c:pt>
                <c:pt idx="12">
                  <c:v>8.9197722286785535</c:v>
                </c:pt>
                <c:pt idx="13">
                  <c:v>9.0040725062673257</c:v>
                </c:pt>
                <c:pt idx="14">
                  <c:v>9.6885104743094903</c:v>
                </c:pt>
                <c:pt idx="15">
                  <c:v>10.619827826718772</c:v>
                </c:pt>
              </c:numCache>
            </c:numRef>
          </c:val>
        </c:ser>
        <c:overlap val="100"/>
        <c:axId val="100862208"/>
        <c:axId val="100913152"/>
      </c:barChart>
      <c:catAx>
        <c:axId val="10086220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13152"/>
        <c:crosses val="autoZero"/>
        <c:auto val="1"/>
        <c:lblAlgn val="ctr"/>
        <c:lblOffset val="50"/>
        <c:tickLblSkip val="1"/>
        <c:tickMarkSkip val="1"/>
      </c:catAx>
      <c:valAx>
        <c:axId val="1009131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402936378466559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622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616722160562352"/>
          <c:y val="4.7852093529092227E-2"/>
          <c:w val="0.31076581576026796"/>
          <c:h val="0.3393148450244710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61339252682205"/>
          <c:y val="4.2414355628058717E-2"/>
          <c:w val="0.79615242323344471"/>
          <c:h val="0.76361356951098891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LocationSummary!$B$223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LocationSummary!$C$223:$R$223</c:f>
              <c:numCache>
                <c:formatCode>#,##0.00</c:formatCode>
                <c:ptCount val="16"/>
                <c:pt idx="0">
                  <c:v>174.59</c:v>
                </c:pt>
                <c:pt idx="1">
                  <c:v>174.59</c:v>
                </c:pt>
                <c:pt idx="2">
                  <c:v>174.59</c:v>
                </c:pt>
                <c:pt idx="3">
                  <c:v>174.59</c:v>
                </c:pt>
                <c:pt idx="4">
                  <c:v>174.59</c:v>
                </c:pt>
                <c:pt idx="5">
                  <c:v>174.59</c:v>
                </c:pt>
                <c:pt idx="6">
                  <c:v>174.59</c:v>
                </c:pt>
                <c:pt idx="7">
                  <c:v>174.59</c:v>
                </c:pt>
                <c:pt idx="8">
                  <c:v>174.59</c:v>
                </c:pt>
                <c:pt idx="9">
                  <c:v>174.59</c:v>
                </c:pt>
                <c:pt idx="10">
                  <c:v>174.59</c:v>
                </c:pt>
                <c:pt idx="11">
                  <c:v>174.59</c:v>
                </c:pt>
                <c:pt idx="12">
                  <c:v>174.59</c:v>
                </c:pt>
                <c:pt idx="13">
                  <c:v>174.59</c:v>
                </c:pt>
                <c:pt idx="14">
                  <c:v>174.59</c:v>
                </c:pt>
                <c:pt idx="15">
                  <c:v>174.59</c:v>
                </c:pt>
              </c:numCache>
            </c:numRef>
          </c:val>
        </c:ser>
        <c:ser>
          <c:idx val="0"/>
          <c:order val="1"/>
          <c:tx>
            <c:strRef>
              <c:f>LocationSummary!$B$231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LocationSummary!$C$231:$R$231</c:f>
              <c:numCache>
                <c:formatCode>#,##0.00</c:formatCode>
                <c:ptCount val="16"/>
                <c:pt idx="0">
                  <c:v>434.33352360000004</c:v>
                </c:pt>
                <c:pt idx="1">
                  <c:v>1177.47</c:v>
                </c:pt>
                <c:pt idx="2">
                  <c:v>21524.100000000002</c:v>
                </c:pt>
                <c:pt idx="3">
                  <c:v>4025.09</c:v>
                </c:pt>
                <c:pt idx="4">
                  <c:v>10775.9</c:v>
                </c:pt>
                <c:pt idx="5">
                  <c:v>17948.8</c:v>
                </c:pt>
                <c:pt idx="6">
                  <c:v>9445.36</c:v>
                </c:pt>
                <c:pt idx="7">
                  <c:v>140.753758</c:v>
                </c:pt>
                <c:pt idx="8">
                  <c:v>2636.89</c:v>
                </c:pt>
                <c:pt idx="9">
                  <c:v>5462.08</c:v>
                </c:pt>
                <c:pt idx="10">
                  <c:v>898.7472616</c:v>
                </c:pt>
                <c:pt idx="11">
                  <c:v>2505.14</c:v>
                </c:pt>
                <c:pt idx="12">
                  <c:v>882.88595190000001</c:v>
                </c:pt>
                <c:pt idx="13">
                  <c:v>33890.400000000001</c:v>
                </c:pt>
                <c:pt idx="14">
                  <c:v>831.13581590000001</c:v>
                </c:pt>
                <c:pt idx="15">
                  <c:v>538.88428709999994</c:v>
                </c:pt>
              </c:numCache>
            </c:numRef>
          </c:val>
        </c:ser>
        <c:overlap val="100"/>
        <c:axId val="100951168"/>
        <c:axId val="100952704"/>
      </c:barChart>
      <c:catAx>
        <c:axId val="10095116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52704"/>
        <c:crosses val="autoZero"/>
        <c:auto val="1"/>
        <c:lblAlgn val="ctr"/>
        <c:lblOffset val="10"/>
        <c:tickLblSkip val="1"/>
        <c:tickMarkSkip val="1"/>
      </c:catAx>
      <c:valAx>
        <c:axId val="100952704"/>
        <c:scaling>
          <c:orientation val="minMax"/>
          <c:max val="3000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47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5116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967991237499305"/>
          <c:y val="7.6128330614464376E-2"/>
          <c:w val="0.26323717304482336"/>
          <c:h val="0.13155763359922648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LocationSummary!$B$225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LocationSummary!$C$225:$R$225</c:f>
              <c:numCache>
                <c:formatCode>#,##0.00</c:formatCode>
                <c:ptCount val="16"/>
                <c:pt idx="0">
                  <c:v>227046.34719999999</c:v>
                </c:pt>
                <c:pt idx="1">
                  <c:v>250530.4725</c:v>
                </c:pt>
                <c:pt idx="2">
                  <c:v>227460.73749999999</c:v>
                </c:pt>
                <c:pt idx="3">
                  <c:v>213780.85010000001</c:v>
                </c:pt>
                <c:pt idx="4">
                  <c:v>80090.531000000003</c:v>
                </c:pt>
                <c:pt idx="5">
                  <c:v>232705.2409</c:v>
                </c:pt>
                <c:pt idx="6">
                  <c:v>76066.7405</c:v>
                </c:pt>
                <c:pt idx="7">
                  <c:v>190318.21369999999</c:v>
                </c:pt>
                <c:pt idx="8">
                  <c:v>253040.4627</c:v>
                </c:pt>
                <c:pt idx="9">
                  <c:v>62774.6374</c:v>
                </c:pt>
                <c:pt idx="10">
                  <c:v>340474.6716</c:v>
                </c:pt>
                <c:pt idx="11">
                  <c:v>247409.62789999999</c:v>
                </c:pt>
                <c:pt idx="12">
                  <c:v>234646.6623</c:v>
                </c:pt>
                <c:pt idx="13">
                  <c:v>227500.27480000001</c:v>
                </c:pt>
                <c:pt idx="14">
                  <c:v>231416.46189999999</c:v>
                </c:pt>
                <c:pt idx="15">
                  <c:v>229990.69870000001</c:v>
                </c:pt>
              </c:numCache>
            </c:numRef>
          </c:val>
        </c:ser>
        <c:overlap val="100"/>
        <c:axId val="101001472"/>
        <c:axId val="101023744"/>
      </c:barChart>
      <c:catAx>
        <c:axId val="10100147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23744"/>
        <c:crosses val="autoZero"/>
        <c:auto val="1"/>
        <c:lblAlgn val="ctr"/>
        <c:lblOffset val="50"/>
        <c:tickLblSkip val="1"/>
        <c:tickMarkSkip val="1"/>
      </c:catAx>
      <c:valAx>
        <c:axId val="1010237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47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0147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279"/>
          <c:y val="1.9575856443719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Schedules!$D$4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101079680"/>
        <c:axId val="101081856"/>
      </c:barChart>
      <c:catAx>
        <c:axId val="101079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81856"/>
        <c:crosses val="autoZero"/>
        <c:auto val="1"/>
        <c:lblAlgn val="ctr"/>
        <c:lblOffset val="100"/>
        <c:tickLblSkip val="1"/>
        <c:tickMarkSkip val="1"/>
      </c:catAx>
      <c:valAx>
        <c:axId val="1010818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082E-3"/>
              <c:y val="0.419249592169659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796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205327413984471"/>
          <c:y val="2.4469820554649281E-2"/>
          <c:w val="0.14681022252906584"/>
          <c:h val="0.1657258095592863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71"/>
          <c:h val="0.7765089722675402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Schedules!$D$14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1137024"/>
        <c:axId val="101143296"/>
      </c:barChart>
      <c:catAx>
        <c:axId val="101137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43296"/>
        <c:crosses val="autoZero"/>
        <c:auto val="1"/>
        <c:lblAlgn val="ctr"/>
        <c:lblOffset val="100"/>
        <c:tickLblSkip val="1"/>
        <c:tickMarkSkip val="1"/>
      </c:catAx>
      <c:valAx>
        <c:axId val="1011432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3702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50573436921933"/>
          <c:y val="7.558455682436109E-2"/>
          <c:w val="0.14681022252906584"/>
          <c:h val="0.1657258095592863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71"/>
          <c:h val="0.7765089722675402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2"/>
          <c:order val="1"/>
          <c:tx>
            <c:strRef>
              <c:f>Schedules!$D$14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1280384"/>
        <c:axId val="101315328"/>
      </c:barChart>
      <c:catAx>
        <c:axId val="101280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15328"/>
        <c:crosses val="autoZero"/>
        <c:auto val="1"/>
        <c:lblAlgn val="ctr"/>
        <c:lblOffset val="100"/>
        <c:tickLblSkip val="1"/>
        <c:tickMarkSkip val="1"/>
      </c:catAx>
      <c:valAx>
        <c:axId val="1013153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803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04"/>
          <c:w val="0.17425083240843572"/>
          <c:h val="0.1337683523654165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758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Schedules!$D$45</c:f>
              <c:strCache>
                <c:ptCount val="1"/>
                <c:pt idx="0">
                  <c:v>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2"/>
          <c:order val="1"/>
          <c:tx>
            <c:strRef>
              <c:f>Schedules!$D$46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Schedules!$E$46:$AB$46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3"/>
          <c:order val="2"/>
          <c:tx>
            <c:strRef>
              <c:f>Schedules!$D$48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Schedules!$E$48:$AB$48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101353728"/>
        <c:axId val="101396864"/>
      </c:barChart>
      <c:catAx>
        <c:axId val="101353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7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96864"/>
        <c:crosses val="autoZero"/>
        <c:auto val="1"/>
        <c:lblAlgn val="ctr"/>
        <c:lblOffset val="100"/>
        <c:tickLblSkip val="1"/>
        <c:tickMarkSkip val="1"/>
      </c:catAx>
      <c:valAx>
        <c:axId val="10139686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537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009988901220862E-2"/>
          <c:y val="0.11745513866231648"/>
          <c:w val="0.20754716981132229"/>
          <c:h val="0.1337683523654167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38100</xdr:rowOff>
    </xdr:from>
    <xdr:to>
      <xdr:col>11</xdr:col>
      <xdr:colOff>485775</xdr:colOff>
      <xdr:row>54</xdr:row>
      <xdr:rowOff>95250</xdr:rowOff>
    </xdr:to>
    <xdr:pic>
      <xdr:nvPicPr>
        <xdr:cNvPr id="108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154" t="13310" r="6396" b="14334"/>
        <a:stretch>
          <a:fillRect/>
        </a:stretch>
      </xdr:blipFill>
      <xdr:spPr bwMode="auto">
        <a:xfrm>
          <a:off x="0" y="3838575"/>
          <a:ext cx="6353175" cy="3524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11</xdr:col>
      <xdr:colOff>514350</xdr:colOff>
      <xdr:row>27</xdr:row>
      <xdr:rowOff>114300</xdr:rowOff>
    </xdr:to>
    <xdr:pic>
      <xdr:nvPicPr>
        <xdr:cNvPr id="108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9445" t="18146" r="5794" b="11290"/>
        <a:stretch>
          <a:fillRect/>
        </a:stretch>
      </xdr:blipFill>
      <xdr:spPr bwMode="auto">
        <a:xfrm>
          <a:off x="0" y="466725"/>
          <a:ext cx="6381750" cy="3314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doff01miami_6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doff10seattle_6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mdoff11chicago_6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mdoff12boulder_6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mdoff13minneapolis_6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mdoff14helena_6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mdoff15duluth_6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mdoff16fairbanks_6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doff02houston_6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doff03phoenix_6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doff04atlanta_6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doff05losangeles_6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doff06lasvegas_6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doff07sanfrancisco_6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doff08baltimore_6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doff09albuquerque_6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7"/>
  <sheetViews>
    <sheetView tabSelected="1" workbookViewId="0">
      <pane ySplit="2" topLeftCell="A3" activePane="bottomLeft" state="frozen"/>
      <selection pane="bottomLeft" activeCell="C3" sqref="C3"/>
    </sheetView>
  </sheetViews>
  <sheetFormatPr defaultRowHeight="12.75"/>
  <cols>
    <col min="1" max="1" width="2.5" style="11" customWidth="1"/>
    <col min="2" max="2" width="44.83203125" style="16" customWidth="1"/>
    <col min="3" max="3" width="37" style="23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5" t="s">
        <v>721</v>
      </c>
      <c r="C1" s="32"/>
      <c r="D1" s="20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5"/>
      <c r="C2" s="33" t="s">
        <v>1</v>
      </c>
      <c r="D2" s="21" t="s">
        <v>150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7" t="s">
        <v>7</v>
      </c>
    </row>
    <row r="4" spans="1:18">
      <c r="B4" s="18" t="s">
        <v>8</v>
      </c>
      <c r="C4" s="23" t="s">
        <v>226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8" t="s">
        <v>23</v>
      </c>
      <c r="C5" s="23" t="s">
        <v>24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8" t="s">
        <v>25</v>
      </c>
      <c r="C6" s="23" t="s">
        <v>227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7" t="s">
        <v>26</v>
      </c>
    </row>
    <row r="8" spans="1:18" ht="14.25">
      <c r="B8" s="18" t="s">
        <v>221</v>
      </c>
      <c r="C8" s="23">
        <v>4982.2</v>
      </c>
      <c r="D8" s="7" t="s">
        <v>152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8" t="s">
        <v>27</v>
      </c>
      <c r="C9" s="23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8" t="s">
        <v>28</v>
      </c>
      <c r="C10" s="41">
        <v>1.5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8" t="s">
        <v>29</v>
      </c>
      <c r="C11" s="23">
        <v>3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B12" s="18" t="s">
        <v>30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44" t="s">
        <v>233</v>
      </c>
      <c r="C13" s="8">
        <v>0.33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45" t="s">
        <v>234</v>
      </c>
      <c r="C14" s="8">
        <v>0.33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45" t="s">
        <v>235</v>
      </c>
      <c r="C15" s="8">
        <v>0.33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>
      <c r="B16" s="45" t="s">
        <v>236</v>
      </c>
      <c r="C16" s="8">
        <v>0.33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45" t="s">
        <v>238</v>
      </c>
      <c r="C17" s="8">
        <v>0.33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18" t="s">
        <v>31</v>
      </c>
      <c r="C18" s="41">
        <v>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18" t="s">
        <v>32</v>
      </c>
      <c r="C19" s="23" t="s">
        <v>33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B20" s="18" t="s">
        <v>34</v>
      </c>
      <c r="C20" s="41"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25.5">
      <c r="B21" s="18" t="s">
        <v>35</v>
      </c>
      <c r="C21" s="23" t="s">
        <v>228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18" t="s">
        <v>222</v>
      </c>
      <c r="C22" s="41">
        <v>2.74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B23" s="18" t="s">
        <v>231</v>
      </c>
      <c r="C23" s="41">
        <v>3.96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>
      <c r="B24" s="18" t="s">
        <v>148</v>
      </c>
      <c r="C24" s="1" t="s">
        <v>722</v>
      </c>
      <c r="D24" s="7" t="s">
        <v>152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>
      <c r="A25" s="17" t="s">
        <v>36</v>
      </c>
    </row>
    <row r="26" spans="1:18">
      <c r="B26" s="17" t="s">
        <v>37</v>
      </c>
    </row>
    <row r="27" spans="1:18">
      <c r="B27" s="18" t="s">
        <v>38</v>
      </c>
      <c r="C27" s="23" t="s">
        <v>229</v>
      </c>
      <c r="D27" s="7" t="s">
        <v>152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8" t="s">
        <v>216</v>
      </c>
      <c r="C28" s="39">
        <v>1977.67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B29" s="18" t="s">
        <v>217</v>
      </c>
      <c r="C29" s="39">
        <v>1324.84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B30" s="18" t="s">
        <v>39</v>
      </c>
      <c r="C30" s="40">
        <v>0.54400000000000004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>
      <c r="B31" s="17" t="s">
        <v>40</v>
      </c>
    </row>
    <row r="32" spans="1:18">
      <c r="B32" s="18" t="s">
        <v>38</v>
      </c>
      <c r="C32" s="1" t="s">
        <v>307</v>
      </c>
      <c r="D32" s="7" t="s">
        <v>152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ht="14.25">
      <c r="B33" s="18" t="s">
        <v>216</v>
      </c>
      <c r="C33" s="23">
        <v>1661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 ht="14.25">
      <c r="B34" s="18" t="s">
        <v>217</v>
      </c>
      <c r="C34" s="23">
        <v>1661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B35" s="18" t="s">
        <v>41</v>
      </c>
      <c r="C35" s="8">
        <v>0.45600000000000002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2:18" ht="14.25">
      <c r="B36" s="17" t="s">
        <v>232</v>
      </c>
    </row>
    <row r="37" spans="2:18">
      <c r="B37" s="18" t="s">
        <v>233</v>
      </c>
      <c r="C37" s="43">
        <v>195.85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B38" s="18" t="s">
        <v>234</v>
      </c>
      <c r="C38" s="43">
        <v>130.57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B39" s="18" t="s">
        <v>235</v>
      </c>
      <c r="C39" s="43">
        <v>195.85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B40" s="18" t="s">
        <v>236</v>
      </c>
      <c r="C40" s="43">
        <v>130.57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ht="14.25">
      <c r="B41" s="18" t="s">
        <v>237</v>
      </c>
      <c r="C41" s="43">
        <f>SUM(C37:C40)</f>
        <v>652.83999999999992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 ht="14.25">
      <c r="B42" s="18" t="s">
        <v>219</v>
      </c>
      <c r="C42" s="23">
        <v>0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B43" s="17" t="s">
        <v>45</v>
      </c>
    </row>
    <row r="44" spans="2:18" ht="14.25">
      <c r="B44" s="18" t="s">
        <v>218</v>
      </c>
      <c r="C44" s="23">
        <v>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 ht="14.25">
      <c r="B45" s="18" t="s">
        <v>219</v>
      </c>
      <c r="C45" s="23">
        <v>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7" t="s">
        <v>46</v>
      </c>
    </row>
    <row r="47" spans="2:18">
      <c r="B47" s="18" t="s">
        <v>47</v>
      </c>
      <c r="C47" s="23" t="s">
        <v>48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8" t="s">
        <v>49</v>
      </c>
      <c r="C48" s="34" t="s">
        <v>305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B49" s="18" t="s">
        <v>218</v>
      </c>
      <c r="C49" s="23">
        <v>1661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B50" s="17" t="s">
        <v>50</v>
      </c>
    </row>
    <row r="51" spans="1:18">
      <c r="B51" s="18" t="s">
        <v>49</v>
      </c>
      <c r="C51" s="23" t="s">
        <v>51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B52" s="18" t="s">
        <v>218</v>
      </c>
      <c r="C52" s="23">
        <v>1423.65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B53" s="17" t="s">
        <v>52</v>
      </c>
    </row>
    <row r="54" spans="1:18">
      <c r="B54" s="18" t="s">
        <v>49</v>
      </c>
      <c r="C54" s="23" t="s">
        <v>223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B55" s="18" t="s">
        <v>218</v>
      </c>
      <c r="C55" s="23">
        <v>9964.31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B56" s="18" t="s">
        <v>239</v>
      </c>
      <c r="C56" s="46">
        <v>1.8400000000000001E-7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B57" s="17" t="s">
        <v>53</v>
      </c>
    </row>
    <row r="58" spans="1:18">
      <c r="B58" s="18" t="s">
        <v>54</v>
      </c>
      <c r="C58" s="8">
        <v>0.75221960273602562</v>
      </c>
      <c r="D58" s="10" t="s">
        <v>153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>
      <c r="A59" s="17" t="s">
        <v>55</v>
      </c>
    </row>
    <row r="60" spans="1:18">
      <c r="B60" s="19" t="s">
        <v>56</v>
      </c>
      <c r="C60" s="23" t="s">
        <v>240</v>
      </c>
      <c r="D60" s="7" t="s">
        <v>152</v>
      </c>
    </row>
    <row r="61" spans="1:18">
      <c r="B61" s="18" t="s">
        <v>57</v>
      </c>
      <c r="C61" s="23" t="s">
        <v>149</v>
      </c>
      <c r="D61" s="7" t="s">
        <v>152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18" t="s">
        <v>58</v>
      </c>
      <c r="C62" s="23" t="s">
        <v>241</v>
      </c>
      <c r="D62" s="7" t="s">
        <v>152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18" t="s">
        <v>59</v>
      </c>
      <c r="C63" s="23" t="s">
        <v>242</v>
      </c>
      <c r="D63" s="7" t="s">
        <v>152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17" t="s">
        <v>66</v>
      </c>
    </row>
    <row r="65" spans="2:18">
      <c r="B65" s="18" t="s">
        <v>67</v>
      </c>
      <c r="C65" s="23" t="s">
        <v>224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8" t="s">
        <v>68</v>
      </c>
      <c r="C66" s="23" t="s">
        <v>225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8" t="s">
        <v>69</v>
      </c>
      <c r="C67" s="88">
        <v>78</v>
      </c>
      <c r="D67" s="10" t="s">
        <v>723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2:18">
      <c r="B68" s="18" t="s">
        <v>220</v>
      </c>
      <c r="C68" s="23">
        <v>60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 ht="14.25">
      <c r="B69" s="18" t="s">
        <v>280</v>
      </c>
      <c r="C69" s="8">
        <v>174.59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9"/>
      <c r="C70" s="3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9"/>
      <c r="C71" s="35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9"/>
      <c r="C72" s="3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9"/>
      <c r="C73" s="3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9"/>
      <c r="C74" s="3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9"/>
      <c r="C75" s="3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9"/>
      <c r="C76" s="35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9"/>
      <c r="C77" s="35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9"/>
      <c r="C78" s="3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9"/>
      <c r="C79" s="3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9"/>
      <c r="C80" s="35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9"/>
      <c r="C81" s="35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9"/>
      <c r="C82" s="35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9"/>
      <c r="C83" s="35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9"/>
      <c r="C84" s="3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9"/>
      <c r="C85" s="35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2:18">
      <c r="B86" s="19"/>
      <c r="C86" s="35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9"/>
      <c r="C87" s="35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9"/>
      <c r="C88" s="35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9"/>
      <c r="C89" s="3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9"/>
      <c r="C90" s="35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9"/>
      <c r="C91" s="35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9"/>
      <c r="C92" s="35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9"/>
      <c r="C93" s="35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9"/>
      <c r="C94" s="35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2:18">
      <c r="B95" s="19"/>
      <c r="C95" s="35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9"/>
      <c r="C96" s="35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8" spans="2:18">
      <c r="B98" s="17"/>
    </row>
    <row r="99" spans="2:18">
      <c r="B99" s="19"/>
      <c r="C99" s="35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9"/>
      <c r="C100" s="35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2:18">
      <c r="B101" s="19"/>
      <c r="C101" s="35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9"/>
      <c r="C102" s="35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9"/>
      <c r="C103" s="35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9"/>
      <c r="C104" s="35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9"/>
      <c r="C105" s="3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9"/>
      <c r="C106" s="35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9"/>
      <c r="C107" s="35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9"/>
      <c r="C108" s="35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9"/>
      <c r="C109" s="35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9"/>
      <c r="C110" s="3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9"/>
      <c r="C111" s="35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9"/>
      <c r="C112" s="35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9"/>
      <c r="C113" s="35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9"/>
      <c r="C114" s="35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9"/>
      <c r="C115" s="35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9"/>
      <c r="C116" s="35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2:18">
      <c r="B117" s="19"/>
      <c r="C117" s="35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9"/>
      <c r="C118" s="35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9"/>
      <c r="C119" s="35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9"/>
      <c r="C120" s="3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9"/>
      <c r="C121" s="3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9"/>
      <c r="C122" s="35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9"/>
      <c r="C123" s="35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9"/>
      <c r="C124" s="35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9"/>
      <c r="C125" s="35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2:18">
      <c r="B126" s="19"/>
      <c r="C126" s="35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9"/>
      <c r="C127" s="35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9" spans="2:18">
      <c r="B129" s="17"/>
    </row>
    <row r="130" spans="2:18">
      <c r="B130" s="19"/>
      <c r="C130" s="3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9"/>
      <c r="C131" s="35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2:18">
      <c r="B132" s="19"/>
      <c r="C132" s="3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9"/>
      <c r="C133" s="3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9"/>
      <c r="C134" s="3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9"/>
      <c r="C135" s="3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9"/>
      <c r="C136" s="3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9"/>
      <c r="C137" s="3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9"/>
      <c r="C138" s="3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9"/>
      <c r="C139" s="3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9"/>
      <c r="C140" s="3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9"/>
      <c r="C141" s="3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9"/>
      <c r="C142" s="3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9"/>
      <c r="C143" s="3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9"/>
      <c r="C144" s="3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9"/>
      <c r="C145" s="3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9"/>
      <c r="C146" s="3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9"/>
      <c r="C147" s="35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 spans="2:18">
      <c r="B148" s="19"/>
      <c r="C148" s="3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9"/>
      <c r="C149" s="3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9"/>
      <c r="C150" s="3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9"/>
      <c r="C151" s="3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9"/>
      <c r="C152" s="3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9"/>
      <c r="C153" s="3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9"/>
      <c r="C154" s="3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9"/>
      <c r="C155" s="3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9"/>
      <c r="C156" s="35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2:18">
      <c r="B157" s="19"/>
      <c r="C157" s="3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9"/>
      <c r="C158" s="3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60" spans="2:18">
      <c r="B160" s="17"/>
    </row>
    <row r="161" spans="2:18">
      <c r="B161" s="19"/>
      <c r="C161" s="3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9"/>
      <c r="C162" s="35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 spans="2:18">
      <c r="B163" s="19"/>
      <c r="C163" s="3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9"/>
      <c r="C164" s="3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9"/>
      <c r="C165" s="3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9"/>
      <c r="C166" s="3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9"/>
      <c r="C167" s="3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9"/>
      <c r="C168" s="3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9"/>
      <c r="C169" s="3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9"/>
      <c r="C170" s="3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9"/>
      <c r="C171" s="3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9"/>
      <c r="C172" s="3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9"/>
      <c r="C173" s="3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9"/>
      <c r="C174" s="3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9"/>
      <c r="C175" s="3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9"/>
      <c r="C176" s="3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9"/>
      <c r="C177" s="3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9"/>
      <c r="C178" s="35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 spans="2:18">
      <c r="B179" s="19"/>
      <c r="C179" s="3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9"/>
      <c r="C180" s="3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9"/>
      <c r="C181" s="3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9"/>
      <c r="C182" s="3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9"/>
      <c r="C183" s="3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9"/>
      <c r="C184" s="3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9"/>
      <c r="C185" s="3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9"/>
      <c r="C186" s="3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9"/>
      <c r="C187" s="35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2:18">
      <c r="B188" s="19"/>
      <c r="C188" s="3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9"/>
      <c r="C189" s="3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1" spans="2:18">
      <c r="B191" s="17"/>
    </row>
    <row r="192" spans="2:18">
      <c r="B192" s="19"/>
      <c r="C192" s="3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9"/>
      <c r="C193" s="35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 spans="2:18">
      <c r="B194" s="19"/>
      <c r="C194" s="3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9"/>
      <c r="C195" s="3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9"/>
      <c r="C196" s="3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9"/>
      <c r="C197" s="3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9"/>
      <c r="C198" s="3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9"/>
      <c r="C199" s="3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9"/>
      <c r="C200" s="3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9"/>
      <c r="C201" s="3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9"/>
      <c r="C202" s="3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9"/>
      <c r="C203" s="3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9"/>
      <c r="C204" s="3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9"/>
      <c r="C205" s="3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9"/>
      <c r="C206" s="3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9"/>
      <c r="C207" s="3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9"/>
      <c r="C208" s="3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9"/>
      <c r="C209" s="35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 spans="2:18">
      <c r="B210" s="19"/>
      <c r="C210" s="3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9"/>
      <c r="C211" s="3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9"/>
      <c r="C212" s="3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9"/>
      <c r="C213" s="3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9"/>
      <c r="C214" s="3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9"/>
      <c r="C215" s="3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9"/>
      <c r="C216" s="3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9"/>
      <c r="C217" s="3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19"/>
      <c r="C218" s="35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2:18">
      <c r="B219" s="19"/>
      <c r="C219" s="3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19"/>
      <c r="C220" s="3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2" spans="2:18">
      <c r="B222" s="17"/>
    </row>
    <row r="223" spans="2:18">
      <c r="B223" s="19"/>
      <c r="C223" s="3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19"/>
      <c r="C224" s="35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2:18">
      <c r="B225" s="19"/>
      <c r="C225" s="3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19"/>
      <c r="C226" s="3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19"/>
      <c r="C227" s="3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19"/>
      <c r="C228" s="3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19"/>
      <c r="C229" s="3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19"/>
      <c r="C230" s="3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19"/>
      <c r="C231" s="3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19"/>
      <c r="C232" s="3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19"/>
      <c r="C233" s="3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19"/>
      <c r="C234" s="3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19"/>
      <c r="C235" s="3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19"/>
      <c r="C236" s="3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19"/>
      <c r="C237" s="3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19"/>
      <c r="C238" s="3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19"/>
      <c r="C239" s="3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2:18">
      <c r="B240" s="19"/>
      <c r="C240" s="35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</row>
    <row r="241" spans="2:18">
      <c r="B241" s="19"/>
      <c r="C241" s="3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2:18">
      <c r="B242" s="19"/>
      <c r="C242" s="3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19"/>
      <c r="C243" s="3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19"/>
      <c r="C244" s="3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19"/>
      <c r="C245" s="3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19"/>
      <c r="C246" s="3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19"/>
      <c r="C247" s="3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19"/>
      <c r="C248" s="3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19"/>
      <c r="C249" s="35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2:18">
      <c r="B250" s="19"/>
      <c r="C250" s="3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>
      <c r="B251" s="19"/>
      <c r="C251" s="3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3" spans="2:18">
      <c r="B253" s="17"/>
    </row>
    <row r="254" spans="2:18">
      <c r="B254" s="19"/>
      <c r="C254" s="3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19"/>
      <c r="C255" s="35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 spans="2:18">
      <c r="B256" s="19"/>
      <c r="C256" s="3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19"/>
      <c r="C257" s="3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19"/>
      <c r="C258" s="3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19"/>
      <c r="C259" s="3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19"/>
      <c r="C260" s="3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19"/>
      <c r="C261" s="3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19"/>
      <c r="C262" s="3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19"/>
      <c r="C263" s="3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19"/>
      <c r="C264" s="3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19"/>
      <c r="C265" s="3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19"/>
      <c r="C266" s="35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19"/>
      <c r="C267" s="35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19"/>
      <c r="C268" s="35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19"/>
      <c r="C269" s="35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19"/>
      <c r="C270" s="35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2:18">
      <c r="B271" s="19"/>
      <c r="C271" s="35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</row>
    <row r="272" spans="2:18">
      <c r="B272" s="19"/>
      <c r="C272" s="35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2:18">
      <c r="B273" s="19"/>
      <c r="C273" s="35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19"/>
      <c r="C274" s="35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19"/>
      <c r="C275" s="35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19"/>
      <c r="C276" s="35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19"/>
      <c r="C277" s="35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19"/>
      <c r="C278" s="35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19"/>
      <c r="C279" s="35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19"/>
      <c r="C280" s="35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2:18">
      <c r="B281" s="19"/>
      <c r="C281" s="35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>
      <c r="B282" s="19"/>
      <c r="C282" s="35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4" spans="2:18">
      <c r="B284" s="17"/>
    </row>
    <row r="285" spans="2:18">
      <c r="B285" s="19"/>
      <c r="C285" s="35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19"/>
      <c r="C286" s="35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</row>
    <row r="287" spans="2:18">
      <c r="B287" s="19"/>
      <c r="C287" s="35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19"/>
      <c r="C288" s="35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19"/>
      <c r="C289" s="35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19"/>
      <c r="C290" s="35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19"/>
      <c r="C291" s="35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19"/>
      <c r="C292" s="35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19"/>
      <c r="C293" s="35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19"/>
      <c r="C294" s="35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19"/>
      <c r="C295" s="35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19"/>
      <c r="C296" s="35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19"/>
      <c r="C297" s="35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19"/>
      <c r="C298" s="35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19"/>
      <c r="C299" s="35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19"/>
      <c r="C300" s="35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19"/>
      <c r="C301" s="35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2:18">
      <c r="B302" s="19"/>
      <c r="C302" s="35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</row>
    <row r="303" spans="2:18">
      <c r="B303" s="19"/>
      <c r="C303" s="35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2:18">
      <c r="B304" s="19"/>
      <c r="C304" s="35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19"/>
      <c r="C305" s="35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19"/>
      <c r="C306" s="35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19"/>
      <c r="C307" s="35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19"/>
      <c r="C308" s="35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19"/>
      <c r="C309" s="35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19"/>
      <c r="C310" s="35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19"/>
      <c r="C311" s="35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2:18">
      <c r="B312" s="19"/>
      <c r="C312" s="35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>
      <c r="B313" s="19"/>
      <c r="C313" s="35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5" spans="2:18">
      <c r="B315" s="17"/>
    </row>
    <row r="316" spans="2:18">
      <c r="B316" s="19"/>
      <c r="C316" s="35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19"/>
      <c r="C317" s="35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</row>
    <row r="318" spans="2:18">
      <c r="B318" s="19"/>
      <c r="C318" s="35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19"/>
      <c r="C319" s="35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19"/>
      <c r="C320" s="35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19"/>
      <c r="C321" s="35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19"/>
      <c r="C322" s="35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19"/>
      <c r="C323" s="35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19"/>
      <c r="C324" s="35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19"/>
      <c r="C325" s="35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19"/>
      <c r="C326" s="35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19"/>
      <c r="C327" s="35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19"/>
      <c r="C328" s="35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19"/>
      <c r="C329" s="35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19"/>
      <c r="C330" s="35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19"/>
      <c r="C331" s="35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19"/>
      <c r="C332" s="35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2:18">
      <c r="B333" s="19"/>
      <c r="C333" s="35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</row>
    <row r="334" spans="2:18">
      <c r="B334" s="19"/>
      <c r="C334" s="3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2:18">
      <c r="B335" s="19"/>
      <c r="C335" s="35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19"/>
      <c r="C336" s="35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19"/>
      <c r="C337" s="35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19"/>
      <c r="C338" s="35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19"/>
      <c r="C339" s="35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19"/>
      <c r="C340" s="35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19"/>
      <c r="C341" s="35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19"/>
      <c r="C342" s="35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2:18">
      <c r="B343" s="19"/>
      <c r="C343" s="35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>
      <c r="B344" s="19"/>
      <c r="C344" s="35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6" spans="2:18">
      <c r="B346" s="17"/>
    </row>
    <row r="347" spans="2:18">
      <c r="B347" s="19"/>
      <c r="C347" s="35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19"/>
      <c r="C348" s="35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</row>
    <row r="349" spans="2:18">
      <c r="B349" s="19"/>
      <c r="C349" s="35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19"/>
      <c r="C350" s="35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19"/>
      <c r="C351" s="35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19"/>
      <c r="C352" s="35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19"/>
      <c r="C353" s="35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19"/>
      <c r="C354" s="35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19"/>
      <c r="C355" s="35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19"/>
      <c r="C356" s="35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19"/>
      <c r="C357" s="35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19"/>
      <c r="C358" s="35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19"/>
      <c r="C359" s="35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19"/>
      <c r="C360" s="35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19"/>
      <c r="C361" s="35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19"/>
      <c r="C362" s="35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19"/>
      <c r="C363" s="35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2:18">
      <c r="B364" s="19"/>
      <c r="C364" s="35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 spans="2:18">
      <c r="B365" s="19"/>
      <c r="C365" s="35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2:18">
      <c r="B366" s="19"/>
      <c r="C366" s="35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19"/>
      <c r="C367" s="35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19"/>
      <c r="C368" s="35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19"/>
      <c r="C369" s="35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19"/>
      <c r="C370" s="35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19"/>
      <c r="C371" s="35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19"/>
      <c r="C372" s="35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19"/>
      <c r="C373" s="35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2:18">
      <c r="B374" s="19"/>
      <c r="C374" s="35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>
      <c r="B375" s="19"/>
      <c r="C375" s="35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7" spans="2:18">
      <c r="B377" s="17"/>
    </row>
    <row r="378" spans="2:18">
      <c r="B378" s="19"/>
      <c r="C378" s="35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19"/>
      <c r="C379" s="35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 spans="2:18">
      <c r="B380" s="19"/>
      <c r="C380" s="35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19"/>
      <c r="C381" s="35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19"/>
      <c r="C382" s="35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19"/>
      <c r="C383" s="35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19"/>
      <c r="C384" s="35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19"/>
      <c r="C385" s="35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19"/>
      <c r="C386" s="35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19"/>
      <c r="C387" s="35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19"/>
      <c r="C388" s="35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19"/>
      <c r="C389" s="35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19"/>
      <c r="C390" s="35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19"/>
      <c r="C391" s="35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19"/>
      <c r="C392" s="35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19"/>
      <c r="C393" s="35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19"/>
      <c r="C394" s="35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2:18">
      <c r="B395" s="19"/>
      <c r="C395" s="35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 spans="2:18">
      <c r="B396" s="19"/>
      <c r="C396" s="35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2:18">
      <c r="B397" s="19"/>
      <c r="C397" s="35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19"/>
      <c r="C398" s="35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19"/>
      <c r="C399" s="35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19"/>
      <c r="C400" s="35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19"/>
      <c r="C401" s="35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19"/>
      <c r="C402" s="35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19"/>
      <c r="C403" s="35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19"/>
      <c r="C404" s="35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2:18">
      <c r="B405" s="19"/>
      <c r="C405" s="35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>
      <c r="B406" s="19"/>
      <c r="C406" s="35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8" spans="2:18">
      <c r="B408" s="17"/>
    </row>
    <row r="409" spans="2:18">
      <c r="B409" s="19"/>
      <c r="C409" s="35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19"/>
      <c r="C410" s="35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2:18">
      <c r="B411" s="19"/>
      <c r="C411" s="35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19"/>
      <c r="C412" s="35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19"/>
      <c r="C413" s="35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19"/>
      <c r="C414" s="35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19"/>
      <c r="C415" s="3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19"/>
      <c r="C416" s="35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19"/>
      <c r="C417" s="35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19"/>
      <c r="C418" s="35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19"/>
      <c r="C419" s="35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19"/>
      <c r="C420" s="35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19"/>
      <c r="C421" s="35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19"/>
      <c r="C422" s="35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19"/>
      <c r="C423" s="3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19"/>
      <c r="C424" s="35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19"/>
      <c r="C425" s="3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2:18">
      <c r="B426" s="19"/>
      <c r="C426" s="35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2:18">
      <c r="B427" s="19"/>
      <c r="C427" s="35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2:18">
      <c r="B428" s="19"/>
      <c r="C428" s="35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2:18">
      <c r="B429" s="19"/>
      <c r="C429" s="35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2:18">
      <c r="B430" s="19"/>
      <c r="C430" s="35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2:18">
      <c r="B431" s="19"/>
      <c r="C431" s="35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2:18">
      <c r="B432" s="19"/>
      <c r="C432" s="3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2:18">
      <c r="B433" s="19"/>
      <c r="C433" s="35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2:18">
      <c r="B434" s="19"/>
      <c r="C434" s="3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 spans="2:18">
      <c r="B435" s="19"/>
      <c r="C435" s="35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2:18">
      <c r="B436" s="19"/>
      <c r="C436" s="35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</row>
    <row r="437" spans="2:18">
      <c r="B437" s="19"/>
      <c r="C437" s="35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181"/>
  <sheetViews>
    <sheetView workbookViewId="0"/>
  </sheetViews>
  <sheetFormatPr defaultRowHeight="10.5"/>
  <cols>
    <col min="1" max="1" width="45.8320312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9" width="38.3320312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4.83203125" style="78" customWidth="1"/>
    <col min="18" max="18" width="42.6640625" style="78" customWidth="1"/>
    <col min="19" max="19" width="48.1640625" style="78" customWidth="1"/>
    <col min="20" max="23" width="9.33203125" style="78" customWidth="1"/>
    <col min="24" max="16384" width="9.33203125" style="78"/>
  </cols>
  <sheetData>
    <row r="1" spans="1:19">
      <c r="A1" s="79"/>
      <c r="B1" s="86" t="s">
        <v>329</v>
      </c>
      <c r="C1" s="86" t="s">
        <v>330</v>
      </c>
      <c r="D1" s="86" t="s">
        <v>331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332</v>
      </c>
      <c r="B2" s="86">
        <v>2668.53</v>
      </c>
      <c r="C2" s="86">
        <v>535.61</v>
      </c>
      <c r="D2" s="86">
        <v>535.61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333</v>
      </c>
      <c r="B3" s="86">
        <v>2668.53</v>
      </c>
      <c r="C3" s="86">
        <v>535.61</v>
      </c>
      <c r="D3" s="86">
        <v>535.61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334</v>
      </c>
      <c r="B4" s="86">
        <v>6793.15</v>
      </c>
      <c r="C4" s="86">
        <v>1363.49</v>
      </c>
      <c r="D4" s="86">
        <v>1363.49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335</v>
      </c>
      <c r="B5" s="86">
        <v>6793.15</v>
      </c>
      <c r="C5" s="86">
        <v>1363.49</v>
      </c>
      <c r="D5" s="86">
        <v>1363.49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9"/>
      <c r="B7" s="86" t="s">
        <v>336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337</v>
      </c>
      <c r="B8" s="86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338</v>
      </c>
      <c r="B9" s="86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339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9"/>
      <c r="B12" s="86" t="s">
        <v>340</v>
      </c>
      <c r="C12" s="86" t="s">
        <v>341</v>
      </c>
      <c r="D12" s="86" t="s">
        <v>342</v>
      </c>
      <c r="E12" s="86" t="s">
        <v>343</v>
      </c>
      <c r="F12" s="86" t="s">
        <v>344</v>
      </c>
      <c r="G12" s="86" t="s">
        <v>345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70</v>
      </c>
      <c r="B13" s="86">
        <v>0</v>
      </c>
      <c r="C13" s="86">
        <v>692.92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71</v>
      </c>
      <c r="B14" s="86">
        <v>162.44999999999999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79</v>
      </c>
      <c r="B15" s="86">
        <v>867.37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80</v>
      </c>
      <c r="B16" s="86">
        <v>34.25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81</v>
      </c>
      <c r="B17" s="86">
        <v>806.04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82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83</v>
      </c>
      <c r="B19" s="86">
        <v>65.62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84</v>
      </c>
      <c r="B20" s="86">
        <v>0.93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85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86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65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87</v>
      </c>
      <c r="B24" s="86">
        <v>0</v>
      </c>
      <c r="C24" s="86">
        <v>38.950000000000003</v>
      </c>
      <c r="D24" s="86">
        <v>0</v>
      </c>
      <c r="E24" s="86">
        <v>0</v>
      </c>
      <c r="F24" s="86">
        <v>0</v>
      </c>
      <c r="G24" s="86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88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89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90</v>
      </c>
      <c r="B28" s="86">
        <v>1936.65</v>
      </c>
      <c r="C28" s="86">
        <v>731.87</v>
      </c>
      <c r="D28" s="86">
        <v>0</v>
      </c>
      <c r="E28" s="86">
        <v>0</v>
      </c>
      <c r="F28" s="86">
        <v>0</v>
      </c>
      <c r="G28" s="86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9"/>
      <c r="B30" s="86" t="s">
        <v>336</v>
      </c>
      <c r="C30" s="86" t="s">
        <v>2</v>
      </c>
      <c r="D30" s="86" t="s">
        <v>346</v>
      </c>
      <c r="E30" s="86" t="s">
        <v>347</v>
      </c>
      <c r="F30" s="86" t="s">
        <v>348</v>
      </c>
      <c r="G30" s="86" t="s">
        <v>349</v>
      </c>
      <c r="H30" s="86" t="s">
        <v>350</v>
      </c>
      <c r="I30" s="86" t="s">
        <v>351</v>
      </c>
      <c r="J30" s="86" t="s">
        <v>352</v>
      </c>
      <c r="K30"/>
      <c r="L30"/>
      <c r="M30"/>
      <c r="N30"/>
      <c r="O30"/>
      <c r="P30"/>
      <c r="Q30"/>
      <c r="R30"/>
      <c r="S30"/>
    </row>
    <row r="31" spans="1:19">
      <c r="A31" s="86" t="s">
        <v>353</v>
      </c>
      <c r="B31" s="86">
        <v>983.54</v>
      </c>
      <c r="C31" s="86" t="s">
        <v>3</v>
      </c>
      <c r="D31" s="86">
        <v>2698.04</v>
      </c>
      <c r="E31" s="86">
        <v>1</v>
      </c>
      <c r="F31" s="86">
        <v>0</v>
      </c>
      <c r="G31" s="86">
        <v>0</v>
      </c>
      <c r="H31" s="86">
        <v>16.89</v>
      </c>
      <c r="I31" s="86">
        <v>18.579999999999998</v>
      </c>
      <c r="J31" s="86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6" t="s">
        <v>358</v>
      </c>
      <c r="B32" s="86">
        <v>983.54</v>
      </c>
      <c r="C32" s="86" t="s">
        <v>3</v>
      </c>
      <c r="D32" s="86">
        <v>2698.04</v>
      </c>
      <c r="E32" s="86">
        <v>1</v>
      </c>
      <c r="F32" s="86">
        <v>0</v>
      </c>
      <c r="G32" s="86">
        <v>0</v>
      </c>
      <c r="H32" s="86">
        <v>16.89</v>
      </c>
      <c r="I32" s="86">
        <v>18.579999999999998</v>
      </c>
      <c r="J32" s="86">
        <v>8.07</v>
      </c>
      <c r="K32"/>
      <c r="L32"/>
      <c r="M32"/>
      <c r="N32"/>
      <c r="O32"/>
      <c r="P32"/>
      <c r="Q32"/>
      <c r="R32"/>
      <c r="S32"/>
    </row>
    <row r="33" spans="1:19">
      <c r="A33" s="86" t="s">
        <v>363</v>
      </c>
      <c r="B33" s="86">
        <v>983.54</v>
      </c>
      <c r="C33" s="86" t="s">
        <v>3</v>
      </c>
      <c r="D33" s="86">
        <v>2698.04</v>
      </c>
      <c r="E33" s="86">
        <v>1</v>
      </c>
      <c r="F33" s="86">
        <v>0</v>
      </c>
      <c r="G33" s="86">
        <v>0</v>
      </c>
      <c r="H33" s="86">
        <v>16.89</v>
      </c>
      <c r="I33" s="86">
        <v>18.579999999999998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368</v>
      </c>
      <c r="B34" s="86">
        <v>1660.73</v>
      </c>
      <c r="C34" s="86" t="s">
        <v>3</v>
      </c>
      <c r="D34" s="86">
        <v>2024.76</v>
      </c>
      <c r="E34" s="86">
        <v>1</v>
      </c>
      <c r="F34" s="86">
        <v>202.84</v>
      </c>
      <c r="G34" s="86">
        <v>0</v>
      </c>
      <c r="H34" s="86">
        <v>0</v>
      </c>
      <c r="I34" s="86"/>
      <c r="J34" s="86">
        <v>0</v>
      </c>
      <c r="K34"/>
      <c r="L34"/>
      <c r="M34"/>
      <c r="N34"/>
      <c r="O34"/>
      <c r="P34"/>
      <c r="Q34"/>
      <c r="R34"/>
      <c r="S34"/>
    </row>
    <row r="35" spans="1:19">
      <c r="A35" s="86" t="s">
        <v>369</v>
      </c>
      <c r="B35" s="86">
        <v>1660.73</v>
      </c>
      <c r="C35" s="86" t="s">
        <v>3</v>
      </c>
      <c r="D35" s="86">
        <v>2024.76</v>
      </c>
      <c r="E35" s="86">
        <v>1</v>
      </c>
      <c r="F35" s="86">
        <v>202.84</v>
      </c>
      <c r="G35" s="86">
        <v>0</v>
      </c>
      <c r="H35" s="86">
        <v>0</v>
      </c>
      <c r="I35" s="86"/>
      <c r="J35" s="86">
        <v>0</v>
      </c>
      <c r="K35"/>
      <c r="L35"/>
      <c r="M35"/>
      <c r="N35"/>
      <c r="O35"/>
      <c r="P35"/>
      <c r="Q35"/>
      <c r="R35"/>
      <c r="S35"/>
    </row>
    <row r="36" spans="1:19">
      <c r="A36" s="86" t="s">
        <v>354</v>
      </c>
      <c r="B36" s="86">
        <v>207.34</v>
      </c>
      <c r="C36" s="86" t="s">
        <v>3</v>
      </c>
      <c r="D36" s="86">
        <v>568.77</v>
      </c>
      <c r="E36" s="86">
        <v>1</v>
      </c>
      <c r="F36" s="86">
        <v>136.91999999999999</v>
      </c>
      <c r="G36" s="86">
        <v>65.28</v>
      </c>
      <c r="H36" s="86">
        <v>16.89</v>
      </c>
      <c r="I36" s="86">
        <v>18.579999999999998</v>
      </c>
      <c r="J36" s="86">
        <v>8.07</v>
      </c>
      <c r="K36"/>
      <c r="L36"/>
      <c r="M36"/>
      <c r="N36"/>
      <c r="O36"/>
      <c r="P36"/>
      <c r="Q36"/>
      <c r="R36"/>
      <c r="S36"/>
    </row>
    <row r="37" spans="1:19">
      <c r="A37" s="86" t="s">
        <v>355</v>
      </c>
      <c r="B37" s="86">
        <v>131.26</v>
      </c>
      <c r="C37" s="86" t="s">
        <v>3</v>
      </c>
      <c r="D37" s="86">
        <v>360.08</v>
      </c>
      <c r="E37" s="86">
        <v>1</v>
      </c>
      <c r="F37" s="86">
        <v>91.28</v>
      </c>
      <c r="G37" s="86">
        <v>43.52</v>
      </c>
      <c r="H37" s="86">
        <v>16.89</v>
      </c>
      <c r="I37" s="86">
        <v>18.579999999999998</v>
      </c>
      <c r="J37" s="86">
        <v>8.07</v>
      </c>
      <c r="K37"/>
      <c r="L37"/>
      <c r="M37"/>
      <c r="N37"/>
      <c r="O37"/>
      <c r="P37"/>
      <c r="Q37"/>
      <c r="R37"/>
      <c r="S37"/>
    </row>
    <row r="38" spans="1:19">
      <c r="A38" s="86" t="s">
        <v>356</v>
      </c>
      <c r="B38" s="86">
        <v>207.34</v>
      </c>
      <c r="C38" s="86" t="s">
        <v>3</v>
      </c>
      <c r="D38" s="86">
        <v>568.77</v>
      </c>
      <c r="E38" s="86">
        <v>1</v>
      </c>
      <c r="F38" s="86">
        <v>136.91999999999999</v>
      </c>
      <c r="G38" s="86">
        <v>65.28</v>
      </c>
      <c r="H38" s="86">
        <v>16.89</v>
      </c>
      <c r="I38" s="86">
        <v>18.579999999999998</v>
      </c>
      <c r="J38" s="86">
        <v>8.07</v>
      </c>
      <c r="K38"/>
      <c r="L38"/>
      <c r="M38"/>
      <c r="N38"/>
      <c r="O38"/>
      <c r="P38"/>
      <c r="Q38"/>
      <c r="R38"/>
      <c r="S38"/>
    </row>
    <row r="39" spans="1:19">
      <c r="A39" s="86" t="s">
        <v>357</v>
      </c>
      <c r="B39" s="86">
        <v>131.25</v>
      </c>
      <c r="C39" s="86" t="s">
        <v>3</v>
      </c>
      <c r="D39" s="86">
        <v>360.05</v>
      </c>
      <c r="E39" s="86">
        <v>1</v>
      </c>
      <c r="F39" s="86">
        <v>91.28</v>
      </c>
      <c r="G39" s="86">
        <v>43.52</v>
      </c>
      <c r="H39" s="86">
        <v>16.89</v>
      </c>
      <c r="I39" s="86">
        <v>18.579999999999998</v>
      </c>
      <c r="J39" s="86">
        <v>8.07</v>
      </c>
      <c r="K39"/>
      <c r="L39"/>
      <c r="M39"/>
      <c r="N39"/>
      <c r="O39"/>
      <c r="P39"/>
      <c r="Q39"/>
      <c r="R39"/>
      <c r="S39"/>
    </row>
    <row r="40" spans="1:19">
      <c r="A40" s="86" t="s">
        <v>359</v>
      </c>
      <c r="B40" s="86">
        <v>207.34</v>
      </c>
      <c r="C40" s="86" t="s">
        <v>3</v>
      </c>
      <c r="D40" s="86">
        <v>568.77</v>
      </c>
      <c r="E40" s="86">
        <v>1</v>
      </c>
      <c r="F40" s="86">
        <v>136.91999999999999</v>
      </c>
      <c r="G40" s="86">
        <v>65.28</v>
      </c>
      <c r="H40" s="86">
        <v>16.89</v>
      </c>
      <c r="I40" s="86">
        <v>18.579999999999998</v>
      </c>
      <c r="J40" s="86">
        <v>8.07</v>
      </c>
      <c r="K40"/>
      <c r="L40"/>
      <c r="M40"/>
      <c r="N40"/>
      <c r="O40"/>
      <c r="P40"/>
      <c r="Q40"/>
      <c r="R40"/>
      <c r="S40"/>
    </row>
    <row r="41" spans="1:19">
      <c r="A41" s="86" t="s">
        <v>360</v>
      </c>
      <c r="B41" s="86">
        <v>131.26</v>
      </c>
      <c r="C41" s="86" t="s">
        <v>3</v>
      </c>
      <c r="D41" s="86">
        <v>360.08</v>
      </c>
      <c r="E41" s="86">
        <v>1</v>
      </c>
      <c r="F41" s="86">
        <v>91.28</v>
      </c>
      <c r="G41" s="86">
        <v>43.52</v>
      </c>
      <c r="H41" s="86">
        <v>16.89</v>
      </c>
      <c r="I41" s="86">
        <v>18.579999999999998</v>
      </c>
      <c r="J41" s="86">
        <v>8.07</v>
      </c>
      <c r="K41"/>
      <c r="L41"/>
      <c r="M41"/>
      <c r="N41"/>
      <c r="O41"/>
      <c r="P41"/>
      <c r="Q41"/>
      <c r="R41"/>
      <c r="S41"/>
    </row>
    <row r="42" spans="1:19">
      <c r="A42" s="86" t="s">
        <v>361</v>
      </c>
      <c r="B42" s="86">
        <v>207.34</v>
      </c>
      <c r="C42" s="86" t="s">
        <v>3</v>
      </c>
      <c r="D42" s="86">
        <v>568.77</v>
      </c>
      <c r="E42" s="86">
        <v>1</v>
      </c>
      <c r="F42" s="86">
        <v>136.91999999999999</v>
      </c>
      <c r="G42" s="86">
        <v>65.28</v>
      </c>
      <c r="H42" s="86">
        <v>16.89</v>
      </c>
      <c r="I42" s="86">
        <v>18.579999999999998</v>
      </c>
      <c r="J42" s="86">
        <v>8.07</v>
      </c>
      <c r="K42"/>
      <c r="L42"/>
      <c r="M42"/>
      <c r="N42"/>
      <c r="O42"/>
      <c r="P42"/>
      <c r="Q42"/>
      <c r="R42"/>
      <c r="S42"/>
    </row>
    <row r="43" spans="1:19">
      <c r="A43" s="86" t="s">
        <v>362</v>
      </c>
      <c r="B43" s="86">
        <v>131.25</v>
      </c>
      <c r="C43" s="86" t="s">
        <v>3</v>
      </c>
      <c r="D43" s="86">
        <v>360.05</v>
      </c>
      <c r="E43" s="86">
        <v>1</v>
      </c>
      <c r="F43" s="86">
        <v>91.28</v>
      </c>
      <c r="G43" s="86">
        <v>43.52</v>
      </c>
      <c r="H43" s="86">
        <v>16.89</v>
      </c>
      <c r="I43" s="86">
        <v>18.579999999999998</v>
      </c>
      <c r="J43" s="86">
        <v>8.07</v>
      </c>
      <c r="K43"/>
      <c r="L43"/>
      <c r="M43"/>
      <c r="N43"/>
      <c r="O43"/>
      <c r="P43"/>
      <c r="Q43"/>
      <c r="R43"/>
      <c r="S43"/>
    </row>
    <row r="44" spans="1:19">
      <c r="A44" s="86" t="s">
        <v>364</v>
      </c>
      <c r="B44" s="86">
        <v>207.34</v>
      </c>
      <c r="C44" s="86" t="s">
        <v>3</v>
      </c>
      <c r="D44" s="86">
        <v>568.77</v>
      </c>
      <c r="E44" s="86">
        <v>1</v>
      </c>
      <c r="F44" s="86">
        <v>136.91999999999999</v>
      </c>
      <c r="G44" s="86">
        <v>65.28</v>
      </c>
      <c r="H44" s="86">
        <v>16.89</v>
      </c>
      <c r="I44" s="86">
        <v>18.579999999999998</v>
      </c>
      <c r="J44" s="86">
        <v>8.07</v>
      </c>
      <c r="K44"/>
      <c r="L44"/>
      <c r="M44"/>
      <c r="N44"/>
      <c r="O44"/>
      <c r="P44"/>
      <c r="Q44"/>
      <c r="R44"/>
      <c r="S44"/>
    </row>
    <row r="45" spans="1:19">
      <c r="A45" s="86" t="s">
        <v>365</v>
      </c>
      <c r="B45" s="86">
        <v>131.26</v>
      </c>
      <c r="C45" s="86" t="s">
        <v>3</v>
      </c>
      <c r="D45" s="86">
        <v>360.08</v>
      </c>
      <c r="E45" s="86">
        <v>1</v>
      </c>
      <c r="F45" s="86">
        <v>91.28</v>
      </c>
      <c r="G45" s="86">
        <v>43.52</v>
      </c>
      <c r="H45" s="86">
        <v>16.89</v>
      </c>
      <c r="I45" s="86">
        <v>18.579999999999998</v>
      </c>
      <c r="J45" s="86">
        <v>8.07</v>
      </c>
      <c r="K45"/>
      <c r="L45"/>
      <c r="M45"/>
      <c r="N45"/>
      <c r="O45"/>
      <c r="P45"/>
      <c r="Q45"/>
      <c r="R45"/>
      <c r="S45"/>
    </row>
    <row r="46" spans="1:19">
      <c r="A46" s="86" t="s">
        <v>366</v>
      </c>
      <c r="B46" s="86">
        <v>207.34</v>
      </c>
      <c r="C46" s="86" t="s">
        <v>3</v>
      </c>
      <c r="D46" s="86">
        <v>568.77</v>
      </c>
      <c r="E46" s="86">
        <v>1</v>
      </c>
      <c r="F46" s="86">
        <v>136.91999999999999</v>
      </c>
      <c r="G46" s="86">
        <v>65.28</v>
      </c>
      <c r="H46" s="86">
        <v>16.89</v>
      </c>
      <c r="I46" s="86">
        <v>18.579999999999998</v>
      </c>
      <c r="J46" s="86">
        <v>8.07</v>
      </c>
      <c r="K46"/>
      <c r="L46"/>
      <c r="M46"/>
      <c r="N46"/>
      <c r="O46"/>
      <c r="P46"/>
      <c r="Q46"/>
      <c r="R46"/>
      <c r="S46"/>
    </row>
    <row r="47" spans="1:19">
      <c r="A47" s="86" t="s">
        <v>367</v>
      </c>
      <c r="B47" s="86">
        <v>131.25</v>
      </c>
      <c r="C47" s="86" t="s">
        <v>3</v>
      </c>
      <c r="D47" s="86">
        <v>360.05</v>
      </c>
      <c r="E47" s="86">
        <v>1</v>
      </c>
      <c r="F47" s="86">
        <v>91.28</v>
      </c>
      <c r="G47" s="86">
        <v>43.52</v>
      </c>
      <c r="H47" s="86">
        <v>16.89</v>
      </c>
      <c r="I47" s="86">
        <v>18.579999999999998</v>
      </c>
      <c r="J47" s="86">
        <v>8.07</v>
      </c>
      <c r="K47"/>
      <c r="L47"/>
      <c r="M47"/>
      <c r="N47"/>
      <c r="O47"/>
      <c r="P47"/>
      <c r="Q47"/>
      <c r="R47"/>
      <c r="S47"/>
    </row>
    <row r="48" spans="1:19">
      <c r="A48" s="86" t="s">
        <v>370</v>
      </c>
      <c r="B48" s="86">
        <v>1660.73</v>
      </c>
      <c r="C48" s="86" t="s">
        <v>3</v>
      </c>
      <c r="D48" s="86">
        <v>2024.76</v>
      </c>
      <c r="E48" s="86">
        <v>1</v>
      </c>
      <c r="F48" s="86">
        <v>202.84</v>
      </c>
      <c r="G48" s="86">
        <v>0</v>
      </c>
      <c r="H48" s="86">
        <v>0</v>
      </c>
      <c r="I48" s="86"/>
      <c r="J48" s="86">
        <v>0</v>
      </c>
      <c r="K48"/>
      <c r="L48"/>
      <c r="M48"/>
      <c r="N48"/>
      <c r="O48"/>
      <c r="P48"/>
      <c r="Q48"/>
      <c r="R48"/>
      <c r="S48"/>
    </row>
    <row r="49" spans="1:19">
      <c r="A49" s="86" t="s">
        <v>238</v>
      </c>
      <c r="B49" s="86">
        <v>9964.3700000000008</v>
      </c>
      <c r="C49" s="86"/>
      <c r="D49" s="86">
        <v>19741.41</v>
      </c>
      <c r="E49" s="86"/>
      <c r="F49" s="86">
        <v>1977.67</v>
      </c>
      <c r="G49" s="86">
        <v>652.83000000000004</v>
      </c>
      <c r="H49" s="86">
        <v>8.4450000000000003</v>
      </c>
      <c r="I49" s="86">
        <v>37.159999999999997</v>
      </c>
      <c r="J49" s="86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6" t="s">
        <v>371</v>
      </c>
      <c r="B50" s="86">
        <v>9964.3700000000008</v>
      </c>
      <c r="C50" s="86"/>
      <c r="D50" s="86">
        <v>19741.41</v>
      </c>
      <c r="E50" s="86"/>
      <c r="F50" s="86">
        <v>1977.67</v>
      </c>
      <c r="G50" s="86">
        <v>652.83000000000004</v>
      </c>
      <c r="H50" s="86">
        <v>8.4450000000000003</v>
      </c>
      <c r="I50" s="86">
        <v>37.159999999999997</v>
      </c>
      <c r="J50" s="86">
        <v>7.2575000000000003</v>
      </c>
      <c r="K50"/>
      <c r="L50"/>
      <c r="M50"/>
      <c r="N50"/>
      <c r="O50"/>
      <c r="P50"/>
      <c r="Q50"/>
      <c r="R50"/>
      <c r="S50"/>
    </row>
    <row r="51" spans="1:19">
      <c r="A51" s="86" t="s">
        <v>372</v>
      </c>
      <c r="B51" s="86">
        <v>0</v>
      </c>
      <c r="C51" s="86"/>
      <c r="D51" s="86">
        <v>0</v>
      </c>
      <c r="E51" s="86"/>
      <c r="F51" s="86">
        <v>0</v>
      </c>
      <c r="G51" s="86">
        <v>0</v>
      </c>
      <c r="H51" s="86"/>
      <c r="I51" s="86"/>
      <c r="J51" s="86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79"/>
      <c r="B53" s="86" t="s">
        <v>49</v>
      </c>
      <c r="C53" s="86" t="s">
        <v>373</v>
      </c>
      <c r="D53" s="86" t="s">
        <v>374</v>
      </c>
      <c r="E53" s="86" t="s">
        <v>375</v>
      </c>
      <c r="F53" s="86" t="s">
        <v>376</v>
      </c>
      <c r="G53" s="86" t="s">
        <v>377</v>
      </c>
      <c r="H53" s="86" t="s">
        <v>378</v>
      </c>
      <c r="I53" s="86" t="s">
        <v>379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380</v>
      </c>
      <c r="B54" s="86" t="s">
        <v>495</v>
      </c>
      <c r="C54" s="86">
        <v>0.3</v>
      </c>
      <c r="D54" s="86">
        <v>1.8620000000000001</v>
      </c>
      <c r="E54" s="86">
        <v>3.4009999999999998</v>
      </c>
      <c r="F54" s="86">
        <v>983.54</v>
      </c>
      <c r="G54" s="86">
        <v>0</v>
      </c>
      <c r="H54" s="86">
        <v>180</v>
      </c>
      <c r="I54" s="86"/>
      <c r="J54"/>
      <c r="K54"/>
      <c r="L54"/>
      <c r="M54"/>
      <c r="N54"/>
      <c r="O54"/>
      <c r="P54"/>
      <c r="Q54"/>
      <c r="R54"/>
      <c r="S54"/>
    </row>
    <row r="55" spans="1:19">
      <c r="A55" s="86" t="s">
        <v>401</v>
      </c>
      <c r="B55" s="86" t="s">
        <v>496</v>
      </c>
      <c r="C55" s="86">
        <v>0.22</v>
      </c>
      <c r="D55" s="86">
        <v>0.73799999999999999</v>
      </c>
      <c r="E55" s="86">
        <v>0.83</v>
      </c>
      <c r="F55" s="86">
        <v>40.57</v>
      </c>
      <c r="G55" s="86">
        <v>90</v>
      </c>
      <c r="H55" s="86">
        <v>90</v>
      </c>
      <c r="I55" s="86" t="s">
        <v>385</v>
      </c>
      <c r="J55"/>
      <c r="K55"/>
      <c r="L55"/>
      <c r="M55"/>
      <c r="N55"/>
      <c r="O55"/>
      <c r="P55"/>
      <c r="Q55"/>
      <c r="R55"/>
      <c r="S55"/>
    </row>
    <row r="56" spans="1:19">
      <c r="A56" s="86" t="s">
        <v>404</v>
      </c>
      <c r="B56" s="86" t="s">
        <v>496</v>
      </c>
      <c r="C56" s="86">
        <v>0.22</v>
      </c>
      <c r="D56" s="86">
        <v>0.73799999999999999</v>
      </c>
      <c r="E56" s="86">
        <v>0.83</v>
      </c>
      <c r="F56" s="86">
        <v>60.85</v>
      </c>
      <c r="G56" s="86">
        <v>0</v>
      </c>
      <c r="H56" s="86">
        <v>90</v>
      </c>
      <c r="I56" s="86" t="s">
        <v>388</v>
      </c>
      <c r="J56"/>
      <c r="K56"/>
      <c r="L56"/>
      <c r="M56"/>
      <c r="N56"/>
      <c r="O56"/>
      <c r="P56"/>
      <c r="Q56"/>
      <c r="R56"/>
      <c r="S56"/>
    </row>
    <row r="57" spans="1:19">
      <c r="A57" s="86" t="s">
        <v>402</v>
      </c>
      <c r="B57" s="86" t="s">
        <v>496</v>
      </c>
      <c r="C57" s="86">
        <v>0.22</v>
      </c>
      <c r="D57" s="86">
        <v>0.73799999999999999</v>
      </c>
      <c r="E57" s="86">
        <v>0.83</v>
      </c>
      <c r="F57" s="86">
        <v>60.85</v>
      </c>
      <c r="G57" s="86">
        <v>180</v>
      </c>
      <c r="H57" s="86">
        <v>90</v>
      </c>
      <c r="I57" s="86" t="s">
        <v>382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403</v>
      </c>
      <c r="B58" s="86" t="s">
        <v>496</v>
      </c>
      <c r="C58" s="86">
        <v>0.22</v>
      </c>
      <c r="D58" s="86">
        <v>0.73799999999999999</v>
      </c>
      <c r="E58" s="86">
        <v>0.83</v>
      </c>
      <c r="F58" s="86">
        <v>40.57</v>
      </c>
      <c r="G58" s="86">
        <v>270</v>
      </c>
      <c r="H58" s="86">
        <v>90</v>
      </c>
      <c r="I58" s="86" t="s">
        <v>391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406</v>
      </c>
      <c r="B59" s="86" t="s">
        <v>496</v>
      </c>
      <c r="C59" s="86">
        <v>0.22</v>
      </c>
      <c r="D59" s="86">
        <v>0.73799999999999999</v>
      </c>
      <c r="E59" s="86">
        <v>0.83</v>
      </c>
      <c r="F59" s="86">
        <v>40.57</v>
      </c>
      <c r="G59" s="86">
        <v>90</v>
      </c>
      <c r="H59" s="86">
        <v>90</v>
      </c>
      <c r="I59" s="86" t="s">
        <v>385</v>
      </c>
      <c r="J59"/>
      <c r="K59"/>
      <c r="L59"/>
      <c r="M59"/>
      <c r="N59"/>
      <c r="O59"/>
      <c r="P59"/>
      <c r="Q59"/>
      <c r="R59"/>
      <c r="S59"/>
    </row>
    <row r="60" spans="1:19">
      <c r="A60" s="86" t="s">
        <v>405</v>
      </c>
      <c r="B60" s="86" t="s">
        <v>496</v>
      </c>
      <c r="C60" s="86">
        <v>0.22</v>
      </c>
      <c r="D60" s="86">
        <v>0.73799999999999999</v>
      </c>
      <c r="E60" s="86">
        <v>0.83</v>
      </c>
      <c r="F60" s="86">
        <v>60.85</v>
      </c>
      <c r="G60" s="86">
        <v>0</v>
      </c>
      <c r="H60" s="86">
        <v>90</v>
      </c>
      <c r="I60" s="86" t="s">
        <v>388</v>
      </c>
      <c r="J60"/>
      <c r="K60"/>
      <c r="L60"/>
      <c r="M60"/>
      <c r="N60"/>
      <c r="O60"/>
      <c r="P60"/>
      <c r="Q60"/>
      <c r="R60"/>
      <c r="S60"/>
    </row>
    <row r="61" spans="1:19">
      <c r="A61" s="86" t="s">
        <v>407</v>
      </c>
      <c r="B61" s="86" t="s">
        <v>496</v>
      </c>
      <c r="C61" s="86">
        <v>0.22</v>
      </c>
      <c r="D61" s="86">
        <v>0.73799999999999999</v>
      </c>
      <c r="E61" s="86">
        <v>0.83</v>
      </c>
      <c r="F61" s="86">
        <v>60.85</v>
      </c>
      <c r="G61" s="86">
        <v>180</v>
      </c>
      <c r="H61" s="86">
        <v>90</v>
      </c>
      <c r="I61" s="86" t="s">
        <v>382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408</v>
      </c>
      <c r="B62" s="86" t="s">
        <v>496</v>
      </c>
      <c r="C62" s="86">
        <v>0.22</v>
      </c>
      <c r="D62" s="86">
        <v>0.73799999999999999</v>
      </c>
      <c r="E62" s="86">
        <v>0.83</v>
      </c>
      <c r="F62" s="86">
        <v>40.57</v>
      </c>
      <c r="G62" s="86">
        <v>270</v>
      </c>
      <c r="H62" s="86">
        <v>90</v>
      </c>
      <c r="I62" s="86" t="s">
        <v>391</v>
      </c>
      <c r="J62"/>
      <c r="K62"/>
      <c r="L62"/>
      <c r="M62"/>
      <c r="N62"/>
      <c r="O62"/>
      <c r="P62"/>
      <c r="Q62"/>
      <c r="R62"/>
      <c r="S62"/>
    </row>
    <row r="63" spans="1:19">
      <c r="A63" s="86" t="s">
        <v>381</v>
      </c>
      <c r="B63" s="86" t="s">
        <v>496</v>
      </c>
      <c r="C63" s="86">
        <v>0.22</v>
      </c>
      <c r="D63" s="86">
        <v>0.73799999999999999</v>
      </c>
      <c r="E63" s="86">
        <v>0.83</v>
      </c>
      <c r="F63" s="86">
        <v>136.91999999999999</v>
      </c>
      <c r="G63" s="86">
        <v>180</v>
      </c>
      <c r="H63" s="86">
        <v>90</v>
      </c>
      <c r="I63" s="86" t="s">
        <v>382</v>
      </c>
      <c r="J63"/>
      <c r="K63"/>
      <c r="L63"/>
      <c r="M63"/>
      <c r="N63"/>
      <c r="O63"/>
      <c r="P63"/>
      <c r="Q63"/>
      <c r="R63"/>
      <c r="S63"/>
    </row>
    <row r="64" spans="1:19">
      <c r="A64" s="86" t="s">
        <v>383</v>
      </c>
      <c r="B64" s="86" t="s">
        <v>495</v>
      </c>
      <c r="C64" s="86">
        <v>0.3</v>
      </c>
      <c r="D64" s="86">
        <v>1.8620000000000001</v>
      </c>
      <c r="E64" s="86">
        <v>3.4009999999999998</v>
      </c>
      <c r="F64" s="86">
        <v>207.34</v>
      </c>
      <c r="G64" s="86">
        <v>180</v>
      </c>
      <c r="H64" s="86">
        <v>180</v>
      </c>
      <c r="I64" s="86"/>
      <c r="J64"/>
      <c r="K64"/>
      <c r="L64"/>
      <c r="M64"/>
      <c r="N64"/>
      <c r="O64"/>
      <c r="P64"/>
      <c r="Q64"/>
      <c r="R64"/>
      <c r="S64"/>
    </row>
    <row r="65" spans="1:19">
      <c r="A65" s="86" t="s">
        <v>384</v>
      </c>
      <c r="B65" s="86" t="s">
        <v>496</v>
      </c>
      <c r="C65" s="86">
        <v>0.22</v>
      </c>
      <c r="D65" s="86">
        <v>0.73799999999999999</v>
      </c>
      <c r="E65" s="86">
        <v>0.83</v>
      </c>
      <c r="F65" s="86">
        <v>91.28</v>
      </c>
      <c r="G65" s="86">
        <v>90</v>
      </c>
      <c r="H65" s="86">
        <v>90</v>
      </c>
      <c r="I65" s="86" t="s">
        <v>385</v>
      </c>
      <c r="J65"/>
      <c r="K65"/>
      <c r="L65"/>
      <c r="M65"/>
      <c r="N65"/>
      <c r="O65"/>
      <c r="P65"/>
      <c r="Q65"/>
      <c r="R65"/>
      <c r="S65"/>
    </row>
    <row r="66" spans="1:19">
      <c r="A66" s="86" t="s">
        <v>386</v>
      </c>
      <c r="B66" s="86" t="s">
        <v>495</v>
      </c>
      <c r="C66" s="86">
        <v>0.3</v>
      </c>
      <c r="D66" s="86">
        <v>1.8620000000000001</v>
      </c>
      <c r="E66" s="86">
        <v>3.4009999999999998</v>
      </c>
      <c r="F66" s="86">
        <v>131.26</v>
      </c>
      <c r="G66" s="86">
        <v>90</v>
      </c>
      <c r="H66" s="86">
        <v>180</v>
      </c>
      <c r="I66" s="86"/>
      <c r="J66"/>
      <c r="K66"/>
      <c r="L66"/>
      <c r="M66"/>
      <c r="N66"/>
      <c r="O66"/>
      <c r="P66"/>
      <c r="Q66"/>
      <c r="R66"/>
      <c r="S66"/>
    </row>
    <row r="67" spans="1:19">
      <c r="A67" s="86" t="s">
        <v>387</v>
      </c>
      <c r="B67" s="86" t="s">
        <v>496</v>
      </c>
      <c r="C67" s="86">
        <v>0.22</v>
      </c>
      <c r="D67" s="86">
        <v>0.73799999999999999</v>
      </c>
      <c r="E67" s="86">
        <v>0.83</v>
      </c>
      <c r="F67" s="86">
        <v>136.91999999999999</v>
      </c>
      <c r="G67" s="86">
        <v>0</v>
      </c>
      <c r="H67" s="86">
        <v>90</v>
      </c>
      <c r="I67" s="86" t="s">
        <v>388</v>
      </c>
      <c r="J67"/>
      <c r="K67"/>
      <c r="L67"/>
      <c r="M67"/>
      <c r="N67"/>
      <c r="O67"/>
      <c r="P67"/>
      <c r="Q67"/>
      <c r="R67"/>
      <c r="S67"/>
    </row>
    <row r="68" spans="1:19">
      <c r="A68" s="86" t="s">
        <v>389</v>
      </c>
      <c r="B68" s="86" t="s">
        <v>495</v>
      </c>
      <c r="C68" s="86">
        <v>0.3</v>
      </c>
      <c r="D68" s="86">
        <v>1.8620000000000001</v>
      </c>
      <c r="E68" s="86">
        <v>3.4009999999999998</v>
      </c>
      <c r="F68" s="86">
        <v>207.34</v>
      </c>
      <c r="G68" s="86">
        <v>0</v>
      </c>
      <c r="H68" s="86">
        <v>180</v>
      </c>
      <c r="I68" s="86"/>
      <c r="J68"/>
      <c r="K68"/>
      <c r="L68"/>
      <c r="M68"/>
      <c r="N68"/>
      <c r="O68"/>
      <c r="P68"/>
      <c r="Q68"/>
      <c r="R68"/>
      <c r="S68"/>
    </row>
    <row r="69" spans="1:19">
      <c r="A69" s="86" t="s">
        <v>390</v>
      </c>
      <c r="B69" s="86" t="s">
        <v>496</v>
      </c>
      <c r="C69" s="86">
        <v>0.22</v>
      </c>
      <c r="D69" s="86">
        <v>0.73799999999999999</v>
      </c>
      <c r="E69" s="86">
        <v>0.83</v>
      </c>
      <c r="F69" s="86">
        <v>91.28</v>
      </c>
      <c r="G69" s="86">
        <v>270</v>
      </c>
      <c r="H69" s="86">
        <v>90</v>
      </c>
      <c r="I69" s="86" t="s">
        <v>391</v>
      </c>
      <c r="J69"/>
      <c r="K69"/>
      <c r="L69"/>
      <c r="M69"/>
      <c r="N69"/>
      <c r="O69"/>
      <c r="P69"/>
      <c r="Q69"/>
      <c r="R69"/>
      <c r="S69"/>
    </row>
    <row r="70" spans="1:19">
      <c r="A70" s="86" t="s">
        <v>392</v>
      </c>
      <c r="B70" s="86" t="s">
        <v>495</v>
      </c>
      <c r="C70" s="86">
        <v>0.3</v>
      </c>
      <c r="D70" s="86">
        <v>1.8620000000000001</v>
      </c>
      <c r="E70" s="86">
        <v>3.4009999999999998</v>
      </c>
      <c r="F70" s="86">
        <v>131.25</v>
      </c>
      <c r="G70" s="86">
        <v>270</v>
      </c>
      <c r="H70" s="86">
        <v>180</v>
      </c>
      <c r="I70" s="86"/>
      <c r="J70"/>
      <c r="K70"/>
      <c r="L70"/>
      <c r="M70"/>
      <c r="N70"/>
      <c r="O70"/>
      <c r="P70"/>
      <c r="Q70"/>
      <c r="R70"/>
      <c r="S70"/>
    </row>
    <row r="71" spans="1:19">
      <c r="A71" s="86" t="s">
        <v>393</v>
      </c>
      <c r="B71" s="86" t="s">
        <v>496</v>
      </c>
      <c r="C71" s="86">
        <v>0.22</v>
      </c>
      <c r="D71" s="86">
        <v>0.73799999999999999</v>
      </c>
      <c r="E71" s="86">
        <v>0.83</v>
      </c>
      <c r="F71" s="86">
        <v>136.91999999999999</v>
      </c>
      <c r="G71" s="86">
        <v>180</v>
      </c>
      <c r="H71" s="86">
        <v>90</v>
      </c>
      <c r="I71" s="86" t="s">
        <v>382</v>
      </c>
      <c r="J71"/>
      <c r="K71"/>
      <c r="L71"/>
      <c r="M71"/>
      <c r="N71"/>
      <c r="O71"/>
      <c r="P71"/>
      <c r="Q71"/>
      <c r="R71"/>
      <c r="S71"/>
    </row>
    <row r="72" spans="1:19">
      <c r="A72" s="86" t="s">
        <v>394</v>
      </c>
      <c r="B72" s="86" t="s">
        <v>496</v>
      </c>
      <c r="C72" s="86">
        <v>0.22</v>
      </c>
      <c r="D72" s="86">
        <v>0.73799999999999999</v>
      </c>
      <c r="E72" s="86">
        <v>0.83</v>
      </c>
      <c r="F72" s="86">
        <v>91.28</v>
      </c>
      <c r="G72" s="86">
        <v>90</v>
      </c>
      <c r="H72" s="86">
        <v>90</v>
      </c>
      <c r="I72" s="86" t="s">
        <v>385</v>
      </c>
      <c r="J72"/>
      <c r="K72"/>
      <c r="L72"/>
      <c r="M72"/>
      <c r="N72"/>
      <c r="O72"/>
      <c r="P72"/>
      <c r="Q72"/>
      <c r="R72"/>
      <c r="S72"/>
    </row>
    <row r="73" spans="1:19">
      <c r="A73" s="86" t="s">
        <v>395</v>
      </c>
      <c r="B73" s="86" t="s">
        <v>496</v>
      </c>
      <c r="C73" s="86">
        <v>0.22</v>
      </c>
      <c r="D73" s="86">
        <v>0.73799999999999999</v>
      </c>
      <c r="E73" s="86">
        <v>0.83</v>
      </c>
      <c r="F73" s="86">
        <v>136.91999999999999</v>
      </c>
      <c r="G73" s="86">
        <v>0</v>
      </c>
      <c r="H73" s="86">
        <v>90</v>
      </c>
      <c r="I73" s="86" t="s">
        <v>388</v>
      </c>
      <c r="J73"/>
      <c r="K73"/>
      <c r="L73"/>
      <c r="M73"/>
      <c r="N73"/>
      <c r="O73"/>
      <c r="P73"/>
      <c r="Q73"/>
      <c r="R73"/>
      <c r="S73"/>
    </row>
    <row r="74" spans="1:19">
      <c r="A74" s="86" t="s">
        <v>396</v>
      </c>
      <c r="B74" s="86" t="s">
        <v>496</v>
      </c>
      <c r="C74" s="86">
        <v>0.22</v>
      </c>
      <c r="D74" s="86">
        <v>0.73799999999999999</v>
      </c>
      <c r="E74" s="86">
        <v>0.83</v>
      </c>
      <c r="F74" s="86">
        <v>91.28</v>
      </c>
      <c r="G74" s="86">
        <v>270</v>
      </c>
      <c r="H74" s="86">
        <v>90</v>
      </c>
      <c r="I74" s="86" t="s">
        <v>391</v>
      </c>
      <c r="J74"/>
      <c r="K74"/>
      <c r="L74"/>
      <c r="M74"/>
      <c r="N74"/>
      <c r="O74"/>
      <c r="P74"/>
      <c r="Q74"/>
      <c r="R74"/>
      <c r="S74"/>
    </row>
    <row r="75" spans="1:19">
      <c r="A75" s="86" t="s">
        <v>397</v>
      </c>
      <c r="B75" s="86" t="s">
        <v>496</v>
      </c>
      <c r="C75" s="86">
        <v>0.22</v>
      </c>
      <c r="D75" s="86">
        <v>0.73799999999999999</v>
      </c>
      <c r="E75" s="86">
        <v>0.83</v>
      </c>
      <c r="F75" s="86">
        <v>136.91999999999999</v>
      </c>
      <c r="G75" s="86">
        <v>180</v>
      </c>
      <c r="H75" s="86">
        <v>90</v>
      </c>
      <c r="I75" s="86" t="s">
        <v>382</v>
      </c>
      <c r="J75"/>
      <c r="K75"/>
      <c r="L75"/>
      <c r="M75"/>
      <c r="N75"/>
      <c r="O75"/>
      <c r="P75"/>
      <c r="Q75"/>
      <c r="R75"/>
      <c r="S75"/>
    </row>
    <row r="76" spans="1:19">
      <c r="A76" s="86" t="s">
        <v>398</v>
      </c>
      <c r="B76" s="86" t="s">
        <v>496</v>
      </c>
      <c r="C76" s="86">
        <v>0.22</v>
      </c>
      <c r="D76" s="86">
        <v>0.73799999999999999</v>
      </c>
      <c r="E76" s="86">
        <v>0.83</v>
      </c>
      <c r="F76" s="86">
        <v>91.28</v>
      </c>
      <c r="G76" s="86">
        <v>90</v>
      </c>
      <c r="H76" s="86">
        <v>90</v>
      </c>
      <c r="I76" s="86" t="s">
        <v>385</v>
      </c>
      <c r="J76"/>
      <c r="K76"/>
      <c r="L76"/>
      <c r="M76"/>
      <c r="N76"/>
      <c r="O76"/>
      <c r="P76"/>
      <c r="Q76"/>
      <c r="R76"/>
      <c r="S76"/>
    </row>
    <row r="77" spans="1:19">
      <c r="A77" s="86" t="s">
        <v>399</v>
      </c>
      <c r="B77" s="86" t="s">
        <v>496</v>
      </c>
      <c r="C77" s="86">
        <v>0.22</v>
      </c>
      <c r="D77" s="86">
        <v>0.73799999999999999</v>
      </c>
      <c r="E77" s="86">
        <v>0.83</v>
      </c>
      <c r="F77" s="86">
        <v>136.91999999999999</v>
      </c>
      <c r="G77" s="86">
        <v>0</v>
      </c>
      <c r="H77" s="86">
        <v>90</v>
      </c>
      <c r="I77" s="86" t="s">
        <v>388</v>
      </c>
      <c r="J77"/>
      <c r="K77"/>
      <c r="L77"/>
      <c r="M77"/>
      <c r="N77"/>
      <c r="O77"/>
      <c r="P77"/>
      <c r="Q77"/>
      <c r="R77"/>
      <c r="S77"/>
    </row>
    <row r="78" spans="1:19">
      <c r="A78" s="86" t="s">
        <v>400</v>
      </c>
      <c r="B78" s="86" t="s">
        <v>496</v>
      </c>
      <c r="C78" s="86">
        <v>0.22</v>
      </c>
      <c r="D78" s="86">
        <v>0.73799999999999999</v>
      </c>
      <c r="E78" s="86">
        <v>0.83</v>
      </c>
      <c r="F78" s="86">
        <v>91.28</v>
      </c>
      <c r="G78" s="86">
        <v>270</v>
      </c>
      <c r="H78" s="86">
        <v>90</v>
      </c>
      <c r="I78" s="86" t="s">
        <v>391</v>
      </c>
      <c r="J78"/>
      <c r="K78"/>
      <c r="L78"/>
      <c r="M78"/>
      <c r="N78"/>
      <c r="O78"/>
      <c r="P78"/>
      <c r="Q78"/>
      <c r="R78"/>
      <c r="S78"/>
    </row>
    <row r="79" spans="1:19">
      <c r="A79" s="86" t="s">
        <v>410</v>
      </c>
      <c r="B79" s="86" t="s">
        <v>496</v>
      </c>
      <c r="C79" s="86">
        <v>0.22</v>
      </c>
      <c r="D79" s="86">
        <v>0.73799999999999999</v>
      </c>
      <c r="E79" s="86">
        <v>0.83</v>
      </c>
      <c r="F79" s="86">
        <v>40.57</v>
      </c>
      <c r="G79" s="86">
        <v>90</v>
      </c>
      <c r="H79" s="86">
        <v>90</v>
      </c>
      <c r="I79" s="86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86" t="s">
        <v>409</v>
      </c>
      <c r="B80" s="86" t="s">
        <v>496</v>
      </c>
      <c r="C80" s="86">
        <v>0.22</v>
      </c>
      <c r="D80" s="86">
        <v>0.73799999999999999</v>
      </c>
      <c r="E80" s="86">
        <v>0.83</v>
      </c>
      <c r="F80" s="86">
        <v>60.85</v>
      </c>
      <c r="G80" s="86">
        <v>0</v>
      </c>
      <c r="H80" s="86">
        <v>90</v>
      </c>
      <c r="I80" s="86" t="s">
        <v>388</v>
      </c>
      <c r="J80"/>
      <c r="K80"/>
      <c r="L80"/>
      <c r="M80"/>
      <c r="N80"/>
      <c r="O80"/>
      <c r="P80"/>
      <c r="Q80"/>
      <c r="R80"/>
      <c r="S80"/>
    </row>
    <row r="81" spans="1:19">
      <c r="A81" s="86" t="s">
        <v>411</v>
      </c>
      <c r="B81" s="86" t="s">
        <v>496</v>
      </c>
      <c r="C81" s="86">
        <v>0.22</v>
      </c>
      <c r="D81" s="86">
        <v>0.73799999999999999</v>
      </c>
      <c r="E81" s="86">
        <v>0.83</v>
      </c>
      <c r="F81" s="86">
        <v>60.85</v>
      </c>
      <c r="G81" s="86">
        <v>180</v>
      </c>
      <c r="H81" s="86">
        <v>90</v>
      </c>
      <c r="I81" s="86" t="s">
        <v>382</v>
      </c>
      <c r="J81"/>
      <c r="K81"/>
      <c r="L81"/>
      <c r="M81"/>
      <c r="N81"/>
      <c r="O81"/>
      <c r="P81"/>
      <c r="Q81"/>
      <c r="R81"/>
      <c r="S81"/>
    </row>
    <row r="82" spans="1:19">
      <c r="A82" s="86" t="s">
        <v>412</v>
      </c>
      <c r="B82" s="86" t="s">
        <v>496</v>
      </c>
      <c r="C82" s="86">
        <v>0.22</v>
      </c>
      <c r="D82" s="86">
        <v>0.73799999999999999</v>
      </c>
      <c r="E82" s="86">
        <v>0.83</v>
      </c>
      <c r="F82" s="86">
        <v>40.57</v>
      </c>
      <c r="G82" s="86">
        <v>270</v>
      </c>
      <c r="H82" s="86">
        <v>90</v>
      </c>
      <c r="I82" s="86" t="s">
        <v>391</v>
      </c>
      <c r="J82"/>
      <c r="K82"/>
      <c r="L82"/>
      <c r="M82"/>
      <c r="N82"/>
      <c r="O82"/>
      <c r="P82"/>
      <c r="Q82"/>
      <c r="R82"/>
      <c r="S82"/>
    </row>
    <row r="83" spans="1:19">
      <c r="A83" s="86" t="s">
        <v>413</v>
      </c>
      <c r="B83" s="86" t="s">
        <v>497</v>
      </c>
      <c r="C83" s="86">
        <v>0.3</v>
      </c>
      <c r="D83" s="86">
        <v>0.501</v>
      </c>
      <c r="E83" s="86">
        <v>0.55300000000000005</v>
      </c>
      <c r="F83" s="86">
        <v>1660.73</v>
      </c>
      <c r="G83" s="86">
        <v>0</v>
      </c>
      <c r="H83" s="86">
        <v>0</v>
      </c>
      <c r="I83" s="86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79"/>
      <c r="B85" s="86" t="s">
        <v>49</v>
      </c>
      <c r="C85" s="86" t="s">
        <v>414</v>
      </c>
      <c r="D85" s="86" t="s">
        <v>415</v>
      </c>
      <c r="E85" s="86" t="s">
        <v>416</v>
      </c>
      <c r="F85" s="86" t="s">
        <v>43</v>
      </c>
      <c r="G85" s="86" t="s">
        <v>417</v>
      </c>
      <c r="H85" s="86" t="s">
        <v>418</v>
      </c>
      <c r="I85" s="86" t="s">
        <v>419</v>
      </c>
      <c r="J85" s="86" t="s">
        <v>377</v>
      </c>
      <c r="K85" s="86" t="s">
        <v>379</v>
      </c>
      <c r="L85"/>
      <c r="M85"/>
      <c r="N85"/>
      <c r="O85"/>
      <c r="P85"/>
      <c r="Q85"/>
      <c r="R85"/>
      <c r="S85"/>
    </row>
    <row r="86" spans="1:19">
      <c r="A86" s="86" t="s">
        <v>420</v>
      </c>
      <c r="B86" s="86" t="s">
        <v>720</v>
      </c>
      <c r="C86" s="86">
        <v>65.28</v>
      </c>
      <c r="D86" s="86">
        <v>65.28</v>
      </c>
      <c r="E86" s="86">
        <v>4.0919999999999996</v>
      </c>
      <c r="F86" s="86">
        <v>0.39200000000000002</v>
      </c>
      <c r="G86" s="86">
        <v>0.253</v>
      </c>
      <c r="H86" s="86" t="s">
        <v>64</v>
      </c>
      <c r="I86" s="86" t="s">
        <v>381</v>
      </c>
      <c r="J86" s="86">
        <v>180</v>
      </c>
      <c r="K86" s="86" t="s">
        <v>382</v>
      </c>
      <c r="L86"/>
      <c r="M86"/>
      <c r="N86"/>
      <c r="O86"/>
      <c r="P86"/>
      <c r="Q86"/>
      <c r="R86"/>
      <c r="S86"/>
    </row>
    <row r="87" spans="1:19">
      <c r="A87" s="86" t="s">
        <v>421</v>
      </c>
      <c r="B87" s="86" t="s">
        <v>720</v>
      </c>
      <c r="C87" s="86">
        <v>43.52</v>
      </c>
      <c r="D87" s="86">
        <v>43.52</v>
      </c>
      <c r="E87" s="86">
        <v>4.0919999999999996</v>
      </c>
      <c r="F87" s="86">
        <v>0.39200000000000002</v>
      </c>
      <c r="G87" s="86">
        <v>0.253</v>
      </c>
      <c r="H87" s="86" t="s">
        <v>64</v>
      </c>
      <c r="I87" s="86" t="s">
        <v>384</v>
      </c>
      <c r="J87" s="86">
        <v>90</v>
      </c>
      <c r="K87" s="86" t="s">
        <v>385</v>
      </c>
      <c r="L87"/>
      <c r="M87"/>
      <c r="N87"/>
      <c r="O87"/>
      <c r="P87"/>
      <c r="Q87"/>
      <c r="R87"/>
      <c r="S87"/>
    </row>
    <row r="88" spans="1:19">
      <c r="A88" s="86" t="s">
        <v>422</v>
      </c>
      <c r="B88" s="86" t="s">
        <v>720</v>
      </c>
      <c r="C88" s="86">
        <v>65.28</v>
      </c>
      <c r="D88" s="86">
        <v>65.28</v>
      </c>
      <c r="E88" s="86">
        <v>4.0919999999999996</v>
      </c>
      <c r="F88" s="86">
        <v>0.39200000000000002</v>
      </c>
      <c r="G88" s="86">
        <v>0.253</v>
      </c>
      <c r="H88" s="86" t="s">
        <v>64</v>
      </c>
      <c r="I88" s="86" t="s">
        <v>387</v>
      </c>
      <c r="J88" s="86">
        <v>0</v>
      </c>
      <c r="K88" s="86" t="s">
        <v>388</v>
      </c>
      <c r="L88"/>
      <c r="M88"/>
      <c r="N88"/>
      <c r="O88"/>
      <c r="P88"/>
      <c r="Q88"/>
      <c r="R88"/>
      <c r="S88"/>
    </row>
    <row r="89" spans="1:19">
      <c r="A89" s="86" t="s">
        <v>423</v>
      </c>
      <c r="B89" s="86" t="s">
        <v>720</v>
      </c>
      <c r="C89" s="86">
        <v>43.52</v>
      </c>
      <c r="D89" s="86">
        <v>43.52</v>
      </c>
      <c r="E89" s="86">
        <v>4.0919999999999996</v>
      </c>
      <c r="F89" s="86">
        <v>0.39200000000000002</v>
      </c>
      <c r="G89" s="86">
        <v>0.253</v>
      </c>
      <c r="H89" s="86" t="s">
        <v>64</v>
      </c>
      <c r="I89" s="86" t="s">
        <v>390</v>
      </c>
      <c r="J89" s="86">
        <v>270</v>
      </c>
      <c r="K89" s="86" t="s">
        <v>391</v>
      </c>
      <c r="L89"/>
      <c r="M89"/>
      <c r="N89"/>
      <c r="O89"/>
      <c r="P89"/>
      <c r="Q89"/>
      <c r="R89"/>
      <c r="S89"/>
    </row>
    <row r="90" spans="1:19">
      <c r="A90" s="86" t="s">
        <v>424</v>
      </c>
      <c r="B90" s="86" t="s">
        <v>720</v>
      </c>
      <c r="C90" s="86">
        <v>65.28</v>
      </c>
      <c r="D90" s="86">
        <v>65.28</v>
      </c>
      <c r="E90" s="86">
        <v>4.0919999999999996</v>
      </c>
      <c r="F90" s="86">
        <v>0.39200000000000002</v>
      </c>
      <c r="G90" s="86">
        <v>0.253</v>
      </c>
      <c r="H90" s="86" t="s">
        <v>64</v>
      </c>
      <c r="I90" s="86" t="s">
        <v>393</v>
      </c>
      <c r="J90" s="86">
        <v>180</v>
      </c>
      <c r="K90" s="86" t="s">
        <v>382</v>
      </c>
      <c r="L90"/>
      <c r="M90"/>
      <c r="N90"/>
      <c r="O90"/>
      <c r="P90"/>
      <c r="Q90"/>
      <c r="R90"/>
      <c r="S90"/>
    </row>
    <row r="91" spans="1:19">
      <c r="A91" s="86" t="s">
        <v>425</v>
      </c>
      <c r="B91" s="86" t="s">
        <v>720</v>
      </c>
      <c r="C91" s="86">
        <v>43.52</v>
      </c>
      <c r="D91" s="86">
        <v>43.52</v>
      </c>
      <c r="E91" s="86">
        <v>4.0919999999999996</v>
      </c>
      <c r="F91" s="86">
        <v>0.39200000000000002</v>
      </c>
      <c r="G91" s="86">
        <v>0.253</v>
      </c>
      <c r="H91" s="86" t="s">
        <v>64</v>
      </c>
      <c r="I91" s="86" t="s">
        <v>394</v>
      </c>
      <c r="J91" s="86">
        <v>90</v>
      </c>
      <c r="K91" s="86" t="s">
        <v>385</v>
      </c>
      <c r="L91"/>
      <c r="M91"/>
      <c r="N91"/>
      <c r="O91"/>
      <c r="P91"/>
      <c r="Q91"/>
      <c r="R91"/>
      <c r="S91"/>
    </row>
    <row r="92" spans="1:19">
      <c r="A92" s="86" t="s">
        <v>426</v>
      </c>
      <c r="B92" s="86" t="s">
        <v>720</v>
      </c>
      <c r="C92" s="86">
        <v>65.28</v>
      </c>
      <c r="D92" s="86">
        <v>65.28</v>
      </c>
      <c r="E92" s="86">
        <v>4.0919999999999996</v>
      </c>
      <c r="F92" s="86">
        <v>0.39200000000000002</v>
      </c>
      <c r="G92" s="86">
        <v>0.253</v>
      </c>
      <c r="H92" s="86" t="s">
        <v>64</v>
      </c>
      <c r="I92" s="86" t="s">
        <v>395</v>
      </c>
      <c r="J92" s="86">
        <v>0</v>
      </c>
      <c r="K92" s="86" t="s">
        <v>388</v>
      </c>
      <c r="L92"/>
      <c r="M92"/>
      <c r="N92"/>
      <c r="O92"/>
      <c r="P92"/>
      <c r="Q92"/>
      <c r="R92"/>
      <c r="S92"/>
    </row>
    <row r="93" spans="1:19">
      <c r="A93" s="86" t="s">
        <v>427</v>
      </c>
      <c r="B93" s="86" t="s">
        <v>720</v>
      </c>
      <c r="C93" s="86">
        <v>43.52</v>
      </c>
      <c r="D93" s="86">
        <v>43.52</v>
      </c>
      <c r="E93" s="86">
        <v>4.0919999999999996</v>
      </c>
      <c r="F93" s="86">
        <v>0.39200000000000002</v>
      </c>
      <c r="G93" s="86">
        <v>0.253</v>
      </c>
      <c r="H93" s="86" t="s">
        <v>64</v>
      </c>
      <c r="I93" s="86" t="s">
        <v>396</v>
      </c>
      <c r="J93" s="86">
        <v>270</v>
      </c>
      <c r="K93" s="86" t="s">
        <v>391</v>
      </c>
      <c r="L93"/>
      <c r="M93"/>
      <c r="N93"/>
      <c r="O93"/>
      <c r="P93"/>
      <c r="Q93"/>
      <c r="R93"/>
      <c r="S93"/>
    </row>
    <row r="94" spans="1:19">
      <c r="A94" s="86" t="s">
        <v>428</v>
      </c>
      <c r="B94" s="86" t="s">
        <v>720</v>
      </c>
      <c r="C94" s="86">
        <v>65.28</v>
      </c>
      <c r="D94" s="86">
        <v>65.28</v>
      </c>
      <c r="E94" s="86">
        <v>4.0919999999999996</v>
      </c>
      <c r="F94" s="86">
        <v>0.39200000000000002</v>
      </c>
      <c r="G94" s="86">
        <v>0.253</v>
      </c>
      <c r="H94" s="86" t="s">
        <v>64</v>
      </c>
      <c r="I94" s="86" t="s">
        <v>397</v>
      </c>
      <c r="J94" s="86">
        <v>180</v>
      </c>
      <c r="K94" s="86" t="s">
        <v>382</v>
      </c>
      <c r="L94"/>
      <c r="M94"/>
      <c r="N94"/>
      <c r="O94"/>
      <c r="P94"/>
      <c r="Q94"/>
      <c r="R94"/>
      <c r="S94"/>
    </row>
    <row r="95" spans="1:19">
      <c r="A95" s="86" t="s">
        <v>429</v>
      </c>
      <c r="B95" s="86" t="s">
        <v>720</v>
      </c>
      <c r="C95" s="86">
        <v>43.52</v>
      </c>
      <c r="D95" s="86">
        <v>43.52</v>
      </c>
      <c r="E95" s="86">
        <v>4.0919999999999996</v>
      </c>
      <c r="F95" s="86">
        <v>0.39200000000000002</v>
      </c>
      <c r="G95" s="86">
        <v>0.253</v>
      </c>
      <c r="H95" s="86" t="s">
        <v>64</v>
      </c>
      <c r="I95" s="86" t="s">
        <v>398</v>
      </c>
      <c r="J95" s="86">
        <v>90</v>
      </c>
      <c r="K95" s="86" t="s">
        <v>385</v>
      </c>
      <c r="L95"/>
      <c r="M95"/>
      <c r="N95"/>
      <c r="O95"/>
      <c r="P95"/>
      <c r="Q95"/>
      <c r="R95"/>
      <c r="S95"/>
    </row>
    <row r="96" spans="1:19">
      <c r="A96" s="86" t="s">
        <v>430</v>
      </c>
      <c r="B96" s="86" t="s">
        <v>720</v>
      </c>
      <c r="C96" s="86">
        <v>65.28</v>
      </c>
      <c r="D96" s="86">
        <v>65.28</v>
      </c>
      <c r="E96" s="86">
        <v>4.0919999999999996</v>
      </c>
      <c r="F96" s="86">
        <v>0.39200000000000002</v>
      </c>
      <c r="G96" s="86">
        <v>0.253</v>
      </c>
      <c r="H96" s="86" t="s">
        <v>64</v>
      </c>
      <c r="I96" s="86" t="s">
        <v>399</v>
      </c>
      <c r="J96" s="86">
        <v>0</v>
      </c>
      <c r="K96" s="86" t="s">
        <v>388</v>
      </c>
      <c r="L96"/>
      <c r="M96"/>
      <c r="N96"/>
      <c r="O96"/>
      <c r="P96"/>
      <c r="Q96"/>
      <c r="R96"/>
      <c r="S96"/>
    </row>
    <row r="97" spans="1:19">
      <c r="A97" s="86" t="s">
        <v>431</v>
      </c>
      <c r="B97" s="86" t="s">
        <v>720</v>
      </c>
      <c r="C97" s="86">
        <v>43.52</v>
      </c>
      <c r="D97" s="86">
        <v>43.52</v>
      </c>
      <c r="E97" s="86">
        <v>4.0919999999999996</v>
      </c>
      <c r="F97" s="86">
        <v>0.39200000000000002</v>
      </c>
      <c r="G97" s="86">
        <v>0.253</v>
      </c>
      <c r="H97" s="86" t="s">
        <v>64</v>
      </c>
      <c r="I97" s="86" t="s">
        <v>400</v>
      </c>
      <c r="J97" s="86">
        <v>270</v>
      </c>
      <c r="K97" s="86" t="s">
        <v>391</v>
      </c>
      <c r="L97"/>
      <c r="M97"/>
      <c r="N97"/>
      <c r="O97"/>
      <c r="P97"/>
      <c r="Q97"/>
      <c r="R97"/>
      <c r="S97"/>
    </row>
    <row r="98" spans="1:19">
      <c r="A98" s="86" t="s">
        <v>432</v>
      </c>
      <c r="B98" s="86"/>
      <c r="C98" s="86"/>
      <c r="D98" s="86">
        <v>652.83000000000004</v>
      </c>
      <c r="E98" s="86">
        <v>4.09</v>
      </c>
      <c r="F98" s="86">
        <v>0.39200000000000002</v>
      </c>
      <c r="G98" s="86">
        <v>0.253</v>
      </c>
      <c r="H98" s="86"/>
      <c r="I98" s="86"/>
      <c r="J98" s="86"/>
      <c r="K98" s="86"/>
      <c r="L98"/>
      <c r="M98"/>
      <c r="N98"/>
      <c r="O98"/>
      <c r="P98"/>
      <c r="Q98"/>
      <c r="R98"/>
      <c r="S98"/>
    </row>
    <row r="99" spans="1:19">
      <c r="A99" s="86" t="s">
        <v>433</v>
      </c>
      <c r="B99" s="86"/>
      <c r="C99" s="86"/>
      <c r="D99" s="86">
        <v>195.85</v>
      </c>
      <c r="E99" s="86">
        <v>4.09</v>
      </c>
      <c r="F99" s="86">
        <v>0.39200000000000002</v>
      </c>
      <c r="G99" s="86">
        <v>0.253</v>
      </c>
      <c r="H99" s="86"/>
      <c r="I99" s="86"/>
      <c r="J99" s="86"/>
      <c r="K99" s="86"/>
      <c r="L99"/>
      <c r="M99"/>
      <c r="N99"/>
      <c r="O99"/>
      <c r="P99"/>
      <c r="Q99"/>
      <c r="R99"/>
      <c r="S99"/>
    </row>
    <row r="100" spans="1:19">
      <c r="A100" s="86" t="s">
        <v>434</v>
      </c>
      <c r="B100" s="86"/>
      <c r="C100" s="86"/>
      <c r="D100" s="86">
        <v>456.98</v>
      </c>
      <c r="E100" s="86">
        <v>4.09</v>
      </c>
      <c r="F100" s="86">
        <v>0.39200000000000002</v>
      </c>
      <c r="G100" s="86">
        <v>0.253</v>
      </c>
      <c r="H100" s="86"/>
      <c r="I100" s="86"/>
      <c r="J100" s="86"/>
      <c r="K100" s="86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79"/>
      <c r="B102" s="86" t="s">
        <v>115</v>
      </c>
      <c r="C102" s="86" t="s">
        <v>435</v>
      </c>
      <c r="D102" s="86" t="s">
        <v>436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6" t="s">
        <v>437</v>
      </c>
      <c r="B103" s="86" t="s">
        <v>438</v>
      </c>
      <c r="C103" s="86">
        <v>272337.46000000002</v>
      </c>
      <c r="D103" s="86">
        <v>0.7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79"/>
      <c r="B105" s="86" t="s">
        <v>115</v>
      </c>
      <c r="C105" s="86" t="s">
        <v>439</v>
      </c>
      <c r="D105" s="86" t="s">
        <v>440</v>
      </c>
      <c r="E105" s="86" t="s">
        <v>441</v>
      </c>
      <c r="F105" s="86" t="s">
        <v>442</v>
      </c>
      <c r="G105" s="86" t="s">
        <v>436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6" t="s">
        <v>443</v>
      </c>
      <c r="B106" s="86" t="s">
        <v>444</v>
      </c>
      <c r="C106" s="86">
        <v>105686.5</v>
      </c>
      <c r="D106" s="86">
        <v>84407.08</v>
      </c>
      <c r="E106" s="86">
        <v>21279.42</v>
      </c>
      <c r="F106" s="86">
        <v>0.8</v>
      </c>
      <c r="G106" s="86">
        <v>3.32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6" t="s">
        <v>445</v>
      </c>
      <c r="B107" s="86" t="s">
        <v>444</v>
      </c>
      <c r="C107" s="86">
        <v>135376.03</v>
      </c>
      <c r="D107" s="86">
        <v>108118.78</v>
      </c>
      <c r="E107" s="86">
        <v>27257.25</v>
      </c>
      <c r="F107" s="86">
        <v>0.8</v>
      </c>
      <c r="G107" s="86">
        <v>3.32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446</v>
      </c>
      <c r="B108" s="86" t="s">
        <v>444</v>
      </c>
      <c r="C108" s="86">
        <v>126621.97</v>
      </c>
      <c r="D108" s="86">
        <v>101127.31</v>
      </c>
      <c r="E108" s="86">
        <v>25494.67</v>
      </c>
      <c r="F108" s="86">
        <v>0.8</v>
      </c>
      <c r="G108" s="86">
        <v>3.32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79"/>
      <c r="B110" s="86" t="s">
        <v>115</v>
      </c>
      <c r="C110" s="86" t="s">
        <v>439</v>
      </c>
      <c r="D110" s="86" t="s">
        <v>436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447</v>
      </c>
      <c r="B111" s="86" t="s">
        <v>448</v>
      </c>
      <c r="C111" s="86">
        <v>35693.910000000003</v>
      </c>
      <c r="D111" s="86" t="s">
        <v>449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454</v>
      </c>
      <c r="B112" s="86" t="s">
        <v>448</v>
      </c>
      <c r="C112" s="86">
        <v>47158.239999999998</v>
      </c>
      <c r="D112" s="86" t="s">
        <v>449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459</v>
      </c>
      <c r="B113" s="86" t="s">
        <v>448</v>
      </c>
      <c r="C113" s="86">
        <v>41057.919999999998</v>
      </c>
      <c r="D113" s="86" t="s">
        <v>449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450</v>
      </c>
      <c r="B114" s="86" t="s">
        <v>448</v>
      </c>
      <c r="C114" s="86">
        <v>15530.74</v>
      </c>
      <c r="D114" s="86" t="s">
        <v>449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451</v>
      </c>
      <c r="B115" s="86" t="s">
        <v>448</v>
      </c>
      <c r="C115" s="86">
        <v>9160.58</v>
      </c>
      <c r="D115" s="86" t="s">
        <v>449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452</v>
      </c>
      <c r="B116" s="86" t="s">
        <v>448</v>
      </c>
      <c r="C116" s="86">
        <v>5178.54</v>
      </c>
      <c r="D116" s="86" t="s">
        <v>449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453</v>
      </c>
      <c r="B117" s="86" t="s">
        <v>448</v>
      </c>
      <c r="C117" s="86">
        <v>12750.4</v>
      </c>
      <c r="D117" s="86" t="s">
        <v>449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455</v>
      </c>
      <c r="B118" s="86" t="s">
        <v>448</v>
      </c>
      <c r="C118" s="86">
        <v>18914.72</v>
      </c>
      <c r="D118" s="86" t="s">
        <v>449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456</v>
      </c>
      <c r="B119" s="86" t="s">
        <v>448</v>
      </c>
      <c r="C119" s="86">
        <v>11438.8</v>
      </c>
      <c r="D119" s="86" t="s">
        <v>449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 t="s">
        <v>457</v>
      </c>
      <c r="B120" s="86" t="s">
        <v>448</v>
      </c>
      <c r="C120" s="86">
        <v>8081.6</v>
      </c>
      <c r="D120" s="86" t="s">
        <v>449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6" t="s">
        <v>458</v>
      </c>
      <c r="B121" s="86" t="s">
        <v>448</v>
      </c>
      <c r="C121" s="86">
        <v>14720.87</v>
      </c>
      <c r="D121" s="86" t="s">
        <v>449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6" t="s">
        <v>460</v>
      </c>
      <c r="B122" s="86" t="s">
        <v>448</v>
      </c>
      <c r="C122" s="86">
        <v>18757.509999999998</v>
      </c>
      <c r="D122" s="86" t="s">
        <v>449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461</v>
      </c>
      <c r="B123" s="86" t="s">
        <v>448</v>
      </c>
      <c r="C123" s="86">
        <v>10208.69</v>
      </c>
      <c r="D123" s="86" t="s">
        <v>449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6" t="s">
        <v>462</v>
      </c>
      <c r="B124" s="86" t="s">
        <v>448</v>
      </c>
      <c r="C124" s="86">
        <v>8685.7000000000007</v>
      </c>
      <c r="D124" s="86" t="s">
        <v>449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6" t="s">
        <v>463</v>
      </c>
      <c r="B125" s="86" t="s">
        <v>448</v>
      </c>
      <c r="C125" s="86">
        <v>15117.62</v>
      </c>
      <c r="D125" s="86" t="s">
        <v>449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6" t="s">
        <v>464</v>
      </c>
      <c r="B126" s="86" t="s">
        <v>465</v>
      </c>
      <c r="C126" s="86">
        <v>9285.24</v>
      </c>
      <c r="D126" s="86">
        <v>0.8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6" t="s">
        <v>466</v>
      </c>
      <c r="B127" s="86" t="s">
        <v>465</v>
      </c>
      <c r="C127" s="86">
        <v>6489.25</v>
      </c>
      <c r="D127" s="86">
        <v>0.8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6" t="s">
        <v>467</v>
      </c>
      <c r="B128" s="86" t="s">
        <v>465</v>
      </c>
      <c r="C128" s="86">
        <v>7313.92</v>
      </c>
      <c r="D128" s="86">
        <v>0.8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79"/>
      <c r="B130" s="86" t="s">
        <v>115</v>
      </c>
      <c r="C130" s="86" t="s">
        <v>468</v>
      </c>
      <c r="D130" s="86" t="s">
        <v>469</v>
      </c>
      <c r="E130" s="86" t="s">
        <v>470</v>
      </c>
      <c r="F130" s="86" t="s">
        <v>471</v>
      </c>
      <c r="G130" s="86" t="s">
        <v>472</v>
      </c>
      <c r="H130" s="86" t="s">
        <v>473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6" t="s">
        <v>474</v>
      </c>
      <c r="B131" s="86" t="s">
        <v>475</v>
      </c>
      <c r="C131" s="86">
        <v>0.59</v>
      </c>
      <c r="D131" s="86">
        <v>1109.6500000000001</v>
      </c>
      <c r="E131" s="86">
        <v>6.38</v>
      </c>
      <c r="F131" s="86">
        <v>11977.3</v>
      </c>
      <c r="G131" s="86">
        <v>1</v>
      </c>
      <c r="H131" s="86" t="s">
        <v>476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6" t="s">
        <v>477</v>
      </c>
      <c r="B132" s="86" t="s">
        <v>475</v>
      </c>
      <c r="C132" s="86">
        <v>0.59</v>
      </c>
      <c r="D132" s="86">
        <v>1109.6500000000001</v>
      </c>
      <c r="E132" s="86">
        <v>8.18</v>
      </c>
      <c r="F132" s="86">
        <v>15341.97</v>
      </c>
      <c r="G132" s="86">
        <v>1</v>
      </c>
      <c r="H132" s="86" t="s">
        <v>476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6" t="s">
        <v>478</v>
      </c>
      <c r="B133" s="86" t="s">
        <v>475</v>
      </c>
      <c r="C133" s="86">
        <v>0.59</v>
      </c>
      <c r="D133" s="86">
        <v>1109.6500000000001</v>
      </c>
      <c r="E133" s="86">
        <v>7.65</v>
      </c>
      <c r="F133" s="86">
        <v>14349.88</v>
      </c>
      <c r="G133" s="86">
        <v>1</v>
      </c>
      <c r="H133" s="86" t="s">
        <v>476</v>
      </c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79"/>
      <c r="B135" s="86" t="s">
        <v>115</v>
      </c>
      <c r="C135" s="86" t="s">
        <v>479</v>
      </c>
      <c r="D135" s="86" t="s">
        <v>480</v>
      </c>
      <c r="E135" s="86" t="s">
        <v>481</v>
      </c>
      <c r="F135" s="86" t="s">
        <v>482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6" t="s">
        <v>486</v>
      </c>
      <c r="B136" s="86" t="s">
        <v>487</v>
      </c>
      <c r="C136" s="86" t="s">
        <v>485</v>
      </c>
      <c r="D136" s="86">
        <v>179352</v>
      </c>
      <c r="E136" s="86">
        <v>1587.82</v>
      </c>
      <c r="F136" s="86">
        <v>0.85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6" t="s">
        <v>483</v>
      </c>
      <c r="B137" s="86" t="s">
        <v>484</v>
      </c>
      <c r="C137" s="86" t="s">
        <v>485</v>
      </c>
      <c r="D137" s="86">
        <v>179352</v>
      </c>
      <c r="E137" s="86">
        <v>8.44</v>
      </c>
      <c r="F137" s="86">
        <v>0.85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79"/>
      <c r="B139" s="86" t="s">
        <v>115</v>
      </c>
      <c r="C139" s="86" t="s">
        <v>488</v>
      </c>
      <c r="D139" s="86" t="s">
        <v>489</v>
      </c>
      <c r="E139" s="86" t="s">
        <v>490</v>
      </c>
      <c r="F139" s="86" t="s">
        <v>491</v>
      </c>
      <c r="G139" s="86" t="s">
        <v>492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6" t="s">
        <v>493</v>
      </c>
      <c r="B140" s="86" t="s">
        <v>494</v>
      </c>
      <c r="C140" s="86">
        <v>0.38</v>
      </c>
      <c r="D140" s="86">
        <v>845000</v>
      </c>
      <c r="E140" s="86">
        <v>0.78</v>
      </c>
      <c r="F140" s="86">
        <v>1.76</v>
      </c>
      <c r="G140" s="86">
        <v>0.57999999999999996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79"/>
      <c r="B142" s="86" t="s">
        <v>498</v>
      </c>
      <c r="C142" s="86" t="s">
        <v>499</v>
      </c>
      <c r="D142" s="86" t="s">
        <v>500</v>
      </c>
      <c r="E142" s="86" t="s">
        <v>501</v>
      </c>
      <c r="F142" s="86" t="s">
        <v>502</v>
      </c>
      <c r="G142" s="86" t="s">
        <v>503</v>
      </c>
      <c r="H142" s="86" t="s">
        <v>504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6" t="s">
        <v>505</v>
      </c>
      <c r="B143" s="86">
        <v>19774.526600000001</v>
      </c>
      <c r="C143" s="86">
        <v>17.273</v>
      </c>
      <c r="D143" s="86">
        <v>121.7187</v>
      </c>
      <c r="E143" s="86">
        <v>0</v>
      </c>
      <c r="F143" s="86">
        <v>1E-4</v>
      </c>
      <c r="G143" s="86">
        <v>734222.98950000003</v>
      </c>
      <c r="H143" s="86">
        <v>7215.3559999999998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506</v>
      </c>
      <c r="B144" s="86">
        <v>15722.545</v>
      </c>
      <c r="C144" s="86">
        <v>13.6402</v>
      </c>
      <c r="D144" s="86">
        <v>113.4935</v>
      </c>
      <c r="E144" s="86">
        <v>0</v>
      </c>
      <c r="F144" s="86">
        <v>1E-4</v>
      </c>
      <c r="G144" s="86">
        <v>684691.74840000004</v>
      </c>
      <c r="H144" s="86">
        <v>5787.8635000000004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507</v>
      </c>
      <c r="B145" s="86">
        <v>18349.301500000001</v>
      </c>
      <c r="C145" s="86">
        <v>15.9284</v>
      </c>
      <c r="D145" s="86">
        <v>130.77510000000001</v>
      </c>
      <c r="E145" s="86">
        <v>0</v>
      </c>
      <c r="F145" s="86">
        <v>1E-4</v>
      </c>
      <c r="G145" s="86">
        <v>788941.85199999996</v>
      </c>
      <c r="H145" s="86">
        <v>6749.7137000000002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508</v>
      </c>
      <c r="B146" s="86">
        <v>16290.8627</v>
      </c>
      <c r="C146" s="86">
        <v>14.105499999999999</v>
      </c>
      <c r="D146" s="86">
        <v>122.5617</v>
      </c>
      <c r="E146" s="86">
        <v>0</v>
      </c>
      <c r="F146" s="86">
        <v>1E-4</v>
      </c>
      <c r="G146" s="86">
        <v>739420.08200000005</v>
      </c>
      <c r="H146" s="86">
        <v>6012.2258000000002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6" t="s">
        <v>281</v>
      </c>
      <c r="B147" s="86">
        <v>17061.841199999999</v>
      </c>
      <c r="C147" s="86">
        <v>14.728199999999999</v>
      </c>
      <c r="D147" s="86">
        <v>136.38079999999999</v>
      </c>
      <c r="E147" s="86">
        <v>0</v>
      </c>
      <c r="F147" s="86">
        <v>1E-4</v>
      </c>
      <c r="G147" s="86">
        <v>822824.47880000004</v>
      </c>
      <c r="H147" s="86">
        <v>6321.2242999999999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6" t="s">
        <v>509</v>
      </c>
      <c r="B148" s="86">
        <v>16664.561099999999</v>
      </c>
      <c r="C148" s="86">
        <v>14.363099999999999</v>
      </c>
      <c r="D148" s="86">
        <v>137.17150000000001</v>
      </c>
      <c r="E148" s="86">
        <v>0</v>
      </c>
      <c r="F148" s="86">
        <v>1E-4</v>
      </c>
      <c r="G148" s="86">
        <v>827610.7868</v>
      </c>
      <c r="H148" s="86">
        <v>6186.1376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6" t="s">
        <v>510</v>
      </c>
      <c r="B149" s="86">
        <v>16043.6204</v>
      </c>
      <c r="C149" s="86">
        <v>13.807499999999999</v>
      </c>
      <c r="D149" s="86">
        <v>135.71080000000001</v>
      </c>
      <c r="E149" s="86">
        <v>0</v>
      </c>
      <c r="F149" s="86">
        <v>1E-4</v>
      </c>
      <c r="G149" s="86">
        <v>818811.01199999999</v>
      </c>
      <c r="H149" s="86">
        <v>5966.7722000000003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6" t="s">
        <v>511</v>
      </c>
      <c r="B150" s="86">
        <v>17649.186600000001</v>
      </c>
      <c r="C150" s="86">
        <v>15.1912</v>
      </c>
      <c r="D150" s="86">
        <v>148.94220000000001</v>
      </c>
      <c r="E150" s="86">
        <v>0</v>
      </c>
      <c r="F150" s="86">
        <v>1E-4</v>
      </c>
      <c r="G150" s="86">
        <v>898641.58840000001</v>
      </c>
      <c r="H150" s="86">
        <v>6562.8298999999997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6" t="s">
        <v>512</v>
      </c>
      <c r="B151" s="86">
        <v>16260.528</v>
      </c>
      <c r="C151" s="86">
        <v>13.987299999999999</v>
      </c>
      <c r="D151" s="86">
        <v>138.76820000000001</v>
      </c>
      <c r="E151" s="86">
        <v>0</v>
      </c>
      <c r="F151" s="86">
        <v>1E-4</v>
      </c>
      <c r="G151" s="86">
        <v>837262.43660000002</v>
      </c>
      <c r="H151" s="86">
        <v>6051.1723000000002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6" t="s">
        <v>513</v>
      </c>
      <c r="B152" s="86">
        <v>16666.507099999999</v>
      </c>
      <c r="C152" s="86">
        <v>14.369</v>
      </c>
      <c r="D152" s="86">
        <v>136.43340000000001</v>
      </c>
      <c r="E152" s="86">
        <v>0</v>
      </c>
      <c r="F152" s="86">
        <v>1E-4</v>
      </c>
      <c r="G152" s="86">
        <v>823154.32440000004</v>
      </c>
      <c r="H152" s="86">
        <v>6184.5590000000002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6" t="s">
        <v>514</v>
      </c>
      <c r="B153" s="86">
        <v>16829.3498</v>
      </c>
      <c r="C153" s="86">
        <v>14.579800000000001</v>
      </c>
      <c r="D153" s="86">
        <v>125.1558</v>
      </c>
      <c r="E153" s="86">
        <v>0</v>
      </c>
      <c r="F153" s="86">
        <v>1E-4</v>
      </c>
      <c r="G153" s="86">
        <v>755064.75710000005</v>
      </c>
      <c r="H153" s="86">
        <v>6206.5118000000002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6" t="s">
        <v>515</v>
      </c>
      <c r="B154" s="86">
        <v>18667.605100000001</v>
      </c>
      <c r="C154" s="86">
        <v>16.286100000000001</v>
      </c>
      <c r="D154" s="86">
        <v>118.4823</v>
      </c>
      <c r="E154" s="86">
        <v>0</v>
      </c>
      <c r="F154" s="86">
        <v>1E-4</v>
      </c>
      <c r="G154" s="86">
        <v>714718.57669999998</v>
      </c>
      <c r="H154" s="86">
        <v>6822.3744999999999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6"/>
      <c r="B155" s="86"/>
      <c r="C155" s="86"/>
      <c r="D155" s="86"/>
      <c r="E155" s="86"/>
      <c r="F155" s="86"/>
      <c r="G155" s="86"/>
      <c r="H155" s="86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6" t="s">
        <v>516</v>
      </c>
      <c r="B156" s="86">
        <v>205980.435</v>
      </c>
      <c r="C156" s="86">
        <v>178.2593</v>
      </c>
      <c r="D156" s="86">
        <v>1565.5940000000001</v>
      </c>
      <c r="E156" s="86">
        <v>0</v>
      </c>
      <c r="F156" s="86">
        <v>8.0000000000000004E-4</v>
      </c>
      <c r="G156" s="87">
        <v>9445360</v>
      </c>
      <c r="H156" s="86">
        <v>76066.7405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6" t="s">
        <v>517</v>
      </c>
      <c r="B157" s="86">
        <v>15722.545</v>
      </c>
      <c r="C157" s="86">
        <v>13.6402</v>
      </c>
      <c r="D157" s="86">
        <v>113.4935</v>
      </c>
      <c r="E157" s="86">
        <v>0</v>
      </c>
      <c r="F157" s="86">
        <v>1E-4</v>
      </c>
      <c r="G157" s="86">
        <v>684691.74840000004</v>
      </c>
      <c r="H157" s="86">
        <v>5787.8635000000004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6" t="s">
        <v>518</v>
      </c>
      <c r="B158" s="86">
        <v>19774.526600000001</v>
      </c>
      <c r="C158" s="86">
        <v>17.273</v>
      </c>
      <c r="D158" s="86">
        <v>148.94220000000001</v>
      </c>
      <c r="E158" s="86">
        <v>0</v>
      </c>
      <c r="F158" s="86">
        <v>1E-4</v>
      </c>
      <c r="G158" s="86">
        <v>898641.58840000001</v>
      </c>
      <c r="H158" s="86">
        <v>7215.3559999999998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79"/>
      <c r="B160" s="86" t="s">
        <v>519</v>
      </c>
      <c r="C160" s="86" t="s">
        <v>520</v>
      </c>
      <c r="D160" s="86" t="s">
        <v>521</v>
      </c>
      <c r="E160" s="86" t="s">
        <v>522</v>
      </c>
      <c r="F160" s="86" t="s">
        <v>523</v>
      </c>
      <c r="G160" s="86" t="s">
        <v>524</v>
      </c>
      <c r="H160" s="86" t="s">
        <v>525</v>
      </c>
      <c r="I160" s="86" t="s">
        <v>526</v>
      </c>
      <c r="J160" s="86" t="s">
        <v>527</v>
      </c>
      <c r="K160" s="86" t="s">
        <v>528</v>
      </c>
      <c r="L160" s="86" t="s">
        <v>529</v>
      </c>
      <c r="M160" s="86" t="s">
        <v>530</v>
      </c>
      <c r="N160" s="86" t="s">
        <v>531</v>
      </c>
      <c r="O160" s="86" t="s">
        <v>532</v>
      </c>
      <c r="P160" s="86" t="s">
        <v>533</v>
      </c>
      <c r="Q160" s="86" t="s">
        <v>534</v>
      </c>
      <c r="R160" s="86" t="s">
        <v>535</v>
      </c>
      <c r="S160" s="86" t="s">
        <v>536</v>
      </c>
    </row>
    <row r="161" spans="1:19">
      <c r="A161" s="86" t="s">
        <v>505</v>
      </c>
      <c r="B161" s="87">
        <v>150543000000</v>
      </c>
      <c r="C161" s="86">
        <v>142680.76500000001</v>
      </c>
      <c r="D161" s="86" t="s">
        <v>697</v>
      </c>
      <c r="E161" s="86">
        <v>75734.207999999999</v>
      </c>
      <c r="F161" s="86">
        <v>50956.165999999997</v>
      </c>
      <c r="G161" s="86">
        <v>3679.0070000000001</v>
      </c>
      <c r="H161" s="86">
        <v>0</v>
      </c>
      <c r="I161" s="86">
        <v>12300.290999999999</v>
      </c>
      <c r="J161" s="86">
        <v>0</v>
      </c>
      <c r="K161" s="86">
        <v>11.093999999999999</v>
      </c>
      <c r="L161" s="86">
        <v>0</v>
      </c>
      <c r="M161" s="86">
        <v>0</v>
      </c>
      <c r="N161" s="86">
        <v>0</v>
      </c>
      <c r="O161" s="86">
        <v>0</v>
      </c>
      <c r="P161" s="86">
        <v>0</v>
      </c>
      <c r="Q161" s="86">
        <v>0</v>
      </c>
      <c r="R161" s="86">
        <v>0</v>
      </c>
      <c r="S161" s="86">
        <v>0</v>
      </c>
    </row>
    <row r="162" spans="1:19">
      <c r="A162" s="86" t="s">
        <v>506</v>
      </c>
      <c r="B162" s="87">
        <v>140388000000</v>
      </c>
      <c r="C162" s="86">
        <v>161552.152</v>
      </c>
      <c r="D162" s="86" t="s">
        <v>636</v>
      </c>
      <c r="E162" s="86">
        <v>75734.207999999999</v>
      </c>
      <c r="F162" s="86">
        <v>50956.165999999997</v>
      </c>
      <c r="G162" s="86">
        <v>4104.982</v>
      </c>
      <c r="H162" s="86">
        <v>0</v>
      </c>
      <c r="I162" s="86">
        <v>30748.357</v>
      </c>
      <c r="J162" s="86">
        <v>0</v>
      </c>
      <c r="K162" s="86">
        <v>8.44</v>
      </c>
      <c r="L162" s="86">
        <v>0</v>
      </c>
      <c r="M162" s="86">
        <v>0</v>
      </c>
      <c r="N162" s="86">
        <v>0</v>
      </c>
      <c r="O162" s="86">
        <v>0</v>
      </c>
      <c r="P162" s="86">
        <v>0</v>
      </c>
      <c r="Q162" s="86">
        <v>0</v>
      </c>
      <c r="R162" s="86">
        <v>0</v>
      </c>
      <c r="S162" s="86">
        <v>0</v>
      </c>
    </row>
    <row r="163" spans="1:19">
      <c r="A163" s="86" t="s">
        <v>507</v>
      </c>
      <c r="B163" s="87">
        <v>161763000000</v>
      </c>
      <c r="C163" s="86">
        <v>154166.53599999999</v>
      </c>
      <c r="D163" s="86" t="s">
        <v>637</v>
      </c>
      <c r="E163" s="86">
        <v>75734.207999999999</v>
      </c>
      <c r="F163" s="86">
        <v>51598.362999999998</v>
      </c>
      <c r="G163" s="86">
        <v>4180.5209999999997</v>
      </c>
      <c r="H163" s="86">
        <v>0</v>
      </c>
      <c r="I163" s="86">
        <v>22641.606</v>
      </c>
      <c r="J163" s="86">
        <v>0</v>
      </c>
      <c r="K163" s="86">
        <v>11.837999999999999</v>
      </c>
      <c r="L163" s="86">
        <v>0</v>
      </c>
      <c r="M163" s="86">
        <v>0</v>
      </c>
      <c r="N163" s="86">
        <v>0</v>
      </c>
      <c r="O163" s="86">
        <v>0</v>
      </c>
      <c r="P163" s="86">
        <v>0</v>
      </c>
      <c r="Q163" s="86">
        <v>0</v>
      </c>
      <c r="R163" s="86">
        <v>0</v>
      </c>
      <c r="S163" s="86">
        <v>0</v>
      </c>
    </row>
    <row r="164" spans="1:19">
      <c r="A164" s="86" t="s">
        <v>508</v>
      </c>
      <c r="B164" s="87">
        <v>151609000000</v>
      </c>
      <c r="C164" s="86">
        <v>157541.03200000001</v>
      </c>
      <c r="D164" s="86" t="s">
        <v>638</v>
      </c>
      <c r="E164" s="86">
        <v>75734.207999999999</v>
      </c>
      <c r="F164" s="86">
        <v>51598.362999999998</v>
      </c>
      <c r="G164" s="86">
        <v>3682.511</v>
      </c>
      <c r="H164" s="86">
        <v>0</v>
      </c>
      <c r="I164" s="86">
        <v>26517.114000000001</v>
      </c>
      <c r="J164" s="86">
        <v>0</v>
      </c>
      <c r="K164" s="86">
        <v>8.8360000000000003</v>
      </c>
      <c r="L164" s="86">
        <v>0</v>
      </c>
      <c r="M164" s="86">
        <v>0</v>
      </c>
      <c r="N164" s="86">
        <v>0</v>
      </c>
      <c r="O164" s="86">
        <v>0</v>
      </c>
      <c r="P164" s="86">
        <v>0</v>
      </c>
      <c r="Q164" s="86">
        <v>0</v>
      </c>
      <c r="R164" s="86">
        <v>0</v>
      </c>
      <c r="S164" s="86">
        <v>0</v>
      </c>
    </row>
    <row r="165" spans="1:19">
      <c r="A165" s="86" t="s">
        <v>281</v>
      </c>
      <c r="B165" s="87">
        <v>168710000000</v>
      </c>
      <c r="C165" s="86">
        <v>164259.03099999999</v>
      </c>
      <c r="D165" s="86" t="s">
        <v>567</v>
      </c>
      <c r="E165" s="86">
        <v>75734.207999999999</v>
      </c>
      <c r="F165" s="86">
        <v>51598.362999999998</v>
      </c>
      <c r="G165" s="86">
        <v>3762.3330000000001</v>
      </c>
      <c r="H165" s="86">
        <v>0</v>
      </c>
      <c r="I165" s="86">
        <v>33155.686999999998</v>
      </c>
      <c r="J165" s="86">
        <v>0</v>
      </c>
      <c r="K165" s="86">
        <v>8.44</v>
      </c>
      <c r="L165" s="86">
        <v>0</v>
      </c>
      <c r="M165" s="86">
        <v>0</v>
      </c>
      <c r="N165" s="86">
        <v>0</v>
      </c>
      <c r="O165" s="86">
        <v>0</v>
      </c>
      <c r="P165" s="86">
        <v>0</v>
      </c>
      <c r="Q165" s="86">
        <v>0</v>
      </c>
      <c r="R165" s="86">
        <v>0</v>
      </c>
      <c r="S165" s="86">
        <v>0</v>
      </c>
    </row>
    <row r="166" spans="1:19">
      <c r="A166" s="86" t="s">
        <v>509</v>
      </c>
      <c r="B166" s="87">
        <v>169691000000</v>
      </c>
      <c r="C166" s="86">
        <v>171376.66399999999</v>
      </c>
      <c r="D166" s="86" t="s">
        <v>568</v>
      </c>
      <c r="E166" s="86">
        <v>75734.207999999999</v>
      </c>
      <c r="F166" s="86">
        <v>50956.165999999997</v>
      </c>
      <c r="G166" s="86">
        <v>5000.8029999999999</v>
      </c>
      <c r="H166" s="86">
        <v>0</v>
      </c>
      <c r="I166" s="86">
        <v>39677.048000000003</v>
      </c>
      <c r="J166" s="86">
        <v>0</v>
      </c>
      <c r="K166" s="86">
        <v>8.44</v>
      </c>
      <c r="L166" s="86">
        <v>0</v>
      </c>
      <c r="M166" s="86">
        <v>0</v>
      </c>
      <c r="N166" s="86">
        <v>0</v>
      </c>
      <c r="O166" s="86">
        <v>0</v>
      </c>
      <c r="P166" s="86">
        <v>0</v>
      </c>
      <c r="Q166" s="86">
        <v>0</v>
      </c>
      <c r="R166" s="86">
        <v>0</v>
      </c>
      <c r="S166" s="86">
        <v>0</v>
      </c>
    </row>
    <row r="167" spans="1:19">
      <c r="A167" s="86" t="s">
        <v>510</v>
      </c>
      <c r="B167" s="87">
        <v>167887000000</v>
      </c>
      <c r="C167" s="86">
        <v>187191.82699999999</v>
      </c>
      <c r="D167" s="86" t="s">
        <v>569</v>
      </c>
      <c r="E167" s="86">
        <v>75734.207999999999</v>
      </c>
      <c r="F167" s="86">
        <v>51598.362999999998</v>
      </c>
      <c r="G167" s="86">
        <v>5276.759</v>
      </c>
      <c r="H167" s="86">
        <v>0</v>
      </c>
      <c r="I167" s="86">
        <v>54574.055999999997</v>
      </c>
      <c r="J167" s="86">
        <v>0</v>
      </c>
      <c r="K167" s="86">
        <v>8.44</v>
      </c>
      <c r="L167" s="86">
        <v>0</v>
      </c>
      <c r="M167" s="86">
        <v>0</v>
      </c>
      <c r="N167" s="86">
        <v>0</v>
      </c>
      <c r="O167" s="86">
        <v>0</v>
      </c>
      <c r="P167" s="86">
        <v>0</v>
      </c>
      <c r="Q167" s="86">
        <v>0</v>
      </c>
      <c r="R167" s="86">
        <v>0</v>
      </c>
      <c r="S167" s="86">
        <v>0</v>
      </c>
    </row>
    <row r="168" spans="1:19">
      <c r="A168" s="86" t="s">
        <v>511</v>
      </c>
      <c r="B168" s="87">
        <v>184255000000</v>
      </c>
      <c r="C168" s="86">
        <v>176286.64300000001</v>
      </c>
      <c r="D168" s="86" t="s">
        <v>639</v>
      </c>
      <c r="E168" s="86">
        <v>75734.207999999999</v>
      </c>
      <c r="F168" s="86">
        <v>51598.362999999998</v>
      </c>
      <c r="G168" s="86">
        <v>4131.4629999999997</v>
      </c>
      <c r="H168" s="86">
        <v>0</v>
      </c>
      <c r="I168" s="86">
        <v>44814.169000000002</v>
      </c>
      <c r="J168" s="86">
        <v>0</v>
      </c>
      <c r="K168" s="86">
        <v>8.44</v>
      </c>
      <c r="L168" s="86">
        <v>0</v>
      </c>
      <c r="M168" s="86">
        <v>0</v>
      </c>
      <c r="N168" s="86">
        <v>0</v>
      </c>
      <c r="O168" s="86">
        <v>0</v>
      </c>
      <c r="P168" s="86">
        <v>0</v>
      </c>
      <c r="Q168" s="86">
        <v>0</v>
      </c>
      <c r="R168" s="86">
        <v>0</v>
      </c>
      <c r="S168" s="86">
        <v>0</v>
      </c>
    </row>
    <row r="169" spans="1:19">
      <c r="A169" s="86" t="s">
        <v>512</v>
      </c>
      <c r="B169" s="87">
        <v>171670000000</v>
      </c>
      <c r="C169" s="86">
        <v>203243.114</v>
      </c>
      <c r="D169" s="86" t="s">
        <v>640</v>
      </c>
      <c r="E169" s="86">
        <v>75734.207999999999</v>
      </c>
      <c r="F169" s="86">
        <v>50956.165999999997</v>
      </c>
      <c r="G169" s="86">
        <v>7734.3149999999996</v>
      </c>
      <c r="H169" s="86">
        <v>0</v>
      </c>
      <c r="I169" s="86">
        <v>68809.986000000004</v>
      </c>
      <c r="J169" s="86">
        <v>0</v>
      </c>
      <c r="K169" s="86">
        <v>8.44</v>
      </c>
      <c r="L169" s="86">
        <v>0</v>
      </c>
      <c r="M169" s="86">
        <v>0</v>
      </c>
      <c r="N169" s="86">
        <v>0</v>
      </c>
      <c r="O169" s="86">
        <v>0</v>
      </c>
      <c r="P169" s="86">
        <v>0</v>
      </c>
      <c r="Q169" s="86">
        <v>0</v>
      </c>
      <c r="R169" s="86">
        <v>0</v>
      </c>
      <c r="S169" s="86">
        <v>0</v>
      </c>
    </row>
    <row r="170" spans="1:19">
      <c r="A170" s="86" t="s">
        <v>513</v>
      </c>
      <c r="B170" s="87">
        <v>168778000000</v>
      </c>
      <c r="C170" s="86">
        <v>176035.946</v>
      </c>
      <c r="D170" s="86" t="s">
        <v>698</v>
      </c>
      <c r="E170" s="86">
        <v>75734.207999999999</v>
      </c>
      <c r="F170" s="86">
        <v>51598.362999999998</v>
      </c>
      <c r="G170" s="86">
        <v>4959.1610000000001</v>
      </c>
      <c r="H170" s="86">
        <v>0</v>
      </c>
      <c r="I170" s="86">
        <v>43735.773000000001</v>
      </c>
      <c r="J170" s="86">
        <v>0</v>
      </c>
      <c r="K170" s="86">
        <v>8.44</v>
      </c>
      <c r="L170" s="86">
        <v>0</v>
      </c>
      <c r="M170" s="86">
        <v>0</v>
      </c>
      <c r="N170" s="86">
        <v>0</v>
      </c>
      <c r="O170" s="86">
        <v>0</v>
      </c>
      <c r="P170" s="86">
        <v>0</v>
      </c>
      <c r="Q170" s="86">
        <v>0</v>
      </c>
      <c r="R170" s="86">
        <v>0</v>
      </c>
      <c r="S170" s="86">
        <v>0</v>
      </c>
    </row>
    <row r="171" spans="1:19">
      <c r="A171" s="86" t="s">
        <v>514</v>
      </c>
      <c r="B171" s="87">
        <v>154817000000</v>
      </c>
      <c r="C171" s="86">
        <v>151830.50099999999</v>
      </c>
      <c r="D171" s="86" t="s">
        <v>641</v>
      </c>
      <c r="E171" s="86">
        <v>75734.207999999999</v>
      </c>
      <c r="F171" s="86">
        <v>51598.362999999998</v>
      </c>
      <c r="G171" s="86">
        <v>4335.9690000000001</v>
      </c>
      <c r="H171" s="86">
        <v>0</v>
      </c>
      <c r="I171" s="86">
        <v>20151.659</v>
      </c>
      <c r="J171" s="86">
        <v>0</v>
      </c>
      <c r="K171" s="86">
        <v>10.303000000000001</v>
      </c>
      <c r="L171" s="86">
        <v>0</v>
      </c>
      <c r="M171" s="86">
        <v>0</v>
      </c>
      <c r="N171" s="86">
        <v>0</v>
      </c>
      <c r="O171" s="86">
        <v>0</v>
      </c>
      <c r="P171" s="86">
        <v>0</v>
      </c>
      <c r="Q171" s="86">
        <v>0</v>
      </c>
      <c r="R171" s="86">
        <v>0</v>
      </c>
      <c r="S171" s="86">
        <v>0</v>
      </c>
    </row>
    <row r="172" spans="1:19">
      <c r="A172" s="86" t="s">
        <v>515</v>
      </c>
      <c r="B172" s="87">
        <v>146544000000</v>
      </c>
      <c r="C172" s="86">
        <v>141809.49100000001</v>
      </c>
      <c r="D172" s="86" t="s">
        <v>570</v>
      </c>
      <c r="E172" s="86">
        <v>75734.207999999999</v>
      </c>
      <c r="F172" s="86">
        <v>51598.362999999998</v>
      </c>
      <c r="G172" s="86">
        <v>3646.4119999999998</v>
      </c>
      <c r="H172" s="86">
        <v>0</v>
      </c>
      <c r="I172" s="86">
        <v>10813.665000000001</v>
      </c>
      <c r="J172" s="86">
        <v>0</v>
      </c>
      <c r="K172" s="86">
        <v>16.841999999999999</v>
      </c>
      <c r="L172" s="86">
        <v>0</v>
      </c>
      <c r="M172" s="86">
        <v>0</v>
      </c>
      <c r="N172" s="86">
        <v>0</v>
      </c>
      <c r="O172" s="86">
        <v>0</v>
      </c>
      <c r="P172" s="86">
        <v>0</v>
      </c>
      <c r="Q172" s="86">
        <v>0</v>
      </c>
      <c r="R172" s="86">
        <v>0</v>
      </c>
      <c r="S172" s="86">
        <v>0</v>
      </c>
    </row>
    <row r="173" spans="1:19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</row>
    <row r="174" spans="1:19">
      <c r="A174" s="86" t="s">
        <v>516</v>
      </c>
      <c r="B174" s="87">
        <v>1936650000000</v>
      </c>
      <c r="C174" s="86"/>
      <c r="D174" s="86"/>
      <c r="E174" s="86"/>
      <c r="F174" s="86"/>
      <c r="G174" s="86"/>
      <c r="H174" s="86"/>
      <c r="I174" s="86"/>
      <c r="J174" s="86"/>
      <c r="K174" s="86"/>
      <c r="L174" s="86">
        <v>0</v>
      </c>
      <c r="M174" s="86">
        <v>0</v>
      </c>
      <c r="N174" s="86">
        <v>0</v>
      </c>
      <c r="O174" s="86">
        <v>0</v>
      </c>
      <c r="P174" s="86">
        <v>0</v>
      </c>
      <c r="Q174" s="86">
        <v>0</v>
      </c>
      <c r="R174" s="86">
        <v>0</v>
      </c>
      <c r="S174" s="86">
        <v>0</v>
      </c>
    </row>
    <row r="175" spans="1:19">
      <c r="A175" s="86" t="s">
        <v>517</v>
      </c>
      <c r="B175" s="87">
        <v>140388000000</v>
      </c>
      <c r="C175" s="86">
        <v>141809.49100000001</v>
      </c>
      <c r="D175" s="86"/>
      <c r="E175" s="86">
        <v>75734.207999999999</v>
      </c>
      <c r="F175" s="86">
        <v>50956.165999999997</v>
      </c>
      <c r="G175" s="86">
        <v>3646.4119999999998</v>
      </c>
      <c r="H175" s="86">
        <v>0</v>
      </c>
      <c r="I175" s="86">
        <v>10813.665000000001</v>
      </c>
      <c r="J175" s="86">
        <v>0</v>
      </c>
      <c r="K175" s="86">
        <v>8.44</v>
      </c>
      <c r="L175" s="86">
        <v>0</v>
      </c>
      <c r="M175" s="86">
        <v>0</v>
      </c>
      <c r="N175" s="86">
        <v>0</v>
      </c>
      <c r="O175" s="86">
        <v>0</v>
      </c>
      <c r="P175" s="86">
        <v>0</v>
      </c>
      <c r="Q175" s="86">
        <v>0</v>
      </c>
      <c r="R175" s="86">
        <v>0</v>
      </c>
      <c r="S175" s="86">
        <v>0</v>
      </c>
    </row>
    <row r="176" spans="1:19">
      <c r="A176" s="86" t="s">
        <v>518</v>
      </c>
      <c r="B176" s="87">
        <v>184255000000</v>
      </c>
      <c r="C176" s="86">
        <v>203243.114</v>
      </c>
      <c r="D176" s="86"/>
      <c r="E176" s="86">
        <v>75734.207999999999</v>
      </c>
      <c r="F176" s="86">
        <v>51598.362999999998</v>
      </c>
      <c r="G176" s="86">
        <v>7734.3149999999996</v>
      </c>
      <c r="H176" s="86">
        <v>0</v>
      </c>
      <c r="I176" s="86">
        <v>68809.986000000004</v>
      </c>
      <c r="J176" s="86">
        <v>0</v>
      </c>
      <c r="K176" s="86">
        <v>16.841999999999999</v>
      </c>
      <c r="L176" s="86">
        <v>0</v>
      </c>
      <c r="M176" s="86">
        <v>0</v>
      </c>
      <c r="N176" s="86">
        <v>0</v>
      </c>
      <c r="O176" s="86">
        <v>0</v>
      </c>
      <c r="P176" s="86">
        <v>0</v>
      </c>
      <c r="Q176" s="86">
        <v>0</v>
      </c>
      <c r="R176" s="86">
        <v>0</v>
      </c>
      <c r="S176" s="86">
        <v>0</v>
      </c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9"/>
      <c r="B178" s="86" t="s">
        <v>541</v>
      </c>
      <c r="C178" s="86" t="s">
        <v>542</v>
      </c>
      <c r="D178" s="86" t="s">
        <v>543</v>
      </c>
      <c r="E178" s="86" t="s">
        <v>238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6" t="s">
        <v>544</v>
      </c>
      <c r="B179" s="86">
        <v>81832.13</v>
      </c>
      <c r="C179" s="86">
        <v>6251.22</v>
      </c>
      <c r="D179" s="86">
        <v>0</v>
      </c>
      <c r="E179" s="86">
        <v>88083.35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6" t="s">
        <v>545</v>
      </c>
      <c r="B180" s="86">
        <v>16.420000000000002</v>
      </c>
      <c r="C180" s="86">
        <v>1.25</v>
      </c>
      <c r="D180" s="86">
        <v>0</v>
      </c>
      <c r="E180" s="86">
        <v>17.68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6" t="s">
        <v>546</v>
      </c>
      <c r="B181" s="86">
        <v>16.420000000000002</v>
      </c>
      <c r="C181" s="86">
        <v>1.25</v>
      </c>
      <c r="D181" s="86">
        <v>0</v>
      </c>
      <c r="E181" s="86">
        <v>17.68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181"/>
  <sheetViews>
    <sheetView workbookViewId="0"/>
  </sheetViews>
  <sheetFormatPr defaultRowHeight="10.5"/>
  <cols>
    <col min="1" max="1" width="45.8320312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9" width="38.3320312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4.83203125" style="78" customWidth="1"/>
    <col min="18" max="18" width="42.6640625" style="78" customWidth="1"/>
    <col min="19" max="19" width="48.1640625" style="78" customWidth="1"/>
    <col min="20" max="23" width="9.33203125" style="78" customWidth="1"/>
    <col min="24" max="16384" width="9.33203125" style="78"/>
  </cols>
  <sheetData>
    <row r="1" spans="1:19">
      <c r="A1" s="79"/>
      <c r="B1" s="86" t="s">
        <v>329</v>
      </c>
      <c r="C1" s="86" t="s">
        <v>330</v>
      </c>
      <c r="D1" s="86" t="s">
        <v>331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332</v>
      </c>
      <c r="B2" s="86">
        <v>3508.37</v>
      </c>
      <c r="C2" s="86">
        <v>704.18</v>
      </c>
      <c r="D2" s="86">
        <v>704.18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333</v>
      </c>
      <c r="B3" s="86">
        <v>3508.37</v>
      </c>
      <c r="C3" s="86">
        <v>704.18</v>
      </c>
      <c r="D3" s="86">
        <v>704.18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334</v>
      </c>
      <c r="B4" s="86">
        <v>9375.0499999999993</v>
      </c>
      <c r="C4" s="86">
        <v>1881.72</v>
      </c>
      <c r="D4" s="86">
        <v>1881.72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335</v>
      </c>
      <c r="B5" s="86">
        <v>9375.0499999999993</v>
      </c>
      <c r="C5" s="86">
        <v>1881.72</v>
      </c>
      <c r="D5" s="86">
        <v>1881.72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9"/>
      <c r="B7" s="86" t="s">
        <v>336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337</v>
      </c>
      <c r="B8" s="86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338</v>
      </c>
      <c r="B9" s="86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339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9"/>
      <c r="B12" s="86" t="s">
        <v>340</v>
      </c>
      <c r="C12" s="86" t="s">
        <v>341</v>
      </c>
      <c r="D12" s="86" t="s">
        <v>342</v>
      </c>
      <c r="E12" s="86" t="s">
        <v>343</v>
      </c>
      <c r="F12" s="86" t="s">
        <v>344</v>
      </c>
      <c r="G12" s="86" t="s">
        <v>345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70</v>
      </c>
      <c r="B13" s="86">
        <v>0</v>
      </c>
      <c r="C13" s="86">
        <v>1237.0999999999999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71</v>
      </c>
      <c r="B14" s="86">
        <v>445.27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79</v>
      </c>
      <c r="B15" s="86">
        <v>867.37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80</v>
      </c>
      <c r="B16" s="86">
        <v>34.229999999999997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81</v>
      </c>
      <c r="B17" s="86">
        <v>806.04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82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83</v>
      </c>
      <c r="B19" s="86">
        <v>77.3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84</v>
      </c>
      <c r="B20" s="86">
        <v>1.65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85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86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65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87</v>
      </c>
      <c r="B24" s="86">
        <v>0</v>
      </c>
      <c r="C24" s="86">
        <v>39.42</v>
      </c>
      <c r="D24" s="86">
        <v>0</v>
      </c>
      <c r="E24" s="86">
        <v>0</v>
      </c>
      <c r="F24" s="86">
        <v>0</v>
      </c>
      <c r="G24" s="86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88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89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90</v>
      </c>
      <c r="B28" s="86">
        <v>2231.85</v>
      </c>
      <c r="C28" s="86">
        <v>1276.52</v>
      </c>
      <c r="D28" s="86">
        <v>0</v>
      </c>
      <c r="E28" s="86">
        <v>0</v>
      </c>
      <c r="F28" s="86">
        <v>0</v>
      </c>
      <c r="G28" s="86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9"/>
      <c r="B30" s="86" t="s">
        <v>336</v>
      </c>
      <c r="C30" s="86" t="s">
        <v>2</v>
      </c>
      <c r="D30" s="86" t="s">
        <v>346</v>
      </c>
      <c r="E30" s="86" t="s">
        <v>347</v>
      </c>
      <c r="F30" s="86" t="s">
        <v>348</v>
      </c>
      <c r="G30" s="86" t="s">
        <v>349</v>
      </c>
      <c r="H30" s="86" t="s">
        <v>350</v>
      </c>
      <c r="I30" s="86" t="s">
        <v>351</v>
      </c>
      <c r="J30" s="86" t="s">
        <v>352</v>
      </c>
      <c r="K30"/>
      <c r="L30"/>
      <c r="M30"/>
      <c r="N30"/>
      <c r="O30"/>
      <c r="P30"/>
      <c r="Q30"/>
      <c r="R30"/>
      <c r="S30"/>
    </row>
    <row r="31" spans="1:19">
      <c r="A31" s="86" t="s">
        <v>353</v>
      </c>
      <c r="B31" s="86">
        <v>983.54</v>
      </c>
      <c r="C31" s="86" t="s">
        <v>3</v>
      </c>
      <c r="D31" s="86">
        <v>2698.04</v>
      </c>
      <c r="E31" s="86">
        <v>1</v>
      </c>
      <c r="F31" s="86">
        <v>0</v>
      </c>
      <c r="G31" s="86">
        <v>0</v>
      </c>
      <c r="H31" s="86">
        <v>16.89</v>
      </c>
      <c r="I31" s="86">
        <v>18.579999999999998</v>
      </c>
      <c r="J31" s="86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6" t="s">
        <v>358</v>
      </c>
      <c r="B32" s="86">
        <v>983.54</v>
      </c>
      <c r="C32" s="86" t="s">
        <v>3</v>
      </c>
      <c r="D32" s="86">
        <v>2698.04</v>
      </c>
      <c r="E32" s="86">
        <v>1</v>
      </c>
      <c r="F32" s="86">
        <v>0</v>
      </c>
      <c r="G32" s="86">
        <v>0</v>
      </c>
      <c r="H32" s="86">
        <v>16.89</v>
      </c>
      <c r="I32" s="86">
        <v>18.579999999999998</v>
      </c>
      <c r="J32" s="86">
        <v>8.07</v>
      </c>
      <c r="K32"/>
      <c r="L32"/>
      <c r="M32"/>
      <c r="N32"/>
      <c r="O32"/>
      <c r="P32"/>
      <c r="Q32"/>
      <c r="R32"/>
      <c r="S32"/>
    </row>
    <row r="33" spans="1:19">
      <c r="A33" s="86" t="s">
        <v>363</v>
      </c>
      <c r="B33" s="86">
        <v>983.54</v>
      </c>
      <c r="C33" s="86" t="s">
        <v>3</v>
      </c>
      <c r="D33" s="86">
        <v>2698.04</v>
      </c>
      <c r="E33" s="86">
        <v>1</v>
      </c>
      <c r="F33" s="86">
        <v>0</v>
      </c>
      <c r="G33" s="86">
        <v>0</v>
      </c>
      <c r="H33" s="86">
        <v>16.89</v>
      </c>
      <c r="I33" s="86">
        <v>18.579999999999998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368</v>
      </c>
      <c r="B34" s="86">
        <v>1660.73</v>
      </c>
      <c r="C34" s="86" t="s">
        <v>3</v>
      </c>
      <c r="D34" s="86">
        <v>2024.76</v>
      </c>
      <c r="E34" s="86">
        <v>1</v>
      </c>
      <c r="F34" s="86">
        <v>202.84</v>
      </c>
      <c r="G34" s="86">
        <v>0</v>
      </c>
      <c r="H34" s="86">
        <v>0</v>
      </c>
      <c r="I34" s="86"/>
      <c r="J34" s="86">
        <v>0</v>
      </c>
      <c r="K34"/>
      <c r="L34"/>
      <c r="M34"/>
      <c r="N34"/>
      <c r="O34"/>
      <c r="P34"/>
      <c r="Q34"/>
      <c r="R34"/>
      <c r="S34"/>
    </row>
    <row r="35" spans="1:19">
      <c r="A35" s="86" t="s">
        <v>369</v>
      </c>
      <c r="B35" s="86">
        <v>1660.73</v>
      </c>
      <c r="C35" s="86" t="s">
        <v>3</v>
      </c>
      <c r="D35" s="86">
        <v>2024.76</v>
      </c>
      <c r="E35" s="86">
        <v>1</v>
      </c>
      <c r="F35" s="86">
        <v>202.84</v>
      </c>
      <c r="G35" s="86">
        <v>0</v>
      </c>
      <c r="H35" s="86">
        <v>0</v>
      </c>
      <c r="I35" s="86"/>
      <c r="J35" s="86">
        <v>0</v>
      </c>
      <c r="K35"/>
      <c r="L35"/>
      <c r="M35"/>
      <c r="N35"/>
      <c r="O35"/>
      <c r="P35"/>
      <c r="Q35"/>
      <c r="R35"/>
      <c r="S35"/>
    </row>
    <row r="36" spans="1:19">
      <c r="A36" s="86" t="s">
        <v>354</v>
      </c>
      <c r="B36" s="86">
        <v>207.34</v>
      </c>
      <c r="C36" s="86" t="s">
        <v>3</v>
      </c>
      <c r="D36" s="86">
        <v>568.77</v>
      </c>
      <c r="E36" s="86">
        <v>1</v>
      </c>
      <c r="F36" s="86">
        <v>136.91999999999999</v>
      </c>
      <c r="G36" s="86">
        <v>65.28</v>
      </c>
      <c r="H36" s="86">
        <v>16.89</v>
      </c>
      <c r="I36" s="86">
        <v>18.579999999999998</v>
      </c>
      <c r="J36" s="86">
        <v>8.07</v>
      </c>
      <c r="K36"/>
      <c r="L36"/>
      <c r="M36"/>
      <c r="N36"/>
      <c r="O36"/>
      <c r="P36"/>
      <c r="Q36"/>
      <c r="R36"/>
      <c r="S36"/>
    </row>
    <row r="37" spans="1:19">
      <c r="A37" s="86" t="s">
        <v>355</v>
      </c>
      <c r="B37" s="86">
        <v>131.26</v>
      </c>
      <c r="C37" s="86" t="s">
        <v>3</v>
      </c>
      <c r="D37" s="86">
        <v>360.08</v>
      </c>
      <c r="E37" s="86">
        <v>1</v>
      </c>
      <c r="F37" s="86">
        <v>91.28</v>
      </c>
      <c r="G37" s="86">
        <v>43.52</v>
      </c>
      <c r="H37" s="86">
        <v>16.89</v>
      </c>
      <c r="I37" s="86">
        <v>18.579999999999998</v>
      </c>
      <c r="J37" s="86">
        <v>8.07</v>
      </c>
      <c r="K37"/>
      <c r="L37"/>
      <c r="M37"/>
      <c r="N37"/>
      <c r="O37"/>
      <c r="P37"/>
      <c r="Q37"/>
      <c r="R37"/>
      <c r="S37"/>
    </row>
    <row r="38" spans="1:19">
      <c r="A38" s="86" t="s">
        <v>356</v>
      </c>
      <c r="B38" s="86">
        <v>207.34</v>
      </c>
      <c r="C38" s="86" t="s">
        <v>3</v>
      </c>
      <c r="D38" s="86">
        <v>568.77</v>
      </c>
      <c r="E38" s="86">
        <v>1</v>
      </c>
      <c r="F38" s="86">
        <v>136.91999999999999</v>
      </c>
      <c r="G38" s="86">
        <v>65.28</v>
      </c>
      <c r="H38" s="86">
        <v>16.89</v>
      </c>
      <c r="I38" s="86">
        <v>18.579999999999998</v>
      </c>
      <c r="J38" s="86">
        <v>8.07</v>
      </c>
      <c r="K38"/>
      <c r="L38"/>
      <c r="M38"/>
      <c r="N38"/>
      <c r="O38"/>
      <c r="P38"/>
      <c r="Q38"/>
      <c r="R38"/>
      <c r="S38"/>
    </row>
    <row r="39" spans="1:19">
      <c r="A39" s="86" t="s">
        <v>357</v>
      </c>
      <c r="B39" s="86">
        <v>131.25</v>
      </c>
      <c r="C39" s="86" t="s">
        <v>3</v>
      </c>
      <c r="D39" s="86">
        <v>360.05</v>
      </c>
      <c r="E39" s="86">
        <v>1</v>
      </c>
      <c r="F39" s="86">
        <v>91.28</v>
      </c>
      <c r="G39" s="86">
        <v>43.52</v>
      </c>
      <c r="H39" s="86">
        <v>16.89</v>
      </c>
      <c r="I39" s="86">
        <v>18.579999999999998</v>
      </c>
      <c r="J39" s="86">
        <v>8.07</v>
      </c>
      <c r="K39"/>
      <c r="L39"/>
      <c r="M39"/>
      <c r="N39"/>
      <c r="O39"/>
      <c r="P39"/>
      <c r="Q39"/>
      <c r="R39"/>
      <c r="S39"/>
    </row>
    <row r="40" spans="1:19">
      <c r="A40" s="86" t="s">
        <v>359</v>
      </c>
      <c r="B40" s="86">
        <v>207.34</v>
      </c>
      <c r="C40" s="86" t="s">
        <v>3</v>
      </c>
      <c r="D40" s="86">
        <v>568.77</v>
      </c>
      <c r="E40" s="86">
        <v>1</v>
      </c>
      <c r="F40" s="86">
        <v>136.91999999999999</v>
      </c>
      <c r="G40" s="86">
        <v>65.28</v>
      </c>
      <c r="H40" s="86">
        <v>16.89</v>
      </c>
      <c r="I40" s="86">
        <v>18.579999999999998</v>
      </c>
      <c r="J40" s="86">
        <v>8.07</v>
      </c>
      <c r="K40"/>
      <c r="L40"/>
      <c r="M40"/>
      <c r="N40"/>
      <c r="O40"/>
      <c r="P40"/>
      <c r="Q40"/>
      <c r="R40"/>
      <c r="S40"/>
    </row>
    <row r="41" spans="1:19">
      <c r="A41" s="86" t="s">
        <v>360</v>
      </c>
      <c r="B41" s="86">
        <v>131.26</v>
      </c>
      <c r="C41" s="86" t="s">
        <v>3</v>
      </c>
      <c r="D41" s="86">
        <v>360.08</v>
      </c>
      <c r="E41" s="86">
        <v>1</v>
      </c>
      <c r="F41" s="86">
        <v>91.28</v>
      </c>
      <c r="G41" s="86">
        <v>43.52</v>
      </c>
      <c r="H41" s="86">
        <v>16.89</v>
      </c>
      <c r="I41" s="86">
        <v>18.579999999999998</v>
      </c>
      <c r="J41" s="86">
        <v>8.07</v>
      </c>
      <c r="K41"/>
      <c r="L41"/>
      <c r="M41"/>
      <c r="N41"/>
      <c r="O41"/>
      <c r="P41"/>
      <c r="Q41"/>
      <c r="R41"/>
      <c r="S41"/>
    </row>
    <row r="42" spans="1:19">
      <c r="A42" s="86" t="s">
        <v>361</v>
      </c>
      <c r="B42" s="86">
        <v>207.34</v>
      </c>
      <c r="C42" s="86" t="s">
        <v>3</v>
      </c>
      <c r="D42" s="86">
        <v>568.77</v>
      </c>
      <c r="E42" s="86">
        <v>1</v>
      </c>
      <c r="F42" s="86">
        <v>136.91999999999999</v>
      </c>
      <c r="G42" s="86">
        <v>65.28</v>
      </c>
      <c r="H42" s="86">
        <v>16.89</v>
      </c>
      <c r="I42" s="86">
        <v>18.579999999999998</v>
      </c>
      <c r="J42" s="86">
        <v>8.07</v>
      </c>
      <c r="K42"/>
      <c r="L42"/>
      <c r="M42"/>
      <c r="N42"/>
      <c r="O42"/>
      <c r="P42"/>
      <c r="Q42"/>
      <c r="R42"/>
      <c r="S42"/>
    </row>
    <row r="43" spans="1:19">
      <c r="A43" s="86" t="s">
        <v>362</v>
      </c>
      <c r="B43" s="86">
        <v>131.25</v>
      </c>
      <c r="C43" s="86" t="s">
        <v>3</v>
      </c>
      <c r="D43" s="86">
        <v>360.05</v>
      </c>
      <c r="E43" s="86">
        <v>1</v>
      </c>
      <c r="F43" s="86">
        <v>91.28</v>
      </c>
      <c r="G43" s="86">
        <v>43.52</v>
      </c>
      <c r="H43" s="86">
        <v>16.89</v>
      </c>
      <c r="I43" s="86">
        <v>18.579999999999998</v>
      </c>
      <c r="J43" s="86">
        <v>8.07</v>
      </c>
      <c r="K43"/>
      <c r="L43"/>
      <c r="M43"/>
      <c r="N43"/>
      <c r="O43"/>
      <c r="P43"/>
      <c r="Q43"/>
      <c r="R43"/>
      <c r="S43"/>
    </row>
    <row r="44" spans="1:19">
      <c r="A44" s="86" t="s">
        <v>364</v>
      </c>
      <c r="B44" s="86">
        <v>207.34</v>
      </c>
      <c r="C44" s="86" t="s">
        <v>3</v>
      </c>
      <c r="D44" s="86">
        <v>568.77</v>
      </c>
      <c r="E44" s="86">
        <v>1</v>
      </c>
      <c r="F44" s="86">
        <v>136.91999999999999</v>
      </c>
      <c r="G44" s="86">
        <v>65.28</v>
      </c>
      <c r="H44" s="86">
        <v>16.89</v>
      </c>
      <c r="I44" s="86">
        <v>18.579999999999998</v>
      </c>
      <c r="J44" s="86">
        <v>8.07</v>
      </c>
      <c r="K44"/>
      <c r="L44"/>
      <c r="M44"/>
      <c r="N44"/>
      <c r="O44"/>
      <c r="P44"/>
      <c r="Q44"/>
      <c r="R44"/>
      <c r="S44"/>
    </row>
    <row r="45" spans="1:19">
      <c r="A45" s="86" t="s">
        <v>365</v>
      </c>
      <c r="B45" s="86">
        <v>131.26</v>
      </c>
      <c r="C45" s="86" t="s">
        <v>3</v>
      </c>
      <c r="D45" s="86">
        <v>360.08</v>
      </c>
      <c r="E45" s="86">
        <v>1</v>
      </c>
      <c r="F45" s="86">
        <v>91.28</v>
      </c>
      <c r="G45" s="86">
        <v>43.52</v>
      </c>
      <c r="H45" s="86">
        <v>16.89</v>
      </c>
      <c r="I45" s="86">
        <v>18.579999999999998</v>
      </c>
      <c r="J45" s="86">
        <v>8.07</v>
      </c>
      <c r="K45"/>
      <c r="L45"/>
      <c r="M45"/>
      <c r="N45"/>
      <c r="O45"/>
      <c r="P45"/>
      <c r="Q45"/>
      <c r="R45"/>
      <c r="S45"/>
    </row>
    <row r="46" spans="1:19">
      <c r="A46" s="86" t="s">
        <v>366</v>
      </c>
      <c r="B46" s="86">
        <v>207.34</v>
      </c>
      <c r="C46" s="86" t="s">
        <v>3</v>
      </c>
      <c r="D46" s="86">
        <v>568.77</v>
      </c>
      <c r="E46" s="86">
        <v>1</v>
      </c>
      <c r="F46" s="86">
        <v>136.91999999999999</v>
      </c>
      <c r="G46" s="86">
        <v>65.28</v>
      </c>
      <c r="H46" s="86">
        <v>16.89</v>
      </c>
      <c r="I46" s="86">
        <v>18.579999999999998</v>
      </c>
      <c r="J46" s="86">
        <v>8.07</v>
      </c>
      <c r="K46"/>
      <c r="L46"/>
      <c r="M46"/>
      <c r="N46"/>
      <c r="O46"/>
      <c r="P46"/>
      <c r="Q46"/>
      <c r="R46"/>
      <c r="S46"/>
    </row>
    <row r="47" spans="1:19">
      <c r="A47" s="86" t="s">
        <v>367</v>
      </c>
      <c r="B47" s="86">
        <v>131.25</v>
      </c>
      <c r="C47" s="86" t="s">
        <v>3</v>
      </c>
      <c r="D47" s="86">
        <v>360.05</v>
      </c>
      <c r="E47" s="86">
        <v>1</v>
      </c>
      <c r="F47" s="86">
        <v>91.28</v>
      </c>
      <c r="G47" s="86">
        <v>43.52</v>
      </c>
      <c r="H47" s="86">
        <v>16.89</v>
      </c>
      <c r="I47" s="86">
        <v>18.579999999999998</v>
      </c>
      <c r="J47" s="86">
        <v>8.07</v>
      </c>
      <c r="K47"/>
      <c r="L47"/>
      <c r="M47"/>
      <c r="N47"/>
      <c r="O47"/>
      <c r="P47"/>
      <c r="Q47"/>
      <c r="R47"/>
      <c r="S47"/>
    </row>
    <row r="48" spans="1:19">
      <c r="A48" s="86" t="s">
        <v>370</v>
      </c>
      <c r="B48" s="86">
        <v>1660.73</v>
      </c>
      <c r="C48" s="86" t="s">
        <v>3</v>
      </c>
      <c r="D48" s="86">
        <v>2024.76</v>
      </c>
      <c r="E48" s="86">
        <v>1</v>
      </c>
      <c r="F48" s="86">
        <v>202.84</v>
      </c>
      <c r="G48" s="86">
        <v>0</v>
      </c>
      <c r="H48" s="86">
        <v>0</v>
      </c>
      <c r="I48" s="86"/>
      <c r="J48" s="86">
        <v>0</v>
      </c>
      <c r="K48"/>
      <c r="L48"/>
      <c r="M48"/>
      <c r="N48"/>
      <c r="O48"/>
      <c r="P48"/>
      <c r="Q48"/>
      <c r="R48"/>
      <c r="S48"/>
    </row>
    <row r="49" spans="1:19">
      <c r="A49" s="86" t="s">
        <v>238</v>
      </c>
      <c r="B49" s="86">
        <v>9964.3700000000008</v>
      </c>
      <c r="C49" s="86"/>
      <c r="D49" s="86">
        <v>19741.41</v>
      </c>
      <c r="E49" s="86"/>
      <c r="F49" s="86">
        <v>1977.67</v>
      </c>
      <c r="G49" s="86">
        <v>652.83000000000004</v>
      </c>
      <c r="H49" s="86">
        <v>8.4450000000000003</v>
      </c>
      <c r="I49" s="86">
        <v>37.159999999999997</v>
      </c>
      <c r="J49" s="86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6" t="s">
        <v>371</v>
      </c>
      <c r="B50" s="86">
        <v>9964.3700000000008</v>
      </c>
      <c r="C50" s="86"/>
      <c r="D50" s="86">
        <v>19741.41</v>
      </c>
      <c r="E50" s="86"/>
      <c r="F50" s="86">
        <v>1977.67</v>
      </c>
      <c r="G50" s="86">
        <v>652.83000000000004</v>
      </c>
      <c r="H50" s="86">
        <v>8.4450000000000003</v>
      </c>
      <c r="I50" s="86">
        <v>37.159999999999997</v>
      </c>
      <c r="J50" s="86">
        <v>7.2575000000000003</v>
      </c>
      <c r="K50"/>
      <c r="L50"/>
      <c r="M50"/>
      <c r="N50"/>
      <c r="O50"/>
      <c r="P50"/>
      <c r="Q50"/>
      <c r="R50"/>
      <c r="S50"/>
    </row>
    <row r="51" spans="1:19">
      <c r="A51" s="86" t="s">
        <v>372</v>
      </c>
      <c r="B51" s="86">
        <v>0</v>
      </c>
      <c r="C51" s="86"/>
      <c r="D51" s="86">
        <v>0</v>
      </c>
      <c r="E51" s="86"/>
      <c r="F51" s="86">
        <v>0</v>
      </c>
      <c r="G51" s="86">
        <v>0</v>
      </c>
      <c r="H51" s="86"/>
      <c r="I51" s="86"/>
      <c r="J51" s="86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79"/>
      <c r="B53" s="86" t="s">
        <v>49</v>
      </c>
      <c r="C53" s="86" t="s">
        <v>373</v>
      </c>
      <c r="D53" s="86" t="s">
        <v>374</v>
      </c>
      <c r="E53" s="86" t="s">
        <v>375</v>
      </c>
      <c r="F53" s="86" t="s">
        <v>376</v>
      </c>
      <c r="G53" s="86" t="s">
        <v>377</v>
      </c>
      <c r="H53" s="86" t="s">
        <v>378</v>
      </c>
      <c r="I53" s="86" t="s">
        <v>379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380</v>
      </c>
      <c r="B54" s="86" t="s">
        <v>495</v>
      </c>
      <c r="C54" s="86">
        <v>0.3</v>
      </c>
      <c r="D54" s="86">
        <v>1.8620000000000001</v>
      </c>
      <c r="E54" s="86">
        <v>3.4009999999999998</v>
      </c>
      <c r="F54" s="86">
        <v>983.54</v>
      </c>
      <c r="G54" s="86">
        <v>0</v>
      </c>
      <c r="H54" s="86">
        <v>180</v>
      </c>
      <c r="I54" s="86"/>
      <c r="J54"/>
      <c r="K54"/>
      <c r="L54"/>
      <c r="M54"/>
      <c r="N54"/>
      <c r="O54"/>
      <c r="P54"/>
      <c r="Q54"/>
      <c r="R54"/>
      <c r="S54"/>
    </row>
    <row r="55" spans="1:19">
      <c r="A55" s="86" t="s">
        <v>401</v>
      </c>
      <c r="B55" s="86" t="s">
        <v>496</v>
      </c>
      <c r="C55" s="86">
        <v>0.22</v>
      </c>
      <c r="D55" s="86">
        <v>0.505</v>
      </c>
      <c r="E55" s="86">
        <v>0.54700000000000004</v>
      </c>
      <c r="F55" s="86">
        <v>40.57</v>
      </c>
      <c r="G55" s="86">
        <v>90</v>
      </c>
      <c r="H55" s="86">
        <v>90</v>
      </c>
      <c r="I55" s="86" t="s">
        <v>385</v>
      </c>
      <c r="J55"/>
      <c r="K55"/>
      <c r="L55"/>
      <c r="M55"/>
      <c r="N55"/>
      <c r="O55"/>
      <c r="P55"/>
      <c r="Q55"/>
      <c r="R55"/>
      <c r="S55"/>
    </row>
    <row r="56" spans="1:19">
      <c r="A56" s="86" t="s">
        <v>404</v>
      </c>
      <c r="B56" s="86" t="s">
        <v>496</v>
      </c>
      <c r="C56" s="86">
        <v>0.22</v>
      </c>
      <c r="D56" s="86">
        <v>0.505</v>
      </c>
      <c r="E56" s="86">
        <v>0.54700000000000004</v>
      </c>
      <c r="F56" s="86">
        <v>60.85</v>
      </c>
      <c r="G56" s="86">
        <v>0</v>
      </c>
      <c r="H56" s="86">
        <v>90</v>
      </c>
      <c r="I56" s="86" t="s">
        <v>388</v>
      </c>
      <c r="J56"/>
      <c r="K56"/>
      <c r="L56"/>
      <c r="M56"/>
      <c r="N56"/>
      <c r="O56"/>
      <c r="P56"/>
      <c r="Q56"/>
      <c r="R56"/>
      <c r="S56"/>
    </row>
    <row r="57" spans="1:19">
      <c r="A57" s="86" t="s">
        <v>402</v>
      </c>
      <c r="B57" s="86" t="s">
        <v>496</v>
      </c>
      <c r="C57" s="86">
        <v>0.22</v>
      </c>
      <c r="D57" s="86">
        <v>0.505</v>
      </c>
      <c r="E57" s="86">
        <v>0.54700000000000004</v>
      </c>
      <c r="F57" s="86">
        <v>60.85</v>
      </c>
      <c r="G57" s="86">
        <v>180</v>
      </c>
      <c r="H57" s="86">
        <v>90</v>
      </c>
      <c r="I57" s="86" t="s">
        <v>382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403</v>
      </c>
      <c r="B58" s="86" t="s">
        <v>496</v>
      </c>
      <c r="C58" s="86">
        <v>0.22</v>
      </c>
      <c r="D58" s="86">
        <v>0.505</v>
      </c>
      <c r="E58" s="86">
        <v>0.54700000000000004</v>
      </c>
      <c r="F58" s="86">
        <v>40.57</v>
      </c>
      <c r="G58" s="86">
        <v>270</v>
      </c>
      <c r="H58" s="86">
        <v>90</v>
      </c>
      <c r="I58" s="86" t="s">
        <v>391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406</v>
      </c>
      <c r="B59" s="86" t="s">
        <v>496</v>
      </c>
      <c r="C59" s="86">
        <v>0.22</v>
      </c>
      <c r="D59" s="86">
        <v>0.505</v>
      </c>
      <c r="E59" s="86">
        <v>0.54700000000000004</v>
      </c>
      <c r="F59" s="86">
        <v>40.57</v>
      </c>
      <c r="G59" s="86">
        <v>90</v>
      </c>
      <c r="H59" s="86">
        <v>90</v>
      </c>
      <c r="I59" s="86" t="s">
        <v>385</v>
      </c>
      <c r="J59"/>
      <c r="K59"/>
      <c r="L59"/>
      <c r="M59"/>
      <c r="N59"/>
      <c r="O59"/>
      <c r="P59"/>
      <c r="Q59"/>
      <c r="R59"/>
      <c r="S59"/>
    </row>
    <row r="60" spans="1:19">
      <c r="A60" s="86" t="s">
        <v>405</v>
      </c>
      <c r="B60" s="86" t="s">
        <v>496</v>
      </c>
      <c r="C60" s="86">
        <v>0.22</v>
      </c>
      <c r="D60" s="86">
        <v>0.505</v>
      </c>
      <c r="E60" s="86">
        <v>0.54700000000000004</v>
      </c>
      <c r="F60" s="86">
        <v>60.85</v>
      </c>
      <c r="G60" s="86">
        <v>0</v>
      </c>
      <c r="H60" s="86">
        <v>90</v>
      </c>
      <c r="I60" s="86" t="s">
        <v>388</v>
      </c>
      <c r="J60"/>
      <c r="K60"/>
      <c r="L60"/>
      <c r="M60"/>
      <c r="N60"/>
      <c r="O60"/>
      <c r="P60"/>
      <c r="Q60"/>
      <c r="R60"/>
      <c r="S60"/>
    </row>
    <row r="61" spans="1:19">
      <c r="A61" s="86" t="s">
        <v>407</v>
      </c>
      <c r="B61" s="86" t="s">
        <v>496</v>
      </c>
      <c r="C61" s="86">
        <v>0.22</v>
      </c>
      <c r="D61" s="86">
        <v>0.505</v>
      </c>
      <c r="E61" s="86">
        <v>0.54700000000000004</v>
      </c>
      <c r="F61" s="86">
        <v>60.85</v>
      </c>
      <c r="G61" s="86">
        <v>180</v>
      </c>
      <c r="H61" s="86">
        <v>90</v>
      </c>
      <c r="I61" s="86" t="s">
        <v>382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408</v>
      </c>
      <c r="B62" s="86" t="s">
        <v>496</v>
      </c>
      <c r="C62" s="86">
        <v>0.22</v>
      </c>
      <c r="D62" s="86">
        <v>0.505</v>
      </c>
      <c r="E62" s="86">
        <v>0.54700000000000004</v>
      </c>
      <c r="F62" s="86">
        <v>40.57</v>
      </c>
      <c r="G62" s="86">
        <v>270</v>
      </c>
      <c r="H62" s="86">
        <v>90</v>
      </c>
      <c r="I62" s="86" t="s">
        <v>391</v>
      </c>
      <c r="J62"/>
      <c r="K62"/>
      <c r="L62"/>
      <c r="M62"/>
      <c r="N62"/>
      <c r="O62"/>
      <c r="P62"/>
      <c r="Q62"/>
      <c r="R62"/>
      <c r="S62"/>
    </row>
    <row r="63" spans="1:19">
      <c r="A63" s="86" t="s">
        <v>381</v>
      </c>
      <c r="B63" s="86" t="s">
        <v>496</v>
      </c>
      <c r="C63" s="86">
        <v>0.22</v>
      </c>
      <c r="D63" s="86">
        <v>0.505</v>
      </c>
      <c r="E63" s="86">
        <v>0.54700000000000004</v>
      </c>
      <c r="F63" s="86">
        <v>136.91999999999999</v>
      </c>
      <c r="G63" s="86">
        <v>180</v>
      </c>
      <c r="H63" s="86">
        <v>90</v>
      </c>
      <c r="I63" s="86" t="s">
        <v>382</v>
      </c>
      <c r="J63"/>
      <c r="K63"/>
      <c r="L63"/>
      <c r="M63"/>
      <c r="N63"/>
      <c r="O63"/>
      <c r="P63"/>
      <c r="Q63"/>
      <c r="R63"/>
      <c r="S63"/>
    </row>
    <row r="64" spans="1:19">
      <c r="A64" s="86" t="s">
        <v>383</v>
      </c>
      <c r="B64" s="86" t="s">
        <v>495</v>
      </c>
      <c r="C64" s="86">
        <v>0.3</v>
      </c>
      <c r="D64" s="86">
        <v>1.8620000000000001</v>
      </c>
      <c r="E64" s="86">
        <v>3.4009999999999998</v>
      </c>
      <c r="F64" s="86">
        <v>207.34</v>
      </c>
      <c r="G64" s="86">
        <v>180</v>
      </c>
      <c r="H64" s="86">
        <v>180</v>
      </c>
      <c r="I64" s="86"/>
      <c r="J64"/>
      <c r="K64"/>
      <c r="L64"/>
      <c r="M64"/>
      <c r="N64"/>
      <c r="O64"/>
      <c r="P64"/>
      <c r="Q64"/>
      <c r="R64"/>
      <c r="S64"/>
    </row>
    <row r="65" spans="1:19">
      <c r="A65" s="86" t="s">
        <v>384</v>
      </c>
      <c r="B65" s="86" t="s">
        <v>496</v>
      </c>
      <c r="C65" s="86">
        <v>0.22</v>
      </c>
      <c r="D65" s="86">
        <v>0.505</v>
      </c>
      <c r="E65" s="86">
        <v>0.54700000000000004</v>
      </c>
      <c r="F65" s="86">
        <v>91.28</v>
      </c>
      <c r="G65" s="86">
        <v>90</v>
      </c>
      <c r="H65" s="86">
        <v>90</v>
      </c>
      <c r="I65" s="86" t="s">
        <v>385</v>
      </c>
      <c r="J65"/>
      <c r="K65"/>
      <c r="L65"/>
      <c r="M65"/>
      <c r="N65"/>
      <c r="O65"/>
      <c r="P65"/>
      <c r="Q65"/>
      <c r="R65"/>
      <c r="S65"/>
    </row>
    <row r="66" spans="1:19">
      <c r="A66" s="86" t="s">
        <v>386</v>
      </c>
      <c r="B66" s="86" t="s">
        <v>495</v>
      </c>
      <c r="C66" s="86">
        <v>0.3</v>
      </c>
      <c r="D66" s="86">
        <v>1.8620000000000001</v>
      </c>
      <c r="E66" s="86">
        <v>3.4009999999999998</v>
      </c>
      <c r="F66" s="86">
        <v>131.26</v>
      </c>
      <c r="G66" s="86">
        <v>90</v>
      </c>
      <c r="H66" s="86">
        <v>180</v>
      </c>
      <c r="I66" s="86"/>
      <c r="J66"/>
      <c r="K66"/>
      <c r="L66"/>
      <c r="M66"/>
      <c r="N66"/>
      <c r="O66"/>
      <c r="P66"/>
      <c r="Q66"/>
      <c r="R66"/>
      <c r="S66"/>
    </row>
    <row r="67" spans="1:19">
      <c r="A67" s="86" t="s">
        <v>387</v>
      </c>
      <c r="B67" s="86" t="s">
        <v>496</v>
      </c>
      <c r="C67" s="86">
        <v>0.22</v>
      </c>
      <c r="D67" s="86">
        <v>0.505</v>
      </c>
      <c r="E67" s="86">
        <v>0.54700000000000004</v>
      </c>
      <c r="F67" s="86">
        <v>136.91999999999999</v>
      </c>
      <c r="G67" s="86">
        <v>0</v>
      </c>
      <c r="H67" s="86">
        <v>90</v>
      </c>
      <c r="I67" s="86" t="s">
        <v>388</v>
      </c>
      <c r="J67"/>
      <c r="K67"/>
      <c r="L67"/>
      <c r="M67"/>
      <c r="N67"/>
      <c r="O67"/>
      <c r="P67"/>
      <c r="Q67"/>
      <c r="R67"/>
      <c r="S67"/>
    </row>
    <row r="68" spans="1:19">
      <c r="A68" s="86" t="s">
        <v>389</v>
      </c>
      <c r="B68" s="86" t="s">
        <v>495</v>
      </c>
      <c r="C68" s="86">
        <v>0.3</v>
      </c>
      <c r="D68" s="86">
        <v>1.8620000000000001</v>
      </c>
      <c r="E68" s="86">
        <v>3.4009999999999998</v>
      </c>
      <c r="F68" s="86">
        <v>207.34</v>
      </c>
      <c r="G68" s="86">
        <v>0</v>
      </c>
      <c r="H68" s="86">
        <v>180</v>
      </c>
      <c r="I68" s="86"/>
      <c r="J68"/>
      <c r="K68"/>
      <c r="L68"/>
      <c r="M68"/>
      <c r="N68"/>
      <c r="O68"/>
      <c r="P68"/>
      <c r="Q68"/>
      <c r="R68"/>
      <c r="S68"/>
    </row>
    <row r="69" spans="1:19">
      <c r="A69" s="86" t="s">
        <v>390</v>
      </c>
      <c r="B69" s="86" t="s">
        <v>496</v>
      </c>
      <c r="C69" s="86">
        <v>0.22</v>
      </c>
      <c r="D69" s="86">
        <v>0.505</v>
      </c>
      <c r="E69" s="86">
        <v>0.54700000000000004</v>
      </c>
      <c r="F69" s="86">
        <v>91.28</v>
      </c>
      <c r="G69" s="86">
        <v>270</v>
      </c>
      <c r="H69" s="86">
        <v>90</v>
      </c>
      <c r="I69" s="86" t="s">
        <v>391</v>
      </c>
      <c r="J69"/>
      <c r="K69"/>
      <c r="L69"/>
      <c r="M69"/>
      <c r="N69"/>
      <c r="O69"/>
      <c r="P69"/>
      <c r="Q69"/>
      <c r="R69"/>
      <c r="S69"/>
    </row>
    <row r="70" spans="1:19">
      <c r="A70" s="86" t="s">
        <v>392</v>
      </c>
      <c r="B70" s="86" t="s">
        <v>495</v>
      </c>
      <c r="C70" s="86">
        <v>0.3</v>
      </c>
      <c r="D70" s="86">
        <v>1.8620000000000001</v>
      </c>
      <c r="E70" s="86">
        <v>3.4009999999999998</v>
      </c>
      <c r="F70" s="86">
        <v>131.25</v>
      </c>
      <c r="G70" s="86">
        <v>270</v>
      </c>
      <c r="H70" s="86">
        <v>180</v>
      </c>
      <c r="I70" s="86"/>
      <c r="J70"/>
      <c r="K70"/>
      <c r="L70"/>
      <c r="M70"/>
      <c r="N70"/>
      <c r="O70"/>
      <c r="P70"/>
      <c r="Q70"/>
      <c r="R70"/>
      <c r="S70"/>
    </row>
    <row r="71" spans="1:19">
      <c r="A71" s="86" t="s">
        <v>393</v>
      </c>
      <c r="B71" s="86" t="s">
        <v>496</v>
      </c>
      <c r="C71" s="86">
        <v>0.22</v>
      </c>
      <c r="D71" s="86">
        <v>0.505</v>
      </c>
      <c r="E71" s="86">
        <v>0.54700000000000004</v>
      </c>
      <c r="F71" s="86">
        <v>136.91999999999999</v>
      </c>
      <c r="G71" s="86">
        <v>180</v>
      </c>
      <c r="H71" s="86">
        <v>90</v>
      </c>
      <c r="I71" s="86" t="s">
        <v>382</v>
      </c>
      <c r="J71"/>
      <c r="K71"/>
      <c r="L71"/>
      <c r="M71"/>
      <c r="N71"/>
      <c r="O71"/>
      <c r="P71"/>
      <c r="Q71"/>
      <c r="R71"/>
      <c r="S71"/>
    </row>
    <row r="72" spans="1:19">
      <c r="A72" s="86" t="s">
        <v>394</v>
      </c>
      <c r="B72" s="86" t="s">
        <v>496</v>
      </c>
      <c r="C72" s="86">
        <v>0.22</v>
      </c>
      <c r="D72" s="86">
        <v>0.505</v>
      </c>
      <c r="E72" s="86">
        <v>0.54700000000000004</v>
      </c>
      <c r="F72" s="86">
        <v>91.28</v>
      </c>
      <c r="G72" s="86">
        <v>90</v>
      </c>
      <c r="H72" s="86">
        <v>90</v>
      </c>
      <c r="I72" s="86" t="s">
        <v>385</v>
      </c>
      <c r="J72"/>
      <c r="K72"/>
      <c r="L72"/>
      <c r="M72"/>
      <c r="N72"/>
      <c r="O72"/>
      <c r="P72"/>
      <c r="Q72"/>
      <c r="R72"/>
      <c r="S72"/>
    </row>
    <row r="73" spans="1:19">
      <c r="A73" s="86" t="s">
        <v>395</v>
      </c>
      <c r="B73" s="86" t="s">
        <v>496</v>
      </c>
      <c r="C73" s="86">
        <v>0.22</v>
      </c>
      <c r="D73" s="86">
        <v>0.505</v>
      </c>
      <c r="E73" s="86">
        <v>0.54700000000000004</v>
      </c>
      <c r="F73" s="86">
        <v>136.91999999999999</v>
      </c>
      <c r="G73" s="86">
        <v>0</v>
      </c>
      <c r="H73" s="86">
        <v>90</v>
      </c>
      <c r="I73" s="86" t="s">
        <v>388</v>
      </c>
      <c r="J73"/>
      <c r="K73"/>
      <c r="L73"/>
      <c r="M73"/>
      <c r="N73"/>
      <c r="O73"/>
      <c r="P73"/>
      <c r="Q73"/>
      <c r="R73"/>
      <c r="S73"/>
    </row>
    <row r="74" spans="1:19">
      <c r="A74" s="86" t="s">
        <v>396</v>
      </c>
      <c r="B74" s="86" t="s">
        <v>496</v>
      </c>
      <c r="C74" s="86">
        <v>0.22</v>
      </c>
      <c r="D74" s="86">
        <v>0.505</v>
      </c>
      <c r="E74" s="86">
        <v>0.54700000000000004</v>
      </c>
      <c r="F74" s="86">
        <v>91.28</v>
      </c>
      <c r="G74" s="86">
        <v>270</v>
      </c>
      <c r="H74" s="86">
        <v>90</v>
      </c>
      <c r="I74" s="86" t="s">
        <v>391</v>
      </c>
      <c r="J74"/>
      <c r="K74"/>
      <c r="L74"/>
      <c r="M74"/>
      <c r="N74"/>
      <c r="O74"/>
      <c r="P74"/>
      <c r="Q74"/>
      <c r="R74"/>
      <c r="S74"/>
    </row>
    <row r="75" spans="1:19">
      <c r="A75" s="86" t="s">
        <v>397</v>
      </c>
      <c r="B75" s="86" t="s">
        <v>496</v>
      </c>
      <c r="C75" s="86">
        <v>0.22</v>
      </c>
      <c r="D75" s="86">
        <v>0.505</v>
      </c>
      <c r="E75" s="86">
        <v>0.54700000000000004</v>
      </c>
      <c r="F75" s="86">
        <v>136.91999999999999</v>
      </c>
      <c r="G75" s="86">
        <v>180</v>
      </c>
      <c r="H75" s="86">
        <v>90</v>
      </c>
      <c r="I75" s="86" t="s">
        <v>382</v>
      </c>
      <c r="J75"/>
      <c r="K75"/>
      <c r="L75"/>
      <c r="M75"/>
      <c r="N75"/>
      <c r="O75"/>
      <c r="P75"/>
      <c r="Q75"/>
      <c r="R75"/>
      <c r="S75"/>
    </row>
    <row r="76" spans="1:19">
      <c r="A76" s="86" t="s">
        <v>398</v>
      </c>
      <c r="B76" s="86" t="s">
        <v>496</v>
      </c>
      <c r="C76" s="86">
        <v>0.22</v>
      </c>
      <c r="D76" s="86">
        <v>0.505</v>
      </c>
      <c r="E76" s="86">
        <v>0.54700000000000004</v>
      </c>
      <c r="F76" s="86">
        <v>91.28</v>
      </c>
      <c r="G76" s="86">
        <v>90</v>
      </c>
      <c r="H76" s="86">
        <v>90</v>
      </c>
      <c r="I76" s="86" t="s">
        <v>385</v>
      </c>
      <c r="J76"/>
      <c r="K76"/>
      <c r="L76"/>
      <c r="M76"/>
      <c r="N76"/>
      <c r="O76"/>
      <c r="P76"/>
      <c r="Q76"/>
      <c r="R76"/>
      <c r="S76"/>
    </row>
    <row r="77" spans="1:19">
      <c r="A77" s="86" t="s">
        <v>399</v>
      </c>
      <c r="B77" s="86" t="s">
        <v>496</v>
      </c>
      <c r="C77" s="86">
        <v>0.22</v>
      </c>
      <c r="D77" s="86">
        <v>0.505</v>
      </c>
      <c r="E77" s="86">
        <v>0.54700000000000004</v>
      </c>
      <c r="F77" s="86">
        <v>136.91999999999999</v>
      </c>
      <c r="G77" s="86">
        <v>0</v>
      </c>
      <c r="H77" s="86">
        <v>90</v>
      </c>
      <c r="I77" s="86" t="s">
        <v>388</v>
      </c>
      <c r="J77"/>
      <c r="K77"/>
      <c r="L77"/>
      <c r="M77"/>
      <c r="N77"/>
      <c r="O77"/>
      <c r="P77"/>
      <c r="Q77"/>
      <c r="R77"/>
      <c r="S77"/>
    </row>
    <row r="78" spans="1:19">
      <c r="A78" s="86" t="s">
        <v>400</v>
      </c>
      <c r="B78" s="86" t="s">
        <v>496</v>
      </c>
      <c r="C78" s="86">
        <v>0.22</v>
      </c>
      <c r="D78" s="86">
        <v>0.505</v>
      </c>
      <c r="E78" s="86">
        <v>0.54700000000000004</v>
      </c>
      <c r="F78" s="86">
        <v>91.28</v>
      </c>
      <c r="G78" s="86">
        <v>270</v>
      </c>
      <c r="H78" s="86">
        <v>90</v>
      </c>
      <c r="I78" s="86" t="s">
        <v>391</v>
      </c>
      <c r="J78"/>
      <c r="K78"/>
      <c r="L78"/>
      <c r="M78"/>
      <c r="N78"/>
      <c r="O78"/>
      <c r="P78"/>
      <c r="Q78"/>
      <c r="R78"/>
      <c r="S78"/>
    </row>
    <row r="79" spans="1:19">
      <c r="A79" s="86" t="s">
        <v>410</v>
      </c>
      <c r="B79" s="86" t="s">
        <v>496</v>
      </c>
      <c r="C79" s="86">
        <v>0.22</v>
      </c>
      <c r="D79" s="86">
        <v>0.505</v>
      </c>
      <c r="E79" s="86">
        <v>0.54700000000000004</v>
      </c>
      <c r="F79" s="86">
        <v>40.57</v>
      </c>
      <c r="G79" s="86">
        <v>90</v>
      </c>
      <c r="H79" s="86">
        <v>90</v>
      </c>
      <c r="I79" s="86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86" t="s">
        <v>409</v>
      </c>
      <c r="B80" s="86" t="s">
        <v>496</v>
      </c>
      <c r="C80" s="86">
        <v>0.22</v>
      </c>
      <c r="D80" s="86">
        <v>0.505</v>
      </c>
      <c r="E80" s="86">
        <v>0.54700000000000004</v>
      </c>
      <c r="F80" s="86">
        <v>60.85</v>
      </c>
      <c r="G80" s="86">
        <v>0</v>
      </c>
      <c r="H80" s="86">
        <v>90</v>
      </c>
      <c r="I80" s="86" t="s">
        <v>388</v>
      </c>
      <c r="J80"/>
      <c r="K80"/>
      <c r="L80"/>
      <c r="M80"/>
      <c r="N80"/>
      <c r="O80"/>
      <c r="P80"/>
      <c r="Q80"/>
      <c r="R80"/>
      <c r="S80"/>
    </row>
    <row r="81" spans="1:19">
      <c r="A81" s="86" t="s">
        <v>411</v>
      </c>
      <c r="B81" s="86" t="s">
        <v>496</v>
      </c>
      <c r="C81" s="86">
        <v>0.22</v>
      </c>
      <c r="D81" s="86">
        <v>0.505</v>
      </c>
      <c r="E81" s="86">
        <v>0.54700000000000004</v>
      </c>
      <c r="F81" s="86">
        <v>60.85</v>
      </c>
      <c r="G81" s="86">
        <v>180</v>
      </c>
      <c r="H81" s="86">
        <v>90</v>
      </c>
      <c r="I81" s="86" t="s">
        <v>382</v>
      </c>
      <c r="J81"/>
      <c r="K81"/>
      <c r="L81"/>
      <c r="M81"/>
      <c r="N81"/>
      <c r="O81"/>
      <c r="P81"/>
      <c r="Q81"/>
      <c r="R81"/>
      <c r="S81"/>
    </row>
    <row r="82" spans="1:19">
      <c r="A82" s="86" t="s">
        <v>412</v>
      </c>
      <c r="B82" s="86" t="s">
        <v>496</v>
      </c>
      <c r="C82" s="86">
        <v>0.22</v>
      </c>
      <c r="D82" s="86">
        <v>0.505</v>
      </c>
      <c r="E82" s="86">
        <v>0.54700000000000004</v>
      </c>
      <c r="F82" s="86">
        <v>40.57</v>
      </c>
      <c r="G82" s="86">
        <v>270</v>
      </c>
      <c r="H82" s="86">
        <v>90</v>
      </c>
      <c r="I82" s="86" t="s">
        <v>391</v>
      </c>
      <c r="J82"/>
      <c r="K82"/>
      <c r="L82"/>
      <c r="M82"/>
      <c r="N82"/>
      <c r="O82"/>
      <c r="P82"/>
      <c r="Q82"/>
      <c r="R82"/>
      <c r="S82"/>
    </row>
    <row r="83" spans="1:19">
      <c r="A83" s="86" t="s">
        <v>413</v>
      </c>
      <c r="B83" s="86" t="s">
        <v>497</v>
      </c>
      <c r="C83" s="86">
        <v>0.3</v>
      </c>
      <c r="D83" s="86">
        <v>0.33</v>
      </c>
      <c r="E83" s="86">
        <v>0.35199999999999998</v>
      </c>
      <c r="F83" s="86">
        <v>1660.73</v>
      </c>
      <c r="G83" s="86">
        <v>0</v>
      </c>
      <c r="H83" s="86">
        <v>0</v>
      </c>
      <c r="I83" s="86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79"/>
      <c r="B85" s="86" t="s">
        <v>49</v>
      </c>
      <c r="C85" s="86" t="s">
        <v>414</v>
      </c>
      <c r="D85" s="86" t="s">
        <v>415</v>
      </c>
      <c r="E85" s="86" t="s">
        <v>416</v>
      </c>
      <c r="F85" s="86" t="s">
        <v>43</v>
      </c>
      <c r="G85" s="86" t="s">
        <v>417</v>
      </c>
      <c r="H85" s="86" t="s">
        <v>418</v>
      </c>
      <c r="I85" s="86" t="s">
        <v>419</v>
      </c>
      <c r="J85" s="86" t="s">
        <v>377</v>
      </c>
      <c r="K85" s="86" t="s">
        <v>379</v>
      </c>
      <c r="L85"/>
      <c r="M85"/>
      <c r="N85"/>
      <c r="O85"/>
      <c r="P85"/>
      <c r="Q85"/>
      <c r="R85"/>
      <c r="S85"/>
    </row>
    <row r="86" spans="1:19">
      <c r="A86" s="86" t="s">
        <v>420</v>
      </c>
      <c r="B86" s="86" t="s">
        <v>720</v>
      </c>
      <c r="C86" s="86">
        <v>65.28</v>
      </c>
      <c r="D86" s="86">
        <v>65.28</v>
      </c>
      <c r="E86" s="86">
        <v>3.3540000000000001</v>
      </c>
      <c r="F86" s="86">
        <v>0.35499999999999998</v>
      </c>
      <c r="G86" s="86">
        <v>0.27400000000000002</v>
      </c>
      <c r="H86" s="86" t="s">
        <v>64</v>
      </c>
      <c r="I86" s="86" t="s">
        <v>381</v>
      </c>
      <c r="J86" s="86">
        <v>180</v>
      </c>
      <c r="K86" s="86" t="s">
        <v>382</v>
      </c>
      <c r="L86"/>
      <c r="M86"/>
      <c r="N86"/>
      <c r="O86"/>
      <c r="P86"/>
      <c r="Q86"/>
      <c r="R86"/>
      <c r="S86"/>
    </row>
    <row r="87" spans="1:19">
      <c r="A87" s="86" t="s">
        <v>421</v>
      </c>
      <c r="B87" s="86" t="s">
        <v>720</v>
      </c>
      <c r="C87" s="86">
        <v>43.52</v>
      </c>
      <c r="D87" s="86">
        <v>43.52</v>
      </c>
      <c r="E87" s="86">
        <v>3.3540000000000001</v>
      </c>
      <c r="F87" s="86">
        <v>0.35499999999999998</v>
      </c>
      <c r="G87" s="86">
        <v>0.27400000000000002</v>
      </c>
      <c r="H87" s="86" t="s">
        <v>64</v>
      </c>
      <c r="I87" s="86" t="s">
        <v>384</v>
      </c>
      <c r="J87" s="86">
        <v>90</v>
      </c>
      <c r="K87" s="86" t="s">
        <v>385</v>
      </c>
      <c r="L87"/>
      <c r="M87"/>
      <c r="N87"/>
      <c r="O87"/>
      <c r="P87"/>
      <c r="Q87"/>
      <c r="R87"/>
      <c r="S87"/>
    </row>
    <row r="88" spans="1:19">
      <c r="A88" s="86" t="s">
        <v>422</v>
      </c>
      <c r="B88" s="86" t="s">
        <v>720</v>
      </c>
      <c r="C88" s="86">
        <v>65.28</v>
      </c>
      <c r="D88" s="86">
        <v>65.28</v>
      </c>
      <c r="E88" s="86">
        <v>3.3540000000000001</v>
      </c>
      <c r="F88" s="86">
        <v>0.35499999999999998</v>
      </c>
      <c r="G88" s="86">
        <v>0.27400000000000002</v>
      </c>
      <c r="H88" s="86" t="s">
        <v>64</v>
      </c>
      <c r="I88" s="86" t="s">
        <v>387</v>
      </c>
      <c r="J88" s="86">
        <v>0</v>
      </c>
      <c r="K88" s="86" t="s">
        <v>388</v>
      </c>
      <c r="L88"/>
      <c r="M88"/>
      <c r="N88"/>
      <c r="O88"/>
      <c r="P88"/>
      <c r="Q88"/>
      <c r="R88"/>
      <c r="S88"/>
    </row>
    <row r="89" spans="1:19">
      <c r="A89" s="86" t="s">
        <v>423</v>
      </c>
      <c r="B89" s="86" t="s">
        <v>720</v>
      </c>
      <c r="C89" s="86">
        <v>43.52</v>
      </c>
      <c r="D89" s="86">
        <v>43.52</v>
      </c>
      <c r="E89" s="86">
        <v>3.3540000000000001</v>
      </c>
      <c r="F89" s="86">
        <v>0.35499999999999998</v>
      </c>
      <c r="G89" s="86">
        <v>0.27400000000000002</v>
      </c>
      <c r="H89" s="86" t="s">
        <v>64</v>
      </c>
      <c r="I89" s="86" t="s">
        <v>390</v>
      </c>
      <c r="J89" s="86">
        <v>270</v>
      </c>
      <c r="K89" s="86" t="s">
        <v>391</v>
      </c>
      <c r="L89"/>
      <c r="M89"/>
      <c r="N89"/>
      <c r="O89"/>
      <c r="P89"/>
      <c r="Q89"/>
      <c r="R89"/>
      <c r="S89"/>
    </row>
    <row r="90" spans="1:19">
      <c r="A90" s="86" t="s">
        <v>424</v>
      </c>
      <c r="B90" s="86" t="s">
        <v>720</v>
      </c>
      <c r="C90" s="86">
        <v>65.28</v>
      </c>
      <c r="D90" s="86">
        <v>65.28</v>
      </c>
      <c r="E90" s="86">
        <v>3.3540000000000001</v>
      </c>
      <c r="F90" s="86">
        <v>0.35499999999999998</v>
      </c>
      <c r="G90" s="86">
        <v>0.27400000000000002</v>
      </c>
      <c r="H90" s="86" t="s">
        <v>64</v>
      </c>
      <c r="I90" s="86" t="s">
        <v>393</v>
      </c>
      <c r="J90" s="86">
        <v>180</v>
      </c>
      <c r="K90" s="86" t="s">
        <v>382</v>
      </c>
      <c r="L90"/>
      <c r="M90"/>
      <c r="N90"/>
      <c r="O90"/>
      <c r="P90"/>
      <c r="Q90"/>
      <c r="R90"/>
      <c r="S90"/>
    </row>
    <row r="91" spans="1:19">
      <c r="A91" s="86" t="s">
        <v>425</v>
      </c>
      <c r="B91" s="86" t="s">
        <v>720</v>
      </c>
      <c r="C91" s="86">
        <v>43.52</v>
      </c>
      <c r="D91" s="86">
        <v>43.52</v>
      </c>
      <c r="E91" s="86">
        <v>3.3540000000000001</v>
      </c>
      <c r="F91" s="86">
        <v>0.35499999999999998</v>
      </c>
      <c r="G91" s="86">
        <v>0.27400000000000002</v>
      </c>
      <c r="H91" s="86" t="s">
        <v>64</v>
      </c>
      <c r="I91" s="86" t="s">
        <v>394</v>
      </c>
      <c r="J91" s="86">
        <v>90</v>
      </c>
      <c r="K91" s="86" t="s">
        <v>385</v>
      </c>
      <c r="L91"/>
      <c r="M91"/>
      <c r="N91"/>
      <c r="O91"/>
      <c r="P91"/>
      <c r="Q91"/>
      <c r="R91"/>
      <c r="S91"/>
    </row>
    <row r="92" spans="1:19">
      <c r="A92" s="86" t="s">
        <v>426</v>
      </c>
      <c r="B92" s="86" t="s">
        <v>720</v>
      </c>
      <c r="C92" s="86">
        <v>65.28</v>
      </c>
      <c r="D92" s="86">
        <v>65.28</v>
      </c>
      <c r="E92" s="86">
        <v>3.3540000000000001</v>
      </c>
      <c r="F92" s="86">
        <v>0.35499999999999998</v>
      </c>
      <c r="G92" s="86">
        <v>0.27400000000000002</v>
      </c>
      <c r="H92" s="86" t="s">
        <v>64</v>
      </c>
      <c r="I92" s="86" t="s">
        <v>395</v>
      </c>
      <c r="J92" s="86">
        <v>0</v>
      </c>
      <c r="K92" s="86" t="s">
        <v>388</v>
      </c>
      <c r="L92"/>
      <c r="M92"/>
      <c r="N92"/>
      <c r="O92"/>
      <c r="P92"/>
      <c r="Q92"/>
      <c r="R92"/>
      <c r="S92"/>
    </row>
    <row r="93" spans="1:19">
      <c r="A93" s="86" t="s">
        <v>427</v>
      </c>
      <c r="B93" s="86" t="s">
        <v>720</v>
      </c>
      <c r="C93" s="86">
        <v>43.52</v>
      </c>
      <c r="D93" s="86">
        <v>43.52</v>
      </c>
      <c r="E93" s="86">
        <v>3.3540000000000001</v>
      </c>
      <c r="F93" s="86">
        <v>0.35499999999999998</v>
      </c>
      <c r="G93" s="86">
        <v>0.27400000000000002</v>
      </c>
      <c r="H93" s="86" t="s">
        <v>64</v>
      </c>
      <c r="I93" s="86" t="s">
        <v>396</v>
      </c>
      <c r="J93" s="86">
        <v>270</v>
      </c>
      <c r="K93" s="86" t="s">
        <v>391</v>
      </c>
      <c r="L93"/>
      <c r="M93"/>
      <c r="N93"/>
      <c r="O93"/>
      <c r="P93"/>
      <c r="Q93"/>
      <c r="R93"/>
      <c r="S93"/>
    </row>
    <row r="94" spans="1:19">
      <c r="A94" s="86" t="s">
        <v>428</v>
      </c>
      <c r="B94" s="86" t="s">
        <v>720</v>
      </c>
      <c r="C94" s="86">
        <v>65.28</v>
      </c>
      <c r="D94" s="86">
        <v>65.28</v>
      </c>
      <c r="E94" s="86">
        <v>3.3540000000000001</v>
      </c>
      <c r="F94" s="86">
        <v>0.35499999999999998</v>
      </c>
      <c r="G94" s="86">
        <v>0.27400000000000002</v>
      </c>
      <c r="H94" s="86" t="s">
        <v>64</v>
      </c>
      <c r="I94" s="86" t="s">
        <v>397</v>
      </c>
      <c r="J94" s="86">
        <v>180</v>
      </c>
      <c r="K94" s="86" t="s">
        <v>382</v>
      </c>
      <c r="L94"/>
      <c r="M94"/>
      <c r="N94"/>
      <c r="O94"/>
      <c r="P94"/>
      <c r="Q94"/>
      <c r="R94"/>
      <c r="S94"/>
    </row>
    <row r="95" spans="1:19">
      <c r="A95" s="86" t="s">
        <v>429</v>
      </c>
      <c r="B95" s="86" t="s">
        <v>720</v>
      </c>
      <c r="C95" s="86">
        <v>43.52</v>
      </c>
      <c r="D95" s="86">
        <v>43.52</v>
      </c>
      <c r="E95" s="86">
        <v>3.3540000000000001</v>
      </c>
      <c r="F95" s="86">
        <v>0.35499999999999998</v>
      </c>
      <c r="G95" s="86">
        <v>0.27400000000000002</v>
      </c>
      <c r="H95" s="86" t="s">
        <v>64</v>
      </c>
      <c r="I95" s="86" t="s">
        <v>398</v>
      </c>
      <c r="J95" s="86">
        <v>90</v>
      </c>
      <c r="K95" s="86" t="s">
        <v>385</v>
      </c>
      <c r="L95"/>
      <c r="M95"/>
      <c r="N95"/>
      <c r="O95"/>
      <c r="P95"/>
      <c r="Q95"/>
      <c r="R95"/>
      <c r="S95"/>
    </row>
    <row r="96" spans="1:19">
      <c r="A96" s="86" t="s">
        <v>430</v>
      </c>
      <c r="B96" s="86" t="s">
        <v>720</v>
      </c>
      <c r="C96" s="86">
        <v>65.28</v>
      </c>
      <c r="D96" s="86">
        <v>65.28</v>
      </c>
      <c r="E96" s="86">
        <v>3.3540000000000001</v>
      </c>
      <c r="F96" s="86">
        <v>0.35499999999999998</v>
      </c>
      <c r="G96" s="86">
        <v>0.27400000000000002</v>
      </c>
      <c r="H96" s="86" t="s">
        <v>64</v>
      </c>
      <c r="I96" s="86" t="s">
        <v>399</v>
      </c>
      <c r="J96" s="86">
        <v>0</v>
      </c>
      <c r="K96" s="86" t="s">
        <v>388</v>
      </c>
      <c r="L96"/>
      <c r="M96"/>
      <c r="N96"/>
      <c r="O96"/>
      <c r="P96"/>
      <c r="Q96"/>
      <c r="R96"/>
      <c r="S96"/>
    </row>
    <row r="97" spans="1:19">
      <c r="A97" s="86" t="s">
        <v>431</v>
      </c>
      <c r="B97" s="86" t="s">
        <v>720</v>
      </c>
      <c r="C97" s="86">
        <v>43.52</v>
      </c>
      <c r="D97" s="86">
        <v>43.52</v>
      </c>
      <c r="E97" s="86">
        <v>3.3540000000000001</v>
      </c>
      <c r="F97" s="86">
        <v>0.35499999999999998</v>
      </c>
      <c r="G97" s="86">
        <v>0.27400000000000002</v>
      </c>
      <c r="H97" s="86" t="s">
        <v>64</v>
      </c>
      <c r="I97" s="86" t="s">
        <v>400</v>
      </c>
      <c r="J97" s="86">
        <v>270</v>
      </c>
      <c r="K97" s="86" t="s">
        <v>391</v>
      </c>
      <c r="L97"/>
      <c r="M97"/>
      <c r="N97"/>
      <c r="O97"/>
      <c r="P97"/>
      <c r="Q97"/>
      <c r="R97"/>
      <c r="S97"/>
    </row>
    <row r="98" spans="1:19">
      <c r="A98" s="86" t="s">
        <v>432</v>
      </c>
      <c r="B98" s="86"/>
      <c r="C98" s="86"/>
      <c r="D98" s="86">
        <v>652.83000000000004</v>
      </c>
      <c r="E98" s="86">
        <v>3.35</v>
      </c>
      <c r="F98" s="86">
        <v>0.35499999999999998</v>
      </c>
      <c r="G98" s="86">
        <v>0.27400000000000002</v>
      </c>
      <c r="H98" s="86"/>
      <c r="I98" s="86"/>
      <c r="J98" s="86"/>
      <c r="K98" s="86"/>
      <c r="L98"/>
      <c r="M98"/>
      <c r="N98"/>
      <c r="O98"/>
      <c r="P98"/>
      <c r="Q98"/>
      <c r="R98"/>
      <c r="S98"/>
    </row>
    <row r="99" spans="1:19">
      <c r="A99" s="86" t="s">
        <v>433</v>
      </c>
      <c r="B99" s="86"/>
      <c r="C99" s="86"/>
      <c r="D99" s="86">
        <v>195.85</v>
      </c>
      <c r="E99" s="86">
        <v>3.35</v>
      </c>
      <c r="F99" s="86">
        <v>0.35499999999999998</v>
      </c>
      <c r="G99" s="86">
        <v>0.27400000000000002</v>
      </c>
      <c r="H99" s="86"/>
      <c r="I99" s="86"/>
      <c r="J99" s="86"/>
      <c r="K99" s="86"/>
      <c r="L99"/>
      <c r="M99"/>
      <c r="N99"/>
      <c r="O99"/>
      <c r="P99"/>
      <c r="Q99"/>
      <c r="R99"/>
      <c r="S99"/>
    </row>
    <row r="100" spans="1:19">
      <c r="A100" s="86" t="s">
        <v>434</v>
      </c>
      <c r="B100" s="86"/>
      <c r="C100" s="86"/>
      <c r="D100" s="86">
        <v>456.98</v>
      </c>
      <c r="E100" s="86">
        <v>3.35</v>
      </c>
      <c r="F100" s="86">
        <v>0.35499999999999998</v>
      </c>
      <c r="G100" s="86">
        <v>0.27400000000000002</v>
      </c>
      <c r="H100" s="86"/>
      <c r="I100" s="86"/>
      <c r="J100" s="86"/>
      <c r="K100" s="86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79"/>
      <c r="B102" s="86" t="s">
        <v>115</v>
      </c>
      <c r="C102" s="86" t="s">
        <v>435</v>
      </c>
      <c r="D102" s="86" t="s">
        <v>436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6" t="s">
        <v>437</v>
      </c>
      <c r="B103" s="86" t="s">
        <v>438</v>
      </c>
      <c r="C103" s="86">
        <v>276713.99</v>
      </c>
      <c r="D103" s="86">
        <v>0.7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79"/>
      <c r="B105" s="86" t="s">
        <v>115</v>
      </c>
      <c r="C105" s="86" t="s">
        <v>439</v>
      </c>
      <c r="D105" s="86" t="s">
        <v>440</v>
      </c>
      <c r="E105" s="86" t="s">
        <v>441</v>
      </c>
      <c r="F105" s="86" t="s">
        <v>442</v>
      </c>
      <c r="G105" s="86" t="s">
        <v>436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6" t="s">
        <v>443</v>
      </c>
      <c r="B106" s="86" t="s">
        <v>444</v>
      </c>
      <c r="C106" s="86">
        <v>131295.67999999999</v>
      </c>
      <c r="D106" s="86">
        <v>95513.22</v>
      </c>
      <c r="E106" s="86">
        <v>35782.47</v>
      </c>
      <c r="F106" s="86">
        <v>0.73</v>
      </c>
      <c r="G106" s="86">
        <v>3.05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6" t="s">
        <v>445</v>
      </c>
      <c r="B107" s="86" t="s">
        <v>444</v>
      </c>
      <c r="C107" s="86">
        <v>151392.84</v>
      </c>
      <c r="D107" s="86">
        <v>114827.14</v>
      </c>
      <c r="E107" s="86">
        <v>36565.699999999997</v>
      </c>
      <c r="F107" s="86">
        <v>0.76</v>
      </c>
      <c r="G107" s="86">
        <v>3.16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446</v>
      </c>
      <c r="B108" s="86" t="s">
        <v>444</v>
      </c>
      <c r="C108" s="86">
        <v>153507.22</v>
      </c>
      <c r="D108" s="86">
        <v>115699.61</v>
      </c>
      <c r="E108" s="86">
        <v>37807.61</v>
      </c>
      <c r="F108" s="86">
        <v>0.75</v>
      </c>
      <c r="G108" s="86">
        <v>3.14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79"/>
      <c r="B110" s="86" t="s">
        <v>115</v>
      </c>
      <c r="C110" s="86" t="s">
        <v>439</v>
      </c>
      <c r="D110" s="86" t="s">
        <v>436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447</v>
      </c>
      <c r="B111" s="86" t="s">
        <v>448</v>
      </c>
      <c r="C111" s="86">
        <v>39783.699999999997</v>
      </c>
      <c r="D111" s="86" t="s">
        <v>449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454</v>
      </c>
      <c r="B112" s="86" t="s">
        <v>448</v>
      </c>
      <c r="C112" s="86">
        <v>51400.66</v>
      </c>
      <c r="D112" s="86" t="s">
        <v>449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459</v>
      </c>
      <c r="B113" s="86" t="s">
        <v>448</v>
      </c>
      <c r="C113" s="86">
        <v>49774.5</v>
      </c>
      <c r="D113" s="86" t="s">
        <v>449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450</v>
      </c>
      <c r="B114" s="86" t="s">
        <v>448</v>
      </c>
      <c r="C114" s="86">
        <v>8422.58</v>
      </c>
      <c r="D114" s="86" t="s">
        <v>449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451</v>
      </c>
      <c r="B115" s="86" t="s">
        <v>448</v>
      </c>
      <c r="C115" s="86">
        <v>10092.06</v>
      </c>
      <c r="D115" s="86" t="s">
        <v>449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452</v>
      </c>
      <c r="B116" s="86" t="s">
        <v>448</v>
      </c>
      <c r="C116" s="86">
        <v>7268.36</v>
      </c>
      <c r="D116" s="86" t="s">
        <v>449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453</v>
      </c>
      <c r="B117" s="86" t="s">
        <v>448</v>
      </c>
      <c r="C117" s="86">
        <v>12497</v>
      </c>
      <c r="D117" s="86" t="s">
        <v>449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455</v>
      </c>
      <c r="B118" s="86" t="s">
        <v>448</v>
      </c>
      <c r="C118" s="86">
        <v>10757.35</v>
      </c>
      <c r="D118" s="86" t="s">
        <v>449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456</v>
      </c>
      <c r="B119" s="86" t="s">
        <v>448</v>
      </c>
      <c r="C119" s="86">
        <v>12124.47</v>
      </c>
      <c r="D119" s="86" t="s">
        <v>449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 t="s">
        <v>457</v>
      </c>
      <c r="B120" s="86" t="s">
        <v>448</v>
      </c>
      <c r="C120" s="86">
        <v>10932.07</v>
      </c>
      <c r="D120" s="86" t="s">
        <v>449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6" t="s">
        <v>458</v>
      </c>
      <c r="B121" s="86" t="s">
        <v>448</v>
      </c>
      <c r="C121" s="86">
        <v>14211.87</v>
      </c>
      <c r="D121" s="86" t="s">
        <v>449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6" t="s">
        <v>460</v>
      </c>
      <c r="B122" s="86" t="s">
        <v>448</v>
      </c>
      <c r="C122" s="86">
        <v>11897.52</v>
      </c>
      <c r="D122" s="86" t="s">
        <v>449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461</v>
      </c>
      <c r="B123" s="86" t="s">
        <v>448</v>
      </c>
      <c r="C123" s="86">
        <v>11671.54</v>
      </c>
      <c r="D123" s="86" t="s">
        <v>449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6" t="s">
        <v>462</v>
      </c>
      <c r="B124" s="86" t="s">
        <v>448</v>
      </c>
      <c r="C124" s="86">
        <v>11002.54</v>
      </c>
      <c r="D124" s="86" t="s">
        <v>449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6" t="s">
        <v>463</v>
      </c>
      <c r="B125" s="86" t="s">
        <v>448</v>
      </c>
      <c r="C125" s="86">
        <v>15002.45</v>
      </c>
      <c r="D125" s="86" t="s">
        <v>449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6" t="s">
        <v>464</v>
      </c>
      <c r="B126" s="86" t="s">
        <v>465</v>
      </c>
      <c r="C126" s="86">
        <v>24503.22</v>
      </c>
      <c r="D126" s="86">
        <v>0.8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6" t="s">
        <v>466</v>
      </c>
      <c r="B127" s="86" t="s">
        <v>465</v>
      </c>
      <c r="C127" s="86">
        <v>21792.11</v>
      </c>
      <c r="D127" s="86">
        <v>0.8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6" t="s">
        <v>467</v>
      </c>
      <c r="B128" s="86" t="s">
        <v>465</v>
      </c>
      <c r="C128" s="86">
        <v>21799.64</v>
      </c>
      <c r="D128" s="86">
        <v>0.8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79"/>
      <c r="B130" s="86" t="s">
        <v>115</v>
      </c>
      <c r="C130" s="86" t="s">
        <v>468</v>
      </c>
      <c r="D130" s="86" t="s">
        <v>469</v>
      </c>
      <c r="E130" s="86" t="s">
        <v>470</v>
      </c>
      <c r="F130" s="86" t="s">
        <v>471</v>
      </c>
      <c r="G130" s="86" t="s">
        <v>472</v>
      </c>
      <c r="H130" s="86" t="s">
        <v>473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6" t="s">
        <v>474</v>
      </c>
      <c r="B131" s="86" t="s">
        <v>475</v>
      </c>
      <c r="C131" s="86">
        <v>0.59</v>
      </c>
      <c r="D131" s="86">
        <v>1109.6500000000001</v>
      </c>
      <c r="E131" s="86">
        <v>6.4</v>
      </c>
      <c r="F131" s="86">
        <v>11998.44</v>
      </c>
      <c r="G131" s="86">
        <v>1</v>
      </c>
      <c r="H131" s="86" t="s">
        <v>476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6" t="s">
        <v>477</v>
      </c>
      <c r="B132" s="86" t="s">
        <v>475</v>
      </c>
      <c r="C132" s="86">
        <v>0.59</v>
      </c>
      <c r="D132" s="86">
        <v>1109.6500000000001</v>
      </c>
      <c r="E132" s="86">
        <v>8.15</v>
      </c>
      <c r="F132" s="86">
        <v>15281.9</v>
      </c>
      <c r="G132" s="86">
        <v>1</v>
      </c>
      <c r="H132" s="86" t="s">
        <v>476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6" t="s">
        <v>478</v>
      </c>
      <c r="B133" s="86" t="s">
        <v>475</v>
      </c>
      <c r="C133" s="86">
        <v>0.59</v>
      </c>
      <c r="D133" s="86">
        <v>1109.6500000000001</v>
      </c>
      <c r="E133" s="86">
        <v>8.14</v>
      </c>
      <c r="F133" s="86">
        <v>15269.93</v>
      </c>
      <c r="G133" s="86">
        <v>1</v>
      </c>
      <c r="H133" s="86" t="s">
        <v>476</v>
      </c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79"/>
      <c r="B135" s="86" t="s">
        <v>115</v>
      </c>
      <c r="C135" s="86" t="s">
        <v>479</v>
      </c>
      <c r="D135" s="86" t="s">
        <v>480</v>
      </c>
      <c r="E135" s="86" t="s">
        <v>481</v>
      </c>
      <c r="F135" s="86" t="s">
        <v>482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6" t="s">
        <v>486</v>
      </c>
      <c r="B136" s="86" t="s">
        <v>487</v>
      </c>
      <c r="C136" s="86" t="s">
        <v>485</v>
      </c>
      <c r="D136" s="86">
        <v>179352</v>
      </c>
      <c r="E136" s="86">
        <v>1613.33</v>
      </c>
      <c r="F136" s="86">
        <v>0.85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6" t="s">
        <v>483</v>
      </c>
      <c r="B137" s="86" t="s">
        <v>484</v>
      </c>
      <c r="C137" s="86" t="s">
        <v>485</v>
      </c>
      <c r="D137" s="86">
        <v>179352</v>
      </c>
      <c r="E137" s="86">
        <v>8.44</v>
      </c>
      <c r="F137" s="86">
        <v>0.85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79"/>
      <c r="B139" s="86" t="s">
        <v>115</v>
      </c>
      <c r="C139" s="86" t="s">
        <v>488</v>
      </c>
      <c r="D139" s="86" t="s">
        <v>489</v>
      </c>
      <c r="E139" s="86" t="s">
        <v>490</v>
      </c>
      <c r="F139" s="86" t="s">
        <v>491</v>
      </c>
      <c r="G139" s="86" t="s">
        <v>492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6" t="s">
        <v>493</v>
      </c>
      <c r="B140" s="86" t="s">
        <v>494</v>
      </c>
      <c r="C140" s="86">
        <v>0.38</v>
      </c>
      <c r="D140" s="86">
        <v>845000</v>
      </c>
      <c r="E140" s="86">
        <v>0.78</v>
      </c>
      <c r="F140" s="86">
        <v>1.76</v>
      </c>
      <c r="G140" s="86">
        <v>0.57999999999999996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79"/>
      <c r="B142" s="86" t="s">
        <v>498</v>
      </c>
      <c r="C142" s="86" t="s">
        <v>499</v>
      </c>
      <c r="D142" s="86" t="s">
        <v>500</v>
      </c>
      <c r="E142" s="86" t="s">
        <v>501</v>
      </c>
      <c r="F142" s="86" t="s">
        <v>502</v>
      </c>
      <c r="G142" s="86" t="s">
        <v>503</v>
      </c>
      <c r="H142" s="86" t="s">
        <v>504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6" t="s">
        <v>505</v>
      </c>
      <c r="B143" s="86">
        <v>43417.298600000002</v>
      </c>
      <c r="C143" s="86">
        <v>68.714699999999993</v>
      </c>
      <c r="D143" s="86">
        <v>161.99119999999999</v>
      </c>
      <c r="E143" s="86">
        <v>0</v>
      </c>
      <c r="F143" s="86">
        <v>6.9999999999999999E-4</v>
      </c>
      <c r="G143" s="86">
        <v>10069.784</v>
      </c>
      <c r="H143" s="86">
        <v>17706.356899999999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506</v>
      </c>
      <c r="B144" s="86">
        <v>36562.931400000001</v>
      </c>
      <c r="C144" s="86">
        <v>59.779400000000003</v>
      </c>
      <c r="D144" s="86">
        <v>146.97909999999999</v>
      </c>
      <c r="E144" s="86">
        <v>0</v>
      </c>
      <c r="F144" s="86">
        <v>5.9999999999999995E-4</v>
      </c>
      <c r="G144" s="86">
        <v>9137.4971000000005</v>
      </c>
      <c r="H144" s="86">
        <v>15085.9241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507</v>
      </c>
      <c r="B145" s="86">
        <v>37036.366600000001</v>
      </c>
      <c r="C145" s="86">
        <v>65.629099999999994</v>
      </c>
      <c r="D145" s="86">
        <v>176.9076</v>
      </c>
      <c r="E145" s="86">
        <v>0</v>
      </c>
      <c r="F145" s="86">
        <v>6.9999999999999999E-4</v>
      </c>
      <c r="G145" s="86">
        <v>11000.347599999999</v>
      </c>
      <c r="H145" s="86">
        <v>15745.3642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508</v>
      </c>
      <c r="B146" s="86">
        <v>32092.9509</v>
      </c>
      <c r="C146" s="86">
        <v>59.609400000000001</v>
      </c>
      <c r="D146" s="86">
        <v>168.4247</v>
      </c>
      <c r="E146" s="86">
        <v>0</v>
      </c>
      <c r="F146" s="86">
        <v>6.9999999999999999E-4</v>
      </c>
      <c r="G146" s="86">
        <v>10473.8832</v>
      </c>
      <c r="H146" s="86">
        <v>13894.3063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6" t="s">
        <v>281</v>
      </c>
      <c r="B147" s="86">
        <v>34194.9018</v>
      </c>
      <c r="C147" s="86">
        <v>66.491900000000001</v>
      </c>
      <c r="D147" s="86">
        <v>195.90110000000001</v>
      </c>
      <c r="E147" s="86">
        <v>0</v>
      </c>
      <c r="F147" s="86">
        <v>8.0000000000000004E-4</v>
      </c>
      <c r="G147" s="86">
        <v>12183.5697</v>
      </c>
      <c r="H147" s="86">
        <v>15076.6577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6" t="s">
        <v>509</v>
      </c>
      <c r="B148" s="86">
        <v>37360.103600000002</v>
      </c>
      <c r="C148" s="86">
        <v>74.383899999999997</v>
      </c>
      <c r="D148" s="86">
        <v>223.6266</v>
      </c>
      <c r="E148" s="86">
        <v>0</v>
      </c>
      <c r="F148" s="86">
        <v>8.9999999999999998E-4</v>
      </c>
      <c r="G148" s="86">
        <v>13908.4233</v>
      </c>
      <c r="H148" s="86">
        <v>16631.0537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6" t="s">
        <v>510</v>
      </c>
      <c r="B149" s="86">
        <v>38053.102099999996</v>
      </c>
      <c r="C149" s="86">
        <v>75.898600000000002</v>
      </c>
      <c r="D149" s="86">
        <v>228.5196</v>
      </c>
      <c r="E149" s="86">
        <v>0</v>
      </c>
      <c r="F149" s="86">
        <v>8.9999999999999998E-4</v>
      </c>
      <c r="G149" s="86">
        <v>14212.7824</v>
      </c>
      <c r="H149" s="86">
        <v>16951.8815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6" t="s">
        <v>511</v>
      </c>
      <c r="B150" s="86">
        <v>41478.9015</v>
      </c>
      <c r="C150" s="86">
        <v>82.703699999999998</v>
      </c>
      <c r="D150" s="86">
        <v>248.9393</v>
      </c>
      <c r="E150" s="86">
        <v>0</v>
      </c>
      <c r="F150" s="86">
        <v>1E-3</v>
      </c>
      <c r="G150" s="86">
        <v>15482.777599999999</v>
      </c>
      <c r="H150" s="86">
        <v>18475.4683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6" t="s">
        <v>512</v>
      </c>
      <c r="B151" s="86">
        <v>33438.568500000001</v>
      </c>
      <c r="C151" s="86">
        <v>66.058800000000005</v>
      </c>
      <c r="D151" s="86">
        <v>197.297</v>
      </c>
      <c r="E151" s="86">
        <v>0</v>
      </c>
      <c r="F151" s="86">
        <v>8.0000000000000004E-4</v>
      </c>
      <c r="G151" s="86">
        <v>12270.704900000001</v>
      </c>
      <c r="H151" s="86">
        <v>14838.058300000001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6" t="s">
        <v>513</v>
      </c>
      <c r="B152" s="86">
        <v>33694.611499999999</v>
      </c>
      <c r="C152" s="86">
        <v>64.089200000000005</v>
      </c>
      <c r="D152" s="86">
        <v>185.13919999999999</v>
      </c>
      <c r="E152" s="86">
        <v>0</v>
      </c>
      <c r="F152" s="86">
        <v>8.0000000000000004E-4</v>
      </c>
      <c r="G152" s="86">
        <v>11513.8208</v>
      </c>
      <c r="H152" s="86">
        <v>14725.324500000001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6" t="s">
        <v>514</v>
      </c>
      <c r="B153" s="86">
        <v>34668.407399999996</v>
      </c>
      <c r="C153" s="86">
        <v>62.355699999999999</v>
      </c>
      <c r="D153" s="86">
        <v>170.69159999999999</v>
      </c>
      <c r="E153" s="86">
        <v>0</v>
      </c>
      <c r="F153" s="86">
        <v>6.9999999999999999E-4</v>
      </c>
      <c r="G153" s="86">
        <v>10614.169599999999</v>
      </c>
      <c r="H153" s="86">
        <v>14823.0371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6" t="s">
        <v>515</v>
      </c>
      <c r="B154" s="86">
        <v>39682.487800000003</v>
      </c>
      <c r="C154" s="86">
        <v>64.789299999999997</v>
      </c>
      <c r="D154" s="86">
        <v>159.01949999999999</v>
      </c>
      <c r="E154" s="86">
        <v>0</v>
      </c>
      <c r="F154" s="86">
        <v>6.9999999999999999E-4</v>
      </c>
      <c r="G154" s="86">
        <v>9885.9976999999999</v>
      </c>
      <c r="H154" s="86">
        <v>16364.7811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6"/>
      <c r="B155" s="86"/>
      <c r="C155" s="86"/>
      <c r="D155" s="86"/>
      <c r="E155" s="86"/>
      <c r="F155" s="86"/>
      <c r="G155" s="86"/>
      <c r="H155" s="86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6" t="s">
        <v>516</v>
      </c>
      <c r="B156" s="86">
        <v>441680.63160000002</v>
      </c>
      <c r="C156" s="86">
        <v>810.50390000000004</v>
      </c>
      <c r="D156" s="86">
        <v>2263.4364999999998</v>
      </c>
      <c r="E156" s="86">
        <v>0</v>
      </c>
      <c r="F156" s="86">
        <v>9.2999999999999992E-3</v>
      </c>
      <c r="G156" s="86">
        <v>140753.758</v>
      </c>
      <c r="H156" s="86">
        <v>190318.21369999999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6" t="s">
        <v>517</v>
      </c>
      <c r="B157" s="86">
        <v>32092.9509</v>
      </c>
      <c r="C157" s="86">
        <v>59.609400000000001</v>
      </c>
      <c r="D157" s="86">
        <v>146.97909999999999</v>
      </c>
      <c r="E157" s="86">
        <v>0</v>
      </c>
      <c r="F157" s="86">
        <v>5.9999999999999995E-4</v>
      </c>
      <c r="G157" s="86">
        <v>9137.4971000000005</v>
      </c>
      <c r="H157" s="86">
        <v>13894.3063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6" t="s">
        <v>518</v>
      </c>
      <c r="B158" s="86">
        <v>43417.298600000002</v>
      </c>
      <c r="C158" s="86">
        <v>82.703699999999998</v>
      </c>
      <c r="D158" s="86">
        <v>248.9393</v>
      </c>
      <c r="E158" s="86">
        <v>0</v>
      </c>
      <c r="F158" s="86">
        <v>1E-3</v>
      </c>
      <c r="G158" s="86">
        <v>15482.777599999999</v>
      </c>
      <c r="H158" s="86">
        <v>18475.4683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79"/>
      <c r="B160" s="86" t="s">
        <v>519</v>
      </c>
      <c r="C160" s="86" t="s">
        <v>520</v>
      </c>
      <c r="D160" s="86" t="s">
        <v>521</v>
      </c>
      <c r="E160" s="86" t="s">
        <v>522</v>
      </c>
      <c r="F160" s="86" t="s">
        <v>523</v>
      </c>
      <c r="G160" s="86" t="s">
        <v>524</v>
      </c>
      <c r="H160" s="86" t="s">
        <v>525</v>
      </c>
      <c r="I160" s="86" t="s">
        <v>526</v>
      </c>
      <c r="J160" s="86" t="s">
        <v>527</v>
      </c>
      <c r="K160" s="86" t="s">
        <v>528</v>
      </c>
      <c r="L160" s="86" t="s">
        <v>529</v>
      </c>
      <c r="M160" s="86" t="s">
        <v>530</v>
      </c>
      <c r="N160" s="86" t="s">
        <v>531</v>
      </c>
      <c r="O160" s="86" t="s">
        <v>532</v>
      </c>
      <c r="P160" s="86" t="s">
        <v>533</v>
      </c>
      <c r="Q160" s="86" t="s">
        <v>534</v>
      </c>
      <c r="R160" s="86" t="s">
        <v>535</v>
      </c>
      <c r="S160" s="86" t="s">
        <v>536</v>
      </c>
    </row>
    <row r="161" spans="1:19">
      <c r="A161" s="86" t="s">
        <v>505</v>
      </c>
      <c r="B161" s="87">
        <v>159671000000</v>
      </c>
      <c r="C161" s="86">
        <v>156833.92600000001</v>
      </c>
      <c r="D161" s="86" t="s">
        <v>571</v>
      </c>
      <c r="E161" s="86">
        <v>75734.207999999999</v>
      </c>
      <c r="F161" s="86">
        <v>58341.440000000002</v>
      </c>
      <c r="G161" s="86">
        <v>3663.1950000000002</v>
      </c>
      <c r="H161" s="86">
        <v>0</v>
      </c>
      <c r="I161" s="86">
        <v>19025.972000000002</v>
      </c>
      <c r="J161" s="86">
        <v>0</v>
      </c>
      <c r="K161" s="86">
        <v>69.111000000000004</v>
      </c>
      <c r="L161" s="86">
        <v>0</v>
      </c>
      <c r="M161" s="86">
        <v>0</v>
      </c>
      <c r="N161" s="86">
        <v>0</v>
      </c>
      <c r="O161" s="86">
        <v>0</v>
      </c>
      <c r="P161" s="86">
        <v>0</v>
      </c>
      <c r="Q161" s="86">
        <v>0</v>
      </c>
      <c r="R161" s="86">
        <v>0</v>
      </c>
      <c r="S161" s="86">
        <v>0</v>
      </c>
    </row>
    <row r="162" spans="1:19">
      <c r="A162" s="86" t="s">
        <v>506</v>
      </c>
      <c r="B162" s="87">
        <v>144888000000</v>
      </c>
      <c r="C162" s="86">
        <v>150731.777</v>
      </c>
      <c r="D162" s="86" t="s">
        <v>636</v>
      </c>
      <c r="E162" s="86">
        <v>75734.207999999999</v>
      </c>
      <c r="F162" s="86">
        <v>50956.165999999997</v>
      </c>
      <c r="G162" s="86">
        <v>3663.1950000000002</v>
      </c>
      <c r="H162" s="86">
        <v>0</v>
      </c>
      <c r="I162" s="86">
        <v>20356.425999999999</v>
      </c>
      <c r="J162" s="86">
        <v>0</v>
      </c>
      <c r="K162" s="86">
        <v>21.782</v>
      </c>
      <c r="L162" s="86">
        <v>0</v>
      </c>
      <c r="M162" s="86">
        <v>0</v>
      </c>
      <c r="N162" s="86">
        <v>0</v>
      </c>
      <c r="O162" s="86">
        <v>0</v>
      </c>
      <c r="P162" s="86">
        <v>0</v>
      </c>
      <c r="Q162" s="86">
        <v>0</v>
      </c>
      <c r="R162" s="86">
        <v>0</v>
      </c>
      <c r="S162" s="86">
        <v>0</v>
      </c>
    </row>
    <row r="163" spans="1:19">
      <c r="A163" s="86" t="s">
        <v>507</v>
      </c>
      <c r="B163" s="87">
        <v>174426000000</v>
      </c>
      <c r="C163" s="86">
        <v>170224.274</v>
      </c>
      <c r="D163" s="86" t="s">
        <v>572</v>
      </c>
      <c r="E163" s="86">
        <v>75734.207999999999</v>
      </c>
      <c r="F163" s="86">
        <v>51598.362999999998</v>
      </c>
      <c r="G163" s="86">
        <v>3693.8649999999998</v>
      </c>
      <c r="H163" s="86">
        <v>0</v>
      </c>
      <c r="I163" s="86">
        <v>39184.504000000001</v>
      </c>
      <c r="J163" s="86">
        <v>0</v>
      </c>
      <c r="K163" s="86">
        <v>13.334</v>
      </c>
      <c r="L163" s="86">
        <v>0</v>
      </c>
      <c r="M163" s="86">
        <v>0</v>
      </c>
      <c r="N163" s="86">
        <v>0</v>
      </c>
      <c r="O163" s="86">
        <v>0</v>
      </c>
      <c r="P163" s="86">
        <v>0</v>
      </c>
      <c r="Q163" s="86">
        <v>0</v>
      </c>
      <c r="R163" s="86">
        <v>0</v>
      </c>
      <c r="S163" s="86">
        <v>0</v>
      </c>
    </row>
    <row r="164" spans="1:19">
      <c r="A164" s="86" t="s">
        <v>508</v>
      </c>
      <c r="B164" s="87">
        <v>166078000000</v>
      </c>
      <c r="C164" s="86">
        <v>169494.25</v>
      </c>
      <c r="D164" s="86" t="s">
        <v>699</v>
      </c>
      <c r="E164" s="86">
        <v>75734.207999999999</v>
      </c>
      <c r="F164" s="86">
        <v>50956.165999999997</v>
      </c>
      <c r="G164" s="86">
        <v>3718.79</v>
      </c>
      <c r="H164" s="86">
        <v>0</v>
      </c>
      <c r="I164" s="86">
        <v>39076.646999999997</v>
      </c>
      <c r="J164" s="86">
        <v>0</v>
      </c>
      <c r="K164" s="86">
        <v>8.44</v>
      </c>
      <c r="L164" s="86">
        <v>0</v>
      </c>
      <c r="M164" s="86">
        <v>0</v>
      </c>
      <c r="N164" s="86">
        <v>0</v>
      </c>
      <c r="O164" s="86">
        <v>0</v>
      </c>
      <c r="P164" s="86">
        <v>0</v>
      </c>
      <c r="Q164" s="86">
        <v>0</v>
      </c>
      <c r="R164" s="86">
        <v>0</v>
      </c>
      <c r="S164" s="86">
        <v>0</v>
      </c>
    </row>
    <row r="165" spans="1:19">
      <c r="A165" s="86" t="s">
        <v>281</v>
      </c>
      <c r="B165" s="87">
        <v>193188000000</v>
      </c>
      <c r="C165" s="86">
        <v>192212.71100000001</v>
      </c>
      <c r="D165" s="86" t="s">
        <v>563</v>
      </c>
      <c r="E165" s="86">
        <v>75734.207999999999</v>
      </c>
      <c r="F165" s="86">
        <v>50956.165999999997</v>
      </c>
      <c r="G165" s="86">
        <v>3996.6909999999998</v>
      </c>
      <c r="H165" s="86">
        <v>0</v>
      </c>
      <c r="I165" s="86">
        <v>61517.207000000002</v>
      </c>
      <c r="J165" s="86">
        <v>0</v>
      </c>
      <c r="K165" s="86">
        <v>8.44</v>
      </c>
      <c r="L165" s="86">
        <v>0</v>
      </c>
      <c r="M165" s="86">
        <v>0</v>
      </c>
      <c r="N165" s="86">
        <v>0</v>
      </c>
      <c r="O165" s="86">
        <v>0</v>
      </c>
      <c r="P165" s="86">
        <v>0</v>
      </c>
      <c r="Q165" s="86">
        <v>0</v>
      </c>
      <c r="R165" s="86">
        <v>0</v>
      </c>
      <c r="S165" s="86">
        <v>0</v>
      </c>
    </row>
    <row r="166" spans="1:19">
      <c r="A166" s="86" t="s">
        <v>509</v>
      </c>
      <c r="B166" s="87">
        <v>220538000000</v>
      </c>
      <c r="C166" s="86">
        <v>238868.47099999999</v>
      </c>
      <c r="D166" s="86" t="s">
        <v>573</v>
      </c>
      <c r="E166" s="86">
        <v>75734.207999999999</v>
      </c>
      <c r="F166" s="86">
        <v>50956.165999999997</v>
      </c>
      <c r="G166" s="86">
        <v>7334.7129999999997</v>
      </c>
      <c r="H166" s="86">
        <v>0</v>
      </c>
      <c r="I166" s="86">
        <v>104834.94500000001</v>
      </c>
      <c r="J166" s="86">
        <v>0</v>
      </c>
      <c r="K166" s="86">
        <v>8.44</v>
      </c>
      <c r="L166" s="86">
        <v>0</v>
      </c>
      <c r="M166" s="86">
        <v>0</v>
      </c>
      <c r="N166" s="86">
        <v>0</v>
      </c>
      <c r="O166" s="86">
        <v>0</v>
      </c>
      <c r="P166" s="86">
        <v>0</v>
      </c>
      <c r="Q166" s="86">
        <v>0</v>
      </c>
      <c r="R166" s="86">
        <v>0</v>
      </c>
      <c r="S166" s="86">
        <v>0</v>
      </c>
    </row>
    <row r="167" spans="1:19">
      <c r="A167" s="86" t="s">
        <v>510</v>
      </c>
      <c r="B167" s="87">
        <v>225364000000</v>
      </c>
      <c r="C167" s="86">
        <v>252268.33199999999</v>
      </c>
      <c r="D167" s="86" t="s">
        <v>700</v>
      </c>
      <c r="E167" s="86">
        <v>75734.207999999999</v>
      </c>
      <c r="F167" s="86">
        <v>50956.165999999997</v>
      </c>
      <c r="G167" s="86">
        <v>11514.047</v>
      </c>
      <c r="H167" s="86">
        <v>0</v>
      </c>
      <c r="I167" s="86">
        <v>114055.47100000001</v>
      </c>
      <c r="J167" s="86">
        <v>0</v>
      </c>
      <c r="K167" s="86">
        <v>8.44</v>
      </c>
      <c r="L167" s="86">
        <v>0</v>
      </c>
      <c r="M167" s="86">
        <v>0</v>
      </c>
      <c r="N167" s="86">
        <v>0</v>
      </c>
      <c r="O167" s="86">
        <v>0</v>
      </c>
      <c r="P167" s="86">
        <v>0</v>
      </c>
      <c r="Q167" s="86">
        <v>0</v>
      </c>
      <c r="R167" s="86">
        <v>0</v>
      </c>
      <c r="S167" s="86">
        <v>0</v>
      </c>
    </row>
    <row r="168" spans="1:19">
      <c r="A168" s="86" t="s">
        <v>511</v>
      </c>
      <c r="B168" s="87">
        <v>245501000000</v>
      </c>
      <c r="C168" s="86">
        <v>262409.88500000001</v>
      </c>
      <c r="D168" s="86" t="s">
        <v>701</v>
      </c>
      <c r="E168" s="86">
        <v>75734.207999999999</v>
      </c>
      <c r="F168" s="86">
        <v>50956.165999999997</v>
      </c>
      <c r="G168" s="86">
        <v>19917.276000000002</v>
      </c>
      <c r="H168" s="86">
        <v>0</v>
      </c>
      <c r="I168" s="86">
        <v>115793.796</v>
      </c>
      <c r="J168" s="86">
        <v>0</v>
      </c>
      <c r="K168" s="86">
        <v>8.44</v>
      </c>
      <c r="L168" s="86">
        <v>0</v>
      </c>
      <c r="M168" s="86">
        <v>0</v>
      </c>
      <c r="N168" s="86">
        <v>0</v>
      </c>
      <c r="O168" s="86">
        <v>0</v>
      </c>
      <c r="P168" s="86">
        <v>0</v>
      </c>
      <c r="Q168" s="86">
        <v>0</v>
      </c>
      <c r="R168" s="86">
        <v>0</v>
      </c>
      <c r="S168" s="86">
        <v>0</v>
      </c>
    </row>
    <row r="169" spans="1:19">
      <c r="A169" s="86" t="s">
        <v>512</v>
      </c>
      <c r="B169" s="87">
        <v>194569000000</v>
      </c>
      <c r="C169" s="86">
        <v>202034.27799999999</v>
      </c>
      <c r="D169" s="86" t="s">
        <v>574</v>
      </c>
      <c r="E169" s="86">
        <v>75734.207999999999</v>
      </c>
      <c r="F169" s="86">
        <v>50956.165999999997</v>
      </c>
      <c r="G169" s="86">
        <v>5977.8919999999998</v>
      </c>
      <c r="H169" s="86">
        <v>0</v>
      </c>
      <c r="I169" s="86">
        <v>69357.572</v>
      </c>
      <c r="J169" s="86">
        <v>0</v>
      </c>
      <c r="K169" s="86">
        <v>8.44</v>
      </c>
      <c r="L169" s="86">
        <v>0</v>
      </c>
      <c r="M169" s="86">
        <v>0</v>
      </c>
      <c r="N169" s="86">
        <v>0</v>
      </c>
      <c r="O169" s="86">
        <v>0</v>
      </c>
      <c r="P169" s="86">
        <v>0</v>
      </c>
      <c r="Q169" s="86">
        <v>0</v>
      </c>
      <c r="R169" s="86">
        <v>0</v>
      </c>
      <c r="S169" s="86">
        <v>0</v>
      </c>
    </row>
    <row r="170" spans="1:19">
      <c r="A170" s="86" t="s">
        <v>513</v>
      </c>
      <c r="B170" s="87">
        <v>182568000000</v>
      </c>
      <c r="C170" s="86">
        <v>184797.807</v>
      </c>
      <c r="D170" s="86" t="s">
        <v>702</v>
      </c>
      <c r="E170" s="86">
        <v>75734.207999999999</v>
      </c>
      <c r="F170" s="86">
        <v>51598.362999999998</v>
      </c>
      <c r="G170" s="86">
        <v>4331.8720000000003</v>
      </c>
      <c r="H170" s="86">
        <v>0</v>
      </c>
      <c r="I170" s="86">
        <v>53124.923999999999</v>
      </c>
      <c r="J170" s="86">
        <v>0</v>
      </c>
      <c r="K170" s="86">
        <v>8.44</v>
      </c>
      <c r="L170" s="86">
        <v>0</v>
      </c>
      <c r="M170" s="86">
        <v>0</v>
      </c>
      <c r="N170" s="86">
        <v>0</v>
      </c>
      <c r="O170" s="86">
        <v>0</v>
      </c>
      <c r="P170" s="86">
        <v>0</v>
      </c>
      <c r="Q170" s="86">
        <v>0</v>
      </c>
      <c r="R170" s="86">
        <v>0</v>
      </c>
      <c r="S170" s="86">
        <v>0</v>
      </c>
    </row>
    <row r="171" spans="1:19">
      <c r="A171" s="86" t="s">
        <v>514</v>
      </c>
      <c r="B171" s="87">
        <v>168303000000</v>
      </c>
      <c r="C171" s="86">
        <v>173428.704</v>
      </c>
      <c r="D171" s="86" t="s">
        <v>703</v>
      </c>
      <c r="E171" s="86">
        <v>75734.207999999999</v>
      </c>
      <c r="F171" s="86">
        <v>48066.275000000001</v>
      </c>
      <c r="G171" s="86">
        <v>4276.3530000000001</v>
      </c>
      <c r="H171" s="86">
        <v>0</v>
      </c>
      <c r="I171" s="86">
        <v>45343.428</v>
      </c>
      <c r="J171" s="86">
        <v>0</v>
      </c>
      <c r="K171" s="86">
        <v>8.44</v>
      </c>
      <c r="L171" s="86">
        <v>0</v>
      </c>
      <c r="M171" s="86">
        <v>0</v>
      </c>
      <c r="N171" s="86">
        <v>0</v>
      </c>
      <c r="O171" s="86">
        <v>0</v>
      </c>
      <c r="P171" s="86">
        <v>0</v>
      </c>
      <c r="Q171" s="86">
        <v>0</v>
      </c>
      <c r="R171" s="86">
        <v>0</v>
      </c>
      <c r="S171" s="86">
        <v>0</v>
      </c>
    </row>
    <row r="172" spans="1:19">
      <c r="A172" s="86" t="s">
        <v>515</v>
      </c>
      <c r="B172" s="87">
        <v>156756000000</v>
      </c>
      <c r="C172" s="86">
        <v>145098.43599999999</v>
      </c>
      <c r="D172" s="86" t="s">
        <v>575</v>
      </c>
      <c r="E172" s="86">
        <v>75734.207999999999</v>
      </c>
      <c r="F172" s="86">
        <v>58341.440000000002</v>
      </c>
      <c r="G172" s="86">
        <v>3663.1950000000002</v>
      </c>
      <c r="H172" s="86">
        <v>0</v>
      </c>
      <c r="I172" s="86">
        <v>7299.451</v>
      </c>
      <c r="J172" s="86">
        <v>0</v>
      </c>
      <c r="K172" s="86">
        <v>60.142000000000003</v>
      </c>
      <c r="L172" s="86">
        <v>0</v>
      </c>
      <c r="M172" s="86">
        <v>0</v>
      </c>
      <c r="N172" s="86">
        <v>0</v>
      </c>
      <c r="O172" s="86">
        <v>0</v>
      </c>
      <c r="P172" s="86">
        <v>0</v>
      </c>
      <c r="Q172" s="86">
        <v>0</v>
      </c>
      <c r="R172" s="86">
        <v>0</v>
      </c>
      <c r="S172" s="86">
        <v>0</v>
      </c>
    </row>
    <row r="173" spans="1:19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</row>
    <row r="174" spans="1:19">
      <c r="A174" s="86" t="s">
        <v>516</v>
      </c>
      <c r="B174" s="87">
        <v>2231850000000</v>
      </c>
      <c r="C174" s="86"/>
      <c r="D174" s="86"/>
      <c r="E174" s="86"/>
      <c r="F174" s="86"/>
      <c r="G174" s="86"/>
      <c r="H174" s="86"/>
      <c r="I174" s="86"/>
      <c r="J174" s="86"/>
      <c r="K174" s="86"/>
      <c r="L174" s="86">
        <v>0</v>
      </c>
      <c r="M174" s="86">
        <v>0</v>
      </c>
      <c r="N174" s="86">
        <v>0</v>
      </c>
      <c r="O174" s="86">
        <v>0</v>
      </c>
      <c r="P174" s="86">
        <v>0</v>
      </c>
      <c r="Q174" s="86">
        <v>0</v>
      </c>
      <c r="R174" s="86">
        <v>0</v>
      </c>
      <c r="S174" s="86">
        <v>0</v>
      </c>
    </row>
    <row r="175" spans="1:19">
      <c r="A175" s="86" t="s">
        <v>517</v>
      </c>
      <c r="B175" s="87">
        <v>144888000000</v>
      </c>
      <c r="C175" s="86">
        <v>145098.43599999999</v>
      </c>
      <c r="D175" s="86"/>
      <c r="E175" s="86">
        <v>75734.207999999999</v>
      </c>
      <c r="F175" s="86">
        <v>48066.275000000001</v>
      </c>
      <c r="G175" s="86">
        <v>3663.1950000000002</v>
      </c>
      <c r="H175" s="86">
        <v>0</v>
      </c>
      <c r="I175" s="86">
        <v>7299.451</v>
      </c>
      <c r="J175" s="86">
        <v>0</v>
      </c>
      <c r="K175" s="86">
        <v>8.44</v>
      </c>
      <c r="L175" s="86">
        <v>0</v>
      </c>
      <c r="M175" s="86">
        <v>0</v>
      </c>
      <c r="N175" s="86">
        <v>0</v>
      </c>
      <c r="O175" s="86">
        <v>0</v>
      </c>
      <c r="P175" s="86">
        <v>0</v>
      </c>
      <c r="Q175" s="86">
        <v>0</v>
      </c>
      <c r="R175" s="86">
        <v>0</v>
      </c>
      <c r="S175" s="86">
        <v>0</v>
      </c>
    </row>
    <row r="176" spans="1:19">
      <c r="A176" s="86" t="s">
        <v>518</v>
      </c>
      <c r="B176" s="87">
        <v>245501000000</v>
      </c>
      <c r="C176" s="86">
        <v>262409.88500000001</v>
      </c>
      <c r="D176" s="86"/>
      <c r="E176" s="86">
        <v>75734.207999999999</v>
      </c>
      <c r="F176" s="86">
        <v>58341.440000000002</v>
      </c>
      <c r="G176" s="86">
        <v>19917.276000000002</v>
      </c>
      <c r="H176" s="86">
        <v>0</v>
      </c>
      <c r="I176" s="86">
        <v>115793.796</v>
      </c>
      <c r="J176" s="86">
        <v>0</v>
      </c>
      <c r="K176" s="86">
        <v>69.111000000000004</v>
      </c>
      <c r="L176" s="86">
        <v>0</v>
      </c>
      <c r="M176" s="86">
        <v>0</v>
      </c>
      <c r="N176" s="86">
        <v>0</v>
      </c>
      <c r="O176" s="86">
        <v>0</v>
      </c>
      <c r="P176" s="86">
        <v>0</v>
      </c>
      <c r="Q176" s="86">
        <v>0</v>
      </c>
      <c r="R176" s="86">
        <v>0</v>
      </c>
      <c r="S176" s="86">
        <v>0</v>
      </c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9"/>
      <c r="B178" s="86" t="s">
        <v>541</v>
      </c>
      <c r="C178" s="86" t="s">
        <v>542</v>
      </c>
      <c r="D178" s="86" t="s">
        <v>543</v>
      </c>
      <c r="E178" s="86" t="s">
        <v>238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6" t="s">
        <v>544</v>
      </c>
      <c r="B179" s="86">
        <v>50135.91</v>
      </c>
      <c r="C179" s="86">
        <v>12366.57</v>
      </c>
      <c r="D179" s="86">
        <v>0</v>
      </c>
      <c r="E179" s="86">
        <v>62502.48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6" t="s">
        <v>545</v>
      </c>
      <c r="B180" s="86">
        <v>10.06</v>
      </c>
      <c r="C180" s="86">
        <v>2.48</v>
      </c>
      <c r="D180" s="86">
        <v>0</v>
      </c>
      <c r="E180" s="86">
        <v>12.55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6" t="s">
        <v>546</v>
      </c>
      <c r="B181" s="86">
        <v>10.06</v>
      </c>
      <c r="C181" s="86">
        <v>2.48</v>
      </c>
      <c r="D181" s="86">
        <v>0</v>
      </c>
      <c r="E181" s="86">
        <v>12.55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181"/>
  <sheetViews>
    <sheetView workbookViewId="0"/>
  </sheetViews>
  <sheetFormatPr defaultRowHeight="10.5"/>
  <cols>
    <col min="1" max="1" width="45.8320312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9" width="38.3320312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4.832031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79"/>
      <c r="B1" s="86" t="s">
        <v>329</v>
      </c>
      <c r="C1" s="86" t="s">
        <v>330</v>
      </c>
      <c r="D1" s="86" t="s">
        <v>331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332</v>
      </c>
      <c r="B2" s="86">
        <v>2967.93</v>
      </c>
      <c r="C2" s="86">
        <v>595.71</v>
      </c>
      <c r="D2" s="86">
        <v>595.71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333</v>
      </c>
      <c r="B3" s="86">
        <v>2967.93</v>
      </c>
      <c r="C3" s="86">
        <v>595.71</v>
      </c>
      <c r="D3" s="86">
        <v>595.71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334</v>
      </c>
      <c r="B4" s="86">
        <v>7894.56</v>
      </c>
      <c r="C4" s="86">
        <v>1584.56</v>
      </c>
      <c r="D4" s="86">
        <v>1584.56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335</v>
      </c>
      <c r="B5" s="86">
        <v>7894.56</v>
      </c>
      <c r="C5" s="86">
        <v>1584.56</v>
      </c>
      <c r="D5" s="86">
        <v>1584.56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9"/>
      <c r="B7" s="86" t="s">
        <v>336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337</v>
      </c>
      <c r="B8" s="86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338</v>
      </c>
      <c r="B9" s="86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339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9"/>
      <c r="B12" s="86" t="s">
        <v>340</v>
      </c>
      <c r="C12" s="86" t="s">
        <v>341</v>
      </c>
      <c r="D12" s="86" t="s">
        <v>342</v>
      </c>
      <c r="E12" s="86" t="s">
        <v>343</v>
      </c>
      <c r="F12" s="86" t="s">
        <v>344</v>
      </c>
      <c r="G12" s="86" t="s">
        <v>345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70</v>
      </c>
      <c r="B13" s="86">
        <v>0</v>
      </c>
      <c r="C13" s="86">
        <v>838.53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71</v>
      </c>
      <c r="B14" s="86">
        <v>293.77999999999997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79</v>
      </c>
      <c r="B15" s="86">
        <v>867.37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80</v>
      </c>
      <c r="B16" s="86">
        <v>34.24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81</v>
      </c>
      <c r="B17" s="86">
        <v>806.04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82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83</v>
      </c>
      <c r="B19" s="86">
        <v>87.81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84</v>
      </c>
      <c r="B20" s="86">
        <v>1.32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85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86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65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87</v>
      </c>
      <c r="B24" s="86">
        <v>0</v>
      </c>
      <c r="C24" s="86">
        <v>38.840000000000003</v>
      </c>
      <c r="D24" s="86">
        <v>0</v>
      </c>
      <c r="E24" s="86">
        <v>0</v>
      </c>
      <c r="F24" s="86">
        <v>0</v>
      </c>
      <c r="G24" s="86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88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89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90</v>
      </c>
      <c r="B28" s="86">
        <v>2090.56</v>
      </c>
      <c r="C28" s="86">
        <v>877.38</v>
      </c>
      <c r="D28" s="86">
        <v>0</v>
      </c>
      <c r="E28" s="86">
        <v>0</v>
      </c>
      <c r="F28" s="86">
        <v>0</v>
      </c>
      <c r="G28" s="86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9"/>
      <c r="B30" s="86" t="s">
        <v>336</v>
      </c>
      <c r="C30" s="86" t="s">
        <v>2</v>
      </c>
      <c r="D30" s="86" t="s">
        <v>346</v>
      </c>
      <c r="E30" s="86" t="s">
        <v>347</v>
      </c>
      <c r="F30" s="86" t="s">
        <v>348</v>
      </c>
      <c r="G30" s="86" t="s">
        <v>349</v>
      </c>
      <c r="H30" s="86" t="s">
        <v>350</v>
      </c>
      <c r="I30" s="86" t="s">
        <v>351</v>
      </c>
      <c r="J30" s="86" t="s">
        <v>352</v>
      </c>
      <c r="K30"/>
      <c r="L30"/>
      <c r="M30"/>
      <c r="N30"/>
      <c r="O30"/>
      <c r="P30"/>
      <c r="Q30"/>
      <c r="R30"/>
      <c r="S30"/>
    </row>
    <row r="31" spans="1:19">
      <c r="A31" s="86" t="s">
        <v>353</v>
      </c>
      <c r="B31" s="86">
        <v>983.54</v>
      </c>
      <c r="C31" s="86" t="s">
        <v>3</v>
      </c>
      <c r="D31" s="86">
        <v>2698.04</v>
      </c>
      <c r="E31" s="86">
        <v>1</v>
      </c>
      <c r="F31" s="86">
        <v>0</v>
      </c>
      <c r="G31" s="86">
        <v>0</v>
      </c>
      <c r="H31" s="86">
        <v>16.89</v>
      </c>
      <c r="I31" s="86">
        <v>18.579999999999998</v>
      </c>
      <c r="J31" s="86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6" t="s">
        <v>358</v>
      </c>
      <c r="B32" s="86">
        <v>983.54</v>
      </c>
      <c r="C32" s="86" t="s">
        <v>3</v>
      </c>
      <c r="D32" s="86">
        <v>2698.04</v>
      </c>
      <c r="E32" s="86">
        <v>1</v>
      </c>
      <c r="F32" s="86">
        <v>0</v>
      </c>
      <c r="G32" s="86">
        <v>0</v>
      </c>
      <c r="H32" s="86">
        <v>16.89</v>
      </c>
      <c r="I32" s="86">
        <v>18.579999999999998</v>
      </c>
      <c r="J32" s="86">
        <v>8.07</v>
      </c>
      <c r="K32"/>
      <c r="L32"/>
      <c r="M32"/>
      <c r="N32"/>
      <c r="O32"/>
      <c r="P32"/>
      <c r="Q32"/>
      <c r="R32"/>
      <c r="S32"/>
    </row>
    <row r="33" spans="1:19">
      <c r="A33" s="86" t="s">
        <v>363</v>
      </c>
      <c r="B33" s="86">
        <v>983.54</v>
      </c>
      <c r="C33" s="86" t="s">
        <v>3</v>
      </c>
      <c r="D33" s="86">
        <v>2698.04</v>
      </c>
      <c r="E33" s="86">
        <v>1</v>
      </c>
      <c r="F33" s="86">
        <v>0</v>
      </c>
      <c r="G33" s="86">
        <v>0</v>
      </c>
      <c r="H33" s="86">
        <v>16.89</v>
      </c>
      <c r="I33" s="86">
        <v>18.579999999999998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368</v>
      </c>
      <c r="B34" s="86">
        <v>1660.73</v>
      </c>
      <c r="C34" s="86" t="s">
        <v>3</v>
      </c>
      <c r="D34" s="86">
        <v>2024.76</v>
      </c>
      <c r="E34" s="86">
        <v>1</v>
      </c>
      <c r="F34" s="86">
        <v>202.84</v>
      </c>
      <c r="G34" s="86">
        <v>0</v>
      </c>
      <c r="H34" s="86">
        <v>0</v>
      </c>
      <c r="I34" s="86"/>
      <c r="J34" s="86">
        <v>0</v>
      </c>
      <c r="K34"/>
      <c r="L34"/>
      <c r="M34"/>
      <c r="N34"/>
      <c r="O34"/>
      <c r="P34"/>
      <c r="Q34"/>
      <c r="R34"/>
      <c r="S34"/>
    </row>
    <row r="35" spans="1:19">
      <c r="A35" s="86" t="s">
        <v>369</v>
      </c>
      <c r="B35" s="86">
        <v>1660.73</v>
      </c>
      <c r="C35" s="86" t="s">
        <v>3</v>
      </c>
      <c r="D35" s="86">
        <v>2024.76</v>
      </c>
      <c r="E35" s="86">
        <v>1</v>
      </c>
      <c r="F35" s="86">
        <v>202.84</v>
      </c>
      <c r="G35" s="86">
        <v>0</v>
      </c>
      <c r="H35" s="86">
        <v>0</v>
      </c>
      <c r="I35" s="86"/>
      <c r="J35" s="86">
        <v>0</v>
      </c>
      <c r="K35"/>
      <c r="L35"/>
      <c r="M35"/>
      <c r="N35"/>
      <c r="O35"/>
      <c r="P35"/>
      <c r="Q35"/>
      <c r="R35"/>
      <c r="S35"/>
    </row>
    <row r="36" spans="1:19">
      <c r="A36" s="86" t="s">
        <v>354</v>
      </c>
      <c r="B36" s="86">
        <v>207.34</v>
      </c>
      <c r="C36" s="86" t="s">
        <v>3</v>
      </c>
      <c r="D36" s="86">
        <v>568.77</v>
      </c>
      <c r="E36" s="86">
        <v>1</v>
      </c>
      <c r="F36" s="86">
        <v>136.91999999999999</v>
      </c>
      <c r="G36" s="86">
        <v>65.28</v>
      </c>
      <c r="H36" s="86">
        <v>16.89</v>
      </c>
      <c r="I36" s="86">
        <v>18.579999999999998</v>
      </c>
      <c r="J36" s="86">
        <v>8.07</v>
      </c>
      <c r="K36"/>
      <c r="L36"/>
      <c r="M36"/>
      <c r="N36"/>
      <c r="O36"/>
      <c r="P36"/>
      <c r="Q36"/>
      <c r="R36"/>
      <c r="S36"/>
    </row>
    <row r="37" spans="1:19">
      <c r="A37" s="86" t="s">
        <v>355</v>
      </c>
      <c r="B37" s="86">
        <v>131.26</v>
      </c>
      <c r="C37" s="86" t="s">
        <v>3</v>
      </c>
      <c r="D37" s="86">
        <v>360.08</v>
      </c>
      <c r="E37" s="86">
        <v>1</v>
      </c>
      <c r="F37" s="86">
        <v>91.28</v>
      </c>
      <c r="G37" s="86">
        <v>43.52</v>
      </c>
      <c r="H37" s="86">
        <v>16.89</v>
      </c>
      <c r="I37" s="86">
        <v>18.579999999999998</v>
      </c>
      <c r="J37" s="86">
        <v>8.07</v>
      </c>
      <c r="K37"/>
      <c r="L37"/>
      <c r="M37"/>
      <c r="N37"/>
      <c r="O37"/>
      <c r="P37"/>
      <c r="Q37"/>
      <c r="R37"/>
      <c r="S37"/>
    </row>
    <row r="38" spans="1:19">
      <c r="A38" s="86" t="s">
        <v>356</v>
      </c>
      <c r="B38" s="86">
        <v>207.34</v>
      </c>
      <c r="C38" s="86" t="s">
        <v>3</v>
      </c>
      <c r="D38" s="86">
        <v>568.77</v>
      </c>
      <c r="E38" s="86">
        <v>1</v>
      </c>
      <c r="F38" s="86">
        <v>136.91999999999999</v>
      </c>
      <c r="G38" s="86">
        <v>65.28</v>
      </c>
      <c r="H38" s="86">
        <v>16.89</v>
      </c>
      <c r="I38" s="86">
        <v>18.579999999999998</v>
      </c>
      <c r="J38" s="86">
        <v>8.07</v>
      </c>
      <c r="K38"/>
      <c r="L38"/>
      <c r="M38"/>
      <c r="N38"/>
      <c r="O38"/>
      <c r="P38"/>
      <c r="Q38"/>
      <c r="R38"/>
      <c r="S38"/>
    </row>
    <row r="39" spans="1:19">
      <c r="A39" s="86" t="s">
        <v>357</v>
      </c>
      <c r="B39" s="86">
        <v>131.25</v>
      </c>
      <c r="C39" s="86" t="s">
        <v>3</v>
      </c>
      <c r="D39" s="86">
        <v>360.05</v>
      </c>
      <c r="E39" s="86">
        <v>1</v>
      </c>
      <c r="F39" s="86">
        <v>91.28</v>
      </c>
      <c r="G39" s="86">
        <v>43.52</v>
      </c>
      <c r="H39" s="86">
        <v>16.89</v>
      </c>
      <c r="I39" s="86">
        <v>18.579999999999998</v>
      </c>
      <c r="J39" s="86">
        <v>8.07</v>
      </c>
      <c r="K39"/>
      <c r="L39"/>
      <c r="M39"/>
      <c r="N39"/>
      <c r="O39"/>
      <c r="P39"/>
      <c r="Q39"/>
      <c r="R39"/>
      <c r="S39"/>
    </row>
    <row r="40" spans="1:19">
      <c r="A40" s="86" t="s">
        <v>359</v>
      </c>
      <c r="B40" s="86">
        <v>207.34</v>
      </c>
      <c r="C40" s="86" t="s">
        <v>3</v>
      </c>
      <c r="D40" s="86">
        <v>568.77</v>
      </c>
      <c r="E40" s="86">
        <v>1</v>
      </c>
      <c r="F40" s="86">
        <v>136.91999999999999</v>
      </c>
      <c r="G40" s="86">
        <v>65.28</v>
      </c>
      <c r="H40" s="86">
        <v>16.89</v>
      </c>
      <c r="I40" s="86">
        <v>18.579999999999998</v>
      </c>
      <c r="J40" s="86">
        <v>8.07</v>
      </c>
      <c r="K40"/>
      <c r="L40"/>
      <c r="M40"/>
      <c r="N40"/>
      <c r="O40"/>
      <c r="P40"/>
      <c r="Q40"/>
      <c r="R40"/>
      <c r="S40"/>
    </row>
    <row r="41" spans="1:19">
      <c r="A41" s="86" t="s">
        <v>360</v>
      </c>
      <c r="B41" s="86">
        <v>131.26</v>
      </c>
      <c r="C41" s="86" t="s">
        <v>3</v>
      </c>
      <c r="D41" s="86">
        <v>360.08</v>
      </c>
      <c r="E41" s="86">
        <v>1</v>
      </c>
      <c r="F41" s="86">
        <v>91.28</v>
      </c>
      <c r="G41" s="86">
        <v>43.52</v>
      </c>
      <c r="H41" s="86">
        <v>16.89</v>
      </c>
      <c r="I41" s="86">
        <v>18.579999999999998</v>
      </c>
      <c r="J41" s="86">
        <v>8.07</v>
      </c>
      <c r="K41"/>
      <c r="L41"/>
      <c r="M41"/>
      <c r="N41"/>
      <c r="O41"/>
      <c r="P41"/>
      <c r="Q41"/>
      <c r="R41"/>
      <c r="S41"/>
    </row>
    <row r="42" spans="1:19">
      <c r="A42" s="86" t="s">
        <v>361</v>
      </c>
      <c r="B42" s="86">
        <v>207.34</v>
      </c>
      <c r="C42" s="86" t="s">
        <v>3</v>
      </c>
      <c r="D42" s="86">
        <v>568.77</v>
      </c>
      <c r="E42" s="86">
        <v>1</v>
      </c>
      <c r="F42" s="86">
        <v>136.91999999999999</v>
      </c>
      <c r="G42" s="86">
        <v>65.28</v>
      </c>
      <c r="H42" s="86">
        <v>16.89</v>
      </c>
      <c r="I42" s="86">
        <v>18.579999999999998</v>
      </c>
      <c r="J42" s="86">
        <v>8.07</v>
      </c>
      <c r="K42"/>
      <c r="L42"/>
      <c r="M42"/>
      <c r="N42"/>
      <c r="O42"/>
      <c r="P42"/>
      <c r="Q42"/>
      <c r="R42"/>
      <c r="S42"/>
    </row>
    <row r="43" spans="1:19">
      <c r="A43" s="86" t="s">
        <v>362</v>
      </c>
      <c r="B43" s="86">
        <v>131.25</v>
      </c>
      <c r="C43" s="86" t="s">
        <v>3</v>
      </c>
      <c r="D43" s="86">
        <v>360.05</v>
      </c>
      <c r="E43" s="86">
        <v>1</v>
      </c>
      <c r="F43" s="86">
        <v>91.28</v>
      </c>
      <c r="G43" s="86">
        <v>43.52</v>
      </c>
      <c r="H43" s="86">
        <v>16.89</v>
      </c>
      <c r="I43" s="86">
        <v>18.579999999999998</v>
      </c>
      <c r="J43" s="86">
        <v>8.07</v>
      </c>
      <c r="K43"/>
      <c r="L43"/>
      <c r="M43"/>
      <c r="N43"/>
      <c r="O43"/>
      <c r="P43"/>
      <c r="Q43"/>
      <c r="R43"/>
      <c r="S43"/>
    </row>
    <row r="44" spans="1:19">
      <c r="A44" s="86" t="s">
        <v>364</v>
      </c>
      <c r="B44" s="86">
        <v>207.34</v>
      </c>
      <c r="C44" s="86" t="s">
        <v>3</v>
      </c>
      <c r="D44" s="86">
        <v>568.77</v>
      </c>
      <c r="E44" s="86">
        <v>1</v>
      </c>
      <c r="F44" s="86">
        <v>136.91999999999999</v>
      </c>
      <c r="G44" s="86">
        <v>65.28</v>
      </c>
      <c r="H44" s="86">
        <v>16.89</v>
      </c>
      <c r="I44" s="86">
        <v>18.579999999999998</v>
      </c>
      <c r="J44" s="86">
        <v>8.07</v>
      </c>
      <c r="K44"/>
      <c r="L44"/>
      <c r="M44"/>
      <c r="N44"/>
      <c r="O44"/>
      <c r="P44"/>
      <c r="Q44"/>
      <c r="R44"/>
      <c r="S44"/>
    </row>
    <row r="45" spans="1:19">
      <c r="A45" s="86" t="s">
        <v>365</v>
      </c>
      <c r="B45" s="86">
        <v>131.26</v>
      </c>
      <c r="C45" s="86" t="s">
        <v>3</v>
      </c>
      <c r="D45" s="86">
        <v>360.08</v>
      </c>
      <c r="E45" s="86">
        <v>1</v>
      </c>
      <c r="F45" s="86">
        <v>91.28</v>
      </c>
      <c r="G45" s="86">
        <v>43.52</v>
      </c>
      <c r="H45" s="86">
        <v>16.89</v>
      </c>
      <c r="I45" s="86">
        <v>18.579999999999998</v>
      </c>
      <c r="J45" s="86">
        <v>8.07</v>
      </c>
      <c r="K45"/>
      <c r="L45"/>
      <c r="M45"/>
      <c r="N45"/>
      <c r="O45"/>
      <c r="P45"/>
      <c r="Q45"/>
      <c r="R45"/>
      <c r="S45"/>
    </row>
    <row r="46" spans="1:19">
      <c r="A46" s="86" t="s">
        <v>366</v>
      </c>
      <c r="B46" s="86">
        <v>207.34</v>
      </c>
      <c r="C46" s="86" t="s">
        <v>3</v>
      </c>
      <c r="D46" s="86">
        <v>568.77</v>
      </c>
      <c r="E46" s="86">
        <v>1</v>
      </c>
      <c r="F46" s="86">
        <v>136.91999999999999</v>
      </c>
      <c r="G46" s="86">
        <v>65.28</v>
      </c>
      <c r="H46" s="86">
        <v>16.89</v>
      </c>
      <c r="I46" s="86">
        <v>18.579999999999998</v>
      </c>
      <c r="J46" s="86">
        <v>8.07</v>
      </c>
      <c r="K46"/>
      <c r="L46"/>
      <c r="M46"/>
      <c r="N46"/>
      <c r="O46"/>
      <c r="P46"/>
      <c r="Q46"/>
      <c r="R46"/>
      <c r="S46"/>
    </row>
    <row r="47" spans="1:19">
      <c r="A47" s="86" t="s">
        <v>367</v>
      </c>
      <c r="B47" s="86">
        <v>131.25</v>
      </c>
      <c r="C47" s="86" t="s">
        <v>3</v>
      </c>
      <c r="D47" s="86">
        <v>360.05</v>
      </c>
      <c r="E47" s="86">
        <v>1</v>
      </c>
      <c r="F47" s="86">
        <v>91.28</v>
      </c>
      <c r="G47" s="86">
        <v>43.52</v>
      </c>
      <c r="H47" s="86">
        <v>16.89</v>
      </c>
      <c r="I47" s="86">
        <v>18.579999999999998</v>
      </c>
      <c r="J47" s="86">
        <v>8.07</v>
      </c>
      <c r="K47"/>
      <c r="L47"/>
      <c r="M47"/>
      <c r="N47"/>
      <c r="O47"/>
      <c r="P47"/>
      <c r="Q47"/>
      <c r="R47"/>
      <c r="S47"/>
    </row>
    <row r="48" spans="1:19">
      <c r="A48" s="86" t="s">
        <v>370</v>
      </c>
      <c r="B48" s="86">
        <v>1660.73</v>
      </c>
      <c r="C48" s="86" t="s">
        <v>3</v>
      </c>
      <c r="D48" s="86">
        <v>2024.76</v>
      </c>
      <c r="E48" s="86">
        <v>1</v>
      </c>
      <c r="F48" s="86">
        <v>202.84</v>
      </c>
      <c r="G48" s="86">
        <v>0</v>
      </c>
      <c r="H48" s="86">
        <v>0</v>
      </c>
      <c r="I48" s="86"/>
      <c r="J48" s="86">
        <v>0</v>
      </c>
      <c r="K48"/>
      <c r="L48"/>
      <c r="M48"/>
      <c r="N48"/>
      <c r="O48"/>
      <c r="P48"/>
      <c r="Q48"/>
      <c r="R48"/>
      <c r="S48"/>
    </row>
    <row r="49" spans="1:19">
      <c r="A49" s="86" t="s">
        <v>238</v>
      </c>
      <c r="B49" s="86">
        <v>9964.3700000000008</v>
      </c>
      <c r="C49" s="86"/>
      <c r="D49" s="86">
        <v>19741.41</v>
      </c>
      <c r="E49" s="86"/>
      <c r="F49" s="86">
        <v>1977.67</v>
      </c>
      <c r="G49" s="86">
        <v>652.83000000000004</v>
      </c>
      <c r="H49" s="86">
        <v>8.4450000000000003</v>
      </c>
      <c r="I49" s="86">
        <v>37.159999999999997</v>
      </c>
      <c r="J49" s="86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6" t="s">
        <v>371</v>
      </c>
      <c r="B50" s="86">
        <v>9964.3700000000008</v>
      </c>
      <c r="C50" s="86"/>
      <c r="D50" s="86">
        <v>19741.41</v>
      </c>
      <c r="E50" s="86"/>
      <c r="F50" s="86">
        <v>1977.67</v>
      </c>
      <c r="G50" s="86">
        <v>652.83000000000004</v>
      </c>
      <c r="H50" s="86">
        <v>8.4450000000000003</v>
      </c>
      <c r="I50" s="86">
        <v>37.159999999999997</v>
      </c>
      <c r="J50" s="86">
        <v>7.2575000000000003</v>
      </c>
      <c r="K50"/>
      <c r="L50"/>
      <c r="M50"/>
      <c r="N50"/>
      <c r="O50"/>
      <c r="P50"/>
      <c r="Q50"/>
      <c r="R50"/>
      <c r="S50"/>
    </row>
    <row r="51" spans="1:19">
      <c r="A51" s="86" t="s">
        <v>372</v>
      </c>
      <c r="B51" s="86">
        <v>0</v>
      </c>
      <c r="C51" s="86"/>
      <c r="D51" s="86">
        <v>0</v>
      </c>
      <c r="E51" s="86"/>
      <c r="F51" s="86">
        <v>0</v>
      </c>
      <c r="G51" s="86">
        <v>0</v>
      </c>
      <c r="H51" s="86"/>
      <c r="I51" s="86"/>
      <c r="J51" s="86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79"/>
      <c r="B53" s="86" t="s">
        <v>49</v>
      </c>
      <c r="C53" s="86" t="s">
        <v>373</v>
      </c>
      <c r="D53" s="86" t="s">
        <v>374</v>
      </c>
      <c r="E53" s="86" t="s">
        <v>375</v>
      </c>
      <c r="F53" s="86" t="s">
        <v>376</v>
      </c>
      <c r="G53" s="86" t="s">
        <v>377</v>
      </c>
      <c r="H53" s="86" t="s">
        <v>378</v>
      </c>
      <c r="I53" s="86" t="s">
        <v>379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380</v>
      </c>
      <c r="B54" s="86" t="s">
        <v>495</v>
      </c>
      <c r="C54" s="86">
        <v>0.3</v>
      </c>
      <c r="D54" s="86">
        <v>1.8620000000000001</v>
      </c>
      <c r="E54" s="86">
        <v>3.4009999999999998</v>
      </c>
      <c r="F54" s="86">
        <v>983.54</v>
      </c>
      <c r="G54" s="86">
        <v>0</v>
      </c>
      <c r="H54" s="86">
        <v>180</v>
      </c>
      <c r="I54" s="86"/>
      <c r="J54"/>
      <c r="K54"/>
      <c r="L54"/>
      <c r="M54"/>
      <c r="N54"/>
      <c r="O54"/>
      <c r="P54"/>
      <c r="Q54"/>
      <c r="R54"/>
      <c r="S54"/>
    </row>
    <row r="55" spans="1:19">
      <c r="A55" s="86" t="s">
        <v>401</v>
      </c>
      <c r="B55" s="86" t="s">
        <v>496</v>
      </c>
      <c r="C55" s="86">
        <v>0.22</v>
      </c>
      <c r="D55" s="86">
        <v>0.56799999999999995</v>
      </c>
      <c r="E55" s="86">
        <v>0.621</v>
      </c>
      <c r="F55" s="86">
        <v>40.57</v>
      </c>
      <c r="G55" s="86">
        <v>90</v>
      </c>
      <c r="H55" s="86">
        <v>90</v>
      </c>
      <c r="I55" s="86" t="s">
        <v>385</v>
      </c>
      <c r="J55"/>
      <c r="K55"/>
      <c r="L55"/>
      <c r="M55"/>
      <c r="N55"/>
      <c r="O55"/>
      <c r="P55"/>
      <c r="Q55"/>
      <c r="R55"/>
      <c r="S55"/>
    </row>
    <row r="56" spans="1:19">
      <c r="A56" s="86" t="s">
        <v>404</v>
      </c>
      <c r="B56" s="86" t="s">
        <v>496</v>
      </c>
      <c r="C56" s="86">
        <v>0.22</v>
      </c>
      <c r="D56" s="86">
        <v>0.56799999999999995</v>
      </c>
      <c r="E56" s="86">
        <v>0.621</v>
      </c>
      <c r="F56" s="86">
        <v>60.85</v>
      </c>
      <c r="G56" s="86">
        <v>0</v>
      </c>
      <c r="H56" s="86">
        <v>90</v>
      </c>
      <c r="I56" s="86" t="s">
        <v>388</v>
      </c>
      <c r="J56"/>
      <c r="K56"/>
      <c r="L56"/>
      <c r="M56"/>
      <c r="N56"/>
      <c r="O56"/>
      <c r="P56"/>
      <c r="Q56"/>
      <c r="R56"/>
      <c r="S56"/>
    </row>
    <row r="57" spans="1:19">
      <c r="A57" s="86" t="s">
        <v>402</v>
      </c>
      <c r="B57" s="86" t="s">
        <v>496</v>
      </c>
      <c r="C57" s="86">
        <v>0.22</v>
      </c>
      <c r="D57" s="86">
        <v>0.56799999999999995</v>
      </c>
      <c r="E57" s="86">
        <v>0.621</v>
      </c>
      <c r="F57" s="86">
        <v>60.85</v>
      </c>
      <c r="G57" s="86">
        <v>180</v>
      </c>
      <c r="H57" s="86">
        <v>90</v>
      </c>
      <c r="I57" s="86" t="s">
        <v>382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403</v>
      </c>
      <c r="B58" s="86" t="s">
        <v>496</v>
      </c>
      <c r="C58" s="86">
        <v>0.22</v>
      </c>
      <c r="D58" s="86">
        <v>0.56799999999999995</v>
      </c>
      <c r="E58" s="86">
        <v>0.621</v>
      </c>
      <c r="F58" s="86">
        <v>40.57</v>
      </c>
      <c r="G58" s="86">
        <v>270</v>
      </c>
      <c r="H58" s="86">
        <v>90</v>
      </c>
      <c r="I58" s="86" t="s">
        <v>391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406</v>
      </c>
      <c r="B59" s="86" t="s">
        <v>496</v>
      </c>
      <c r="C59" s="86">
        <v>0.22</v>
      </c>
      <c r="D59" s="86">
        <v>0.56799999999999995</v>
      </c>
      <c r="E59" s="86">
        <v>0.621</v>
      </c>
      <c r="F59" s="86">
        <v>40.57</v>
      </c>
      <c r="G59" s="86">
        <v>90</v>
      </c>
      <c r="H59" s="86">
        <v>90</v>
      </c>
      <c r="I59" s="86" t="s">
        <v>385</v>
      </c>
      <c r="J59"/>
      <c r="K59"/>
      <c r="L59"/>
      <c r="M59"/>
      <c r="N59"/>
      <c r="O59"/>
      <c r="P59"/>
      <c r="Q59"/>
      <c r="R59"/>
      <c r="S59"/>
    </row>
    <row r="60" spans="1:19">
      <c r="A60" s="86" t="s">
        <v>405</v>
      </c>
      <c r="B60" s="86" t="s">
        <v>496</v>
      </c>
      <c r="C60" s="86">
        <v>0.22</v>
      </c>
      <c r="D60" s="86">
        <v>0.56799999999999995</v>
      </c>
      <c r="E60" s="86">
        <v>0.621</v>
      </c>
      <c r="F60" s="86">
        <v>60.85</v>
      </c>
      <c r="G60" s="86">
        <v>0</v>
      </c>
      <c r="H60" s="86">
        <v>90</v>
      </c>
      <c r="I60" s="86" t="s">
        <v>388</v>
      </c>
      <c r="J60"/>
      <c r="K60"/>
      <c r="L60"/>
      <c r="M60"/>
      <c r="N60"/>
      <c r="O60"/>
      <c r="P60"/>
      <c r="Q60"/>
      <c r="R60"/>
      <c r="S60"/>
    </row>
    <row r="61" spans="1:19">
      <c r="A61" s="86" t="s">
        <v>407</v>
      </c>
      <c r="B61" s="86" t="s">
        <v>496</v>
      </c>
      <c r="C61" s="86">
        <v>0.22</v>
      </c>
      <c r="D61" s="86">
        <v>0.56799999999999995</v>
      </c>
      <c r="E61" s="86">
        <v>0.621</v>
      </c>
      <c r="F61" s="86">
        <v>60.85</v>
      </c>
      <c r="G61" s="86">
        <v>180</v>
      </c>
      <c r="H61" s="86">
        <v>90</v>
      </c>
      <c r="I61" s="86" t="s">
        <v>382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408</v>
      </c>
      <c r="B62" s="86" t="s">
        <v>496</v>
      </c>
      <c r="C62" s="86">
        <v>0.22</v>
      </c>
      <c r="D62" s="86">
        <v>0.56799999999999995</v>
      </c>
      <c r="E62" s="86">
        <v>0.621</v>
      </c>
      <c r="F62" s="86">
        <v>40.57</v>
      </c>
      <c r="G62" s="86">
        <v>270</v>
      </c>
      <c r="H62" s="86">
        <v>90</v>
      </c>
      <c r="I62" s="86" t="s">
        <v>391</v>
      </c>
      <c r="J62"/>
      <c r="K62"/>
      <c r="L62"/>
      <c r="M62"/>
      <c r="N62"/>
      <c r="O62"/>
      <c r="P62"/>
      <c r="Q62"/>
      <c r="R62"/>
      <c r="S62"/>
    </row>
    <row r="63" spans="1:19">
      <c r="A63" s="86" t="s">
        <v>381</v>
      </c>
      <c r="B63" s="86" t="s">
        <v>496</v>
      </c>
      <c r="C63" s="86">
        <v>0.22</v>
      </c>
      <c r="D63" s="86">
        <v>0.56799999999999995</v>
      </c>
      <c r="E63" s="86">
        <v>0.621</v>
      </c>
      <c r="F63" s="86">
        <v>136.91999999999999</v>
      </c>
      <c r="G63" s="86">
        <v>180</v>
      </c>
      <c r="H63" s="86">
        <v>90</v>
      </c>
      <c r="I63" s="86" t="s">
        <v>382</v>
      </c>
      <c r="J63"/>
      <c r="K63"/>
      <c r="L63"/>
      <c r="M63"/>
      <c r="N63"/>
      <c r="O63"/>
      <c r="P63"/>
      <c r="Q63"/>
      <c r="R63"/>
      <c r="S63"/>
    </row>
    <row r="64" spans="1:19">
      <c r="A64" s="86" t="s">
        <v>383</v>
      </c>
      <c r="B64" s="86" t="s">
        <v>495</v>
      </c>
      <c r="C64" s="86">
        <v>0.3</v>
      </c>
      <c r="D64" s="86">
        <v>1.8620000000000001</v>
      </c>
      <c r="E64" s="86">
        <v>3.4009999999999998</v>
      </c>
      <c r="F64" s="86">
        <v>207.34</v>
      </c>
      <c r="G64" s="86">
        <v>180</v>
      </c>
      <c r="H64" s="86">
        <v>180</v>
      </c>
      <c r="I64" s="86"/>
      <c r="J64"/>
      <c r="K64"/>
      <c r="L64"/>
      <c r="M64"/>
      <c r="N64"/>
      <c r="O64"/>
      <c r="P64"/>
      <c r="Q64"/>
      <c r="R64"/>
      <c r="S64"/>
    </row>
    <row r="65" spans="1:19">
      <c r="A65" s="86" t="s">
        <v>384</v>
      </c>
      <c r="B65" s="86" t="s">
        <v>496</v>
      </c>
      <c r="C65" s="86">
        <v>0.22</v>
      </c>
      <c r="D65" s="86">
        <v>0.56799999999999995</v>
      </c>
      <c r="E65" s="86">
        <v>0.621</v>
      </c>
      <c r="F65" s="86">
        <v>91.28</v>
      </c>
      <c r="G65" s="86">
        <v>90</v>
      </c>
      <c r="H65" s="86">
        <v>90</v>
      </c>
      <c r="I65" s="86" t="s">
        <v>385</v>
      </c>
      <c r="J65"/>
      <c r="K65"/>
      <c r="L65"/>
      <c r="M65"/>
      <c r="N65"/>
      <c r="O65"/>
      <c r="P65"/>
      <c r="Q65"/>
      <c r="R65"/>
      <c r="S65"/>
    </row>
    <row r="66" spans="1:19">
      <c r="A66" s="86" t="s">
        <v>386</v>
      </c>
      <c r="B66" s="86" t="s">
        <v>495</v>
      </c>
      <c r="C66" s="86">
        <v>0.3</v>
      </c>
      <c r="D66" s="86">
        <v>1.8620000000000001</v>
      </c>
      <c r="E66" s="86">
        <v>3.4009999999999998</v>
      </c>
      <c r="F66" s="86">
        <v>131.26</v>
      </c>
      <c r="G66" s="86">
        <v>90</v>
      </c>
      <c r="H66" s="86">
        <v>180</v>
      </c>
      <c r="I66" s="86"/>
      <c r="J66"/>
      <c r="K66"/>
      <c r="L66"/>
      <c r="M66"/>
      <c r="N66"/>
      <c r="O66"/>
      <c r="P66"/>
      <c r="Q66"/>
      <c r="R66"/>
      <c r="S66"/>
    </row>
    <row r="67" spans="1:19">
      <c r="A67" s="86" t="s">
        <v>387</v>
      </c>
      <c r="B67" s="86" t="s">
        <v>496</v>
      </c>
      <c r="C67" s="86">
        <v>0.22</v>
      </c>
      <c r="D67" s="86">
        <v>0.56799999999999995</v>
      </c>
      <c r="E67" s="86">
        <v>0.621</v>
      </c>
      <c r="F67" s="86">
        <v>136.91999999999999</v>
      </c>
      <c r="G67" s="86">
        <v>0</v>
      </c>
      <c r="H67" s="86">
        <v>90</v>
      </c>
      <c r="I67" s="86" t="s">
        <v>388</v>
      </c>
      <c r="J67"/>
      <c r="K67"/>
      <c r="L67"/>
      <c r="M67"/>
      <c r="N67"/>
      <c r="O67"/>
      <c r="P67"/>
      <c r="Q67"/>
      <c r="R67"/>
      <c r="S67"/>
    </row>
    <row r="68" spans="1:19">
      <c r="A68" s="86" t="s">
        <v>389</v>
      </c>
      <c r="B68" s="86" t="s">
        <v>495</v>
      </c>
      <c r="C68" s="86">
        <v>0.3</v>
      </c>
      <c r="D68" s="86">
        <v>1.8620000000000001</v>
      </c>
      <c r="E68" s="86">
        <v>3.4009999999999998</v>
      </c>
      <c r="F68" s="86">
        <v>207.34</v>
      </c>
      <c r="G68" s="86">
        <v>0</v>
      </c>
      <c r="H68" s="86">
        <v>180</v>
      </c>
      <c r="I68" s="86"/>
      <c r="J68"/>
      <c r="K68"/>
      <c r="L68"/>
      <c r="M68"/>
      <c r="N68"/>
      <c r="O68"/>
      <c r="P68"/>
      <c r="Q68"/>
      <c r="R68"/>
      <c r="S68"/>
    </row>
    <row r="69" spans="1:19">
      <c r="A69" s="86" t="s">
        <v>390</v>
      </c>
      <c r="B69" s="86" t="s">
        <v>496</v>
      </c>
      <c r="C69" s="86">
        <v>0.22</v>
      </c>
      <c r="D69" s="86">
        <v>0.56799999999999995</v>
      </c>
      <c r="E69" s="86">
        <v>0.621</v>
      </c>
      <c r="F69" s="86">
        <v>91.28</v>
      </c>
      <c r="G69" s="86">
        <v>270</v>
      </c>
      <c r="H69" s="86">
        <v>90</v>
      </c>
      <c r="I69" s="86" t="s">
        <v>391</v>
      </c>
      <c r="J69"/>
      <c r="K69"/>
      <c r="L69"/>
      <c r="M69"/>
      <c r="N69"/>
      <c r="O69"/>
      <c r="P69"/>
      <c r="Q69"/>
      <c r="R69"/>
      <c r="S69"/>
    </row>
    <row r="70" spans="1:19">
      <c r="A70" s="86" t="s">
        <v>392</v>
      </c>
      <c r="B70" s="86" t="s">
        <v>495</v>
      </c>
      <c r="C70" s="86">
        <v>0.3</v>
      </c>
      <c r="D70" s="86">
        <v>1.8620000000000001</v>
      </c>
      <c r="E70" s="86">
        <v>3.4009999999999998</v>
      </c>
      <c r="F70" s="86">
        <v>131.25</v>
      </c>
      <c r="G70" s="86">
        <v>270</v>
      </c>
      <c r="H70" s="86">
        <v>180</v>
      </c>
      <c r="I70" s="86"/>
      <c r="J70"/>
      <c r="K70"/>
      <c r="L70"/>
      <c r="M70"/>
      <c r="N70"/>
      <c r="O70"/>
      <c r="P70"/>
      <c r="Q70"/>
      <c r="R70"/>
      <c r="S70"/>
    </row>
    <row r="71" spans="1:19">
      <c r="A71" s="86" t="s">
        <v>393</v>
      </c>
      <c r="B71" s="86" t="s">
        <v>496</v>
      </c>
      <c r="C71" s="86">
        <v>0.22</v>
      </c>
      <c r="D71" s="86">
        <v>0.56799999999999995</v>
      </c>
      <c r="E71" s="86">
        <v>0.621</v>
      </c>
      <c r="F71" s="86">
        <v>136.91999999999999</v>
      </c>
      <c r="G71" s="86">
        <v>180</v>
      </c>
      <c r="H71" s="86">
        <v>90</v>
      </c>
      <c r="I71" s="86" t="s">
        <v>382</v>
      </c>
      <c r="J71"/>
      <c r="K71"/>
      <c r="L71"/>
      <c r="M71"/>
      <c r="N71"/>
      <c r="O71"/>
      <c r="P71"/>
      <c r="Q71"/>
      <c r="R71"/>
      <c r="S71"/>
    </row>
    <row r="72" spans="1:19">
      <c r="A72" s="86" t="s">
        <v>394</v>
      </c>
      <c r="B72" s="86" t="s">
        <v>496</v>
      </c>
      <c r="C72" s="86">
        <v>0.22</v>
      </c>
      <c r="D72" s="86">
        <v>0.56799999999999995</v>
      </c>
      <c r="E72" s="86">
        <v>0.621</v>
      </c>
      <c r="F72" s="86">
        <v>91.28</v>
      </c>
      <c r="G72" s="86">
        <v>90</v>
      </c>
      <c r="H72" s="86">
        <v>90</v>
      </c>
      <c r="I72" s="86" t="s">
        <v>385</v>
      </c>
      <c r="J72"/>
      <c r="K72"/>
      <c r="L72"/>
      <c r="M72"/>
      <c r="N72"/>
      <c r="O72"/>
      <c r="P72"/>
      <c r="Q72"/>
      <c r="R72"/>
      <c r="S72"/>
    </row>
    <row r="73" spans="1:19">
      <c r="A73" s="86" t="s">
        <v>395</v>
      </c>
      <c r="B73" s="86" t="s">
        <v>496</v>
      </c>
      <c r="C73" s="86">
        <v>0.22</v>
      </c>
      <c r="D73" s="86">
        <v>0.56799999999999995</v>
      </c>
      <c r="E73" s="86">
        <v>0.621</v>
      </c>
      <c r="F73" s="86">
        <v>136.91999999999999</v>
      </c>
      <c r="G73" s="86">
        <v>0</v>
      </c>
      <c r="H73" s="86">
        <v>90</v>
      </c>
      <c r="I73" s="86" t="s">
        <v>388</v>
      </c>
      <c r="J73"/>
      <c r="K73"/>
      <c r="L73"/>
      <c r="M73"/>
      <c r="N73"/>
      <c r="O73"/>
      <c r="P73"/>
      <c r="Q73"/>
      <c r="R73"/>
      <c r="S73"/>
    </row>
    <row r="74" spans="1:19">
      <c r="A74" s="86" t="s">
        <v>396</v>
      </c>
      <c r="B74" s="86" t="s">
        <v>496</v>
      </c>
      <c r="C74" s="86">
        <v>0.22</v>
      </c>
      <c r="D74" s="86">
        <v>0.56799999999999995</v>
      </c>
      <c r="E74" s="86">
        <v>0.621</v>
      </c>
      <c r="F74" s="86">
        <v>91.28</v>
      </c>
      <c r="G74" s="86">
        <v>270</v>
      </c>
      <c r="H74" s="86">
        <v>90</v>
      </c>
      <c r="I74" s="86" t="s">
        <v>391</v>
      </c>
      <c r="J74"/>
      <c r="K74"/>
      <c r="L74"/>
      <c r="M74"/>
      <c r="N74"/>
      <c r="O74"/>
      <c r="P74"/>
      <c r="Q74"/>
      <c r="R74"/>
      <c r="S74"/>
    </row>
    <row r="75" spans="1:19">
      <c r="A75" s="86" t="s">
        <v>397</v>
      </c>
      <c r="B75" s="86" t="s">
        <v>496</v>
      </c>
      <c r="C75" s="86">
        <v>0.22</v>
      </c>
      <c r="D75" s="86">
        <v>0.56799999999999995</v>
      </c>
      <c r="E75" s="86">
        <v>0.621</v>
      </c>
      <c r="F75" s="86">
        <v>136.91999999999999</v>
      </c>
      <c r="G75" s="86">
        <v>180</v>
      </c>
      <c r="H75" s="86">
        <v>90</v>
      </c>
      <c r="I75" s="86" t="s">
        <v>382</v>
      </c>
      <c r="J75"/>
      <c r="K75"/>
      <c r="L75"/>
      <c r="M75"/>
      <c r="N75"/>
      <c r="O75"/>
      <c r="P75"/>
      <c r="Q75"/>
      <c r="R75"/>
      <c r="S75"/>
    </row>
    <row r="76" spans="1:19">
      <c r="A76" s="86" t="s">
        <v>398</v>
      </c>
      <c r="B76" s="86" t="s">
        <v>496</v>
      </c>
      <c r="C76" s="86">
        <v>0.22</v>
      </c>
      <c r="D76" s="86">
        <v>0.56799999999999995</v>
      </c>
      <c r="E76" s="86">
        <v>0.621</v>
      </c>
      <c r="F76" s="86">
        <v>91.28</v>
      </c>
      <c r="G76" s="86">
        <v>90</v>
      </c>
      <c r="H76" s="86">
        <v>90</v>
      </c>
      <c r="I76" s="86" t="s">
        <v>385</v>
      </c>
      <c r="J76"/>
      <c r="K76"/>
      <c r="L76"/>
      <c r="M76"/>
      <c r="N76"/>
      <c r="O76"/>
      <c r="P76"/>
      <c r="Q76"/>
      <c r="R76"/>
      <c r="S76"/>
    </row>
    <row r="77" spans="1:19">
      <c r="A77" s="86" t="s">
        <v>399</v>
      </c>
      <c r="B77" s="86" t="s">
        <v>496</v>
      </c>
      <c r="C77" s="86">
        <v>0.22</v>
      </c>
      <c r="D77" s="86">
        <v>0.56799999999999995</v>
      </c>
      <c r="E77" s="86">
        <v>0.621</v>
      </c>
      <c r="F77" s="86">
        <v>136.91999999999999</v>
      </c>
      <c r="G77" s="86">
        <v>0</v>
      </c>
      <c r="H77" s="86">
        <v>90</v>
      </c>
      <c r="I77" s="86" t="s">
        <v>388</v>
      </c>
      <c r="J77"/>
      <c r="K77"/>
      <c r="L77"/>
      <c r="M77"/>
      <c r="N77"/>
      <c r="O77"/>
      <c r="P77"/>
      <c r="Q77"/>
      <c r="R77"/>
      <c r="S77"/>
    </row>
    <row r="78" spans="1:19">
      <c r="A78" s="86" t="s">
        <v>400</v>
      </c>
      <c r="B78" s="86" t="s">
        <v>496</v>
      </c>
      <c r="C78" s="86">
        <v>0.22</v>
      </c>
      <c r="D78" s="86">
        <v>0.56799999999999995</v>
      </c>
      <c r="E78" s="86">
        <v>0.621</v>
      </c>
      <c r="F78" s="86">
        <v>91.28</v>
      </c>
      <c r="G78" s="86">
        <v>270</v>
      </c>
      <c r="H78" s="86">
        <v>90</v>
      </c>
      <c r="I78" s="86" t="s">
        <v>391</v>
      </c>
      <c r="J78"/>
      <c r="K78"/>
      <c r="L78"/>
      <c r="M78"/>
      <c r="N78"/>
      <c r="O78"/>
      <c r="P78"/>
      <c r="Q78"/>
      <c r="R78"/>
      <c r="S78"/>
    </row>
    <row r="79" spans="1:19">
      <c r="A79" s="86" t="s">
        <v>410</v>
      </c>
      <c r="B79" s="86" t="s">
        <v>496</v>
      </c>
      <c r="C79" s="86">
        <v>0.22</v>
      </c>
      <c r="D79" s="86">
        <v>0.56799999999999995</v>
      </c>
      <c r="E79" s="86">
        <v>0.621</v>
      </c>
      <c r="F79" s="86">
        <v>40.57</v>
      </c>
      <c r="G79" s="86">
        <v>90</v>
      </c>
      <c r="H79" s="86">
        <v>90</v>
      </c>
      <c r="I79" s="86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86" t="s">
        <v>409</v>
      </c>
      <c r="B80" s="86" t="s">
        <v>496</v>
      </c>
      <c r="C80" s="86">
        <v>0.22</v>
      </c>
      <c r="D80" s="86">
        <v>0.56799999999999995</v>
      </c>
      <c r="E80" s="86">
        <v>0.621</v>
      </c>
      <c r="F80" s="86">
        <v>60.85</v>
      </c>
      <c r="G80" s="86">
        <v>0</v>
      </c>
      <c r="H80" s="86">
        <v>90</v>
      </c>
      <c r="I80" s="86" t="s">
        <v>388</v>
      </c>
      <c r="J80"/>
      <c r="K80"/>
      <c r="L80"/>
      <c r="M80"/>
      <c r="N80"/>
      <c r="O80"/>
      <c r="P80"/>
      <c r="Q80"/>
      <c r="R80"/>
      <c r="S80"/>
    </row>
    <row r="81" spans="1:19">
      <c r="A81" s="86" t="s">
        <v>411</v>
      </c>
      <c r="B81" s="86" t="s">
        <v>496</v>
      </c>
      <c r="C81" s="86">
        <v>0.22</v>
      </c>
      <c r="D81" s="86">
        <v>0.56799999999999995</v>
      </c>
      <c r="E81" s="86">
        <v>0.621</v>
      </c>
      <c r="F81" s="86">
        <v>60.85</v>
      </c>
      <c r="G81" s="86">
        <v>180</v>
      </c>
      <c r="H81" s="86">
        <v>90</v>
      </c>
      <c r="I81" s="86" t="s">
        <v>382</v>
      </c>
      <c r="J81"/>
      <c r="K81"/>
      <c r="L81"/>
      <c r="M81"/>
      <c r="N81"/>
      <c r="O81"/>
      <c r="P81"/>
      <c r="Q81"/>
      <c r="R81"/>
      <c r="S81"/>
    </row>
    <row r="82" spans="1:19">
      <c r="A82" s="86" t="s">
        <v>412</v>
      </c>
      <c r="B82" s="86" t="s">
        <v>496</v>
      </c>
      <c r="C82" s="86">
        <v>0.22</v>
      </c>
      <c r="D82" s="86">
        <v>0.56799999999999995</v>
      </c>
      <c r="E82" s="86">
        <v>0.621</v>
      </c>
      <c r="F82" s="86">
        <v>40.57</v>
      </c>
      <c r="G82" s="86">
        <v>270</v>
      </c>
      <c r="H82" s="86">
        <v>90</v>
      </c>
      <c r="I82" s="86" t="s">
        <v>391</v>
      </c>
      <c r="J82"/>
      <c r="K82"/>
      <c r="L82"/>
      <c r="M82"/>
      <c r="N82"/>
      <c r="O82"/>
      <c r="P82"/>
      <c r="Q82"/>
      <c r="R82"/>
      <c r="S82"/>
    </row>
    <row r="83" spans="1:19">
      <c r="A83" s="86" t="s">
        <v>413</v>
      </c>
      <c r="B83" s="86" t="s">
        <v>497</v>
      </c>
      <c r="C83" s="86">
        <v>0.3</v>
      </c>
      <c r="D83" s="86">
        <v>0.33500000000000002</v>
      </c>
      <c r="E83" s="86">
        <v>0.35799999999999998</v>
      </c>
      <c r="F83" s="86">
        <v>1660.73</v>
      </c>
      <c r="G83" s="86">
        <v>0</v>
      </c>
      <c r="H83" s="86">
        <v>0</v>
      </c>
      <c r="I83" s="86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79"/>
      <c r="B85" s="86" t="s">
        <v>49</v>
      </c>
      <c r="C85" s="86" t="s">
        <v>414</v>
      </c>
      <c r="D85" s="86" t="s">
        <v>415</v>
      </c>
      <c r="E85" s="86" t="s">
        <v>416</v>
      </c>
      <c r="F85" s="86" t="s">
        <v>43</v>
      </c>
      <c r="G85" s="86" t="s">
        <v>417</v>
      </c>
      <c r="H85" s="86" t="s">
        <v>418</v>
      </c>
      <c r="I85" s="86" t="s">
        <v>419</v>
      </c>
      <c r="J85" s="86" t="s">
        <v>377</v>
      </c>
      <c r="K85" s="86" t="s">
        <v>379</v>
      </c>
      <c r="L85"/>
      <c r="M85"/>
      <c r="N85"/>
      <c r="O85"/>
      <c r="P85"/>
      <c r="Q85"/>
      <c r="R85"/>
      <c r="S85"/>
    </row>
    <row r="86" spans="1:19">
      <c r="A86" s="86" t="s">
        <v>420</v>
      </c>
      <c r="B86" s="86" t="s">
        <v>720</v>
      </c>
      <c r="C86" s="86">
        <v>65.28</v>
      </c>
      <c r="D86" s="86">
        <v>65.28</v>
      </c>
      <c r="E86" s="86">
        <v>4.0919999999999996</v>
      </c>
      <c r="F86" s="86">
        <v>0.36199999999999999</v>
      </c>
      <c r="G86" s="86">
        <v>0.22500000000000001</v>
      </c>
      <c r="H86" s="86" t="s">
        <v>64</v>
      </c>
      <c r="I86" s="86" t="s">
        <v>381</v>
      </c>
      <c r="J86" s="86">
        <v>180</v>
      </c>
      <c r="K86" s="86" t="s">
        <v>382</v>
      </c>
      <c r="L86"/>
      <c r="M86"/>
      <c r="N86"/>
      <c r="O86"/>
      <c r="P86"/>
      <c r="Q86"/>
      <c r="R86"/>
      <c r="S86"/>
    </row>
    <row r="87" spans="1:19">
      <c r="A87" s="86" t="s">
        <v>421</v>
      </c>
      <c r="B87" s="86" t="s">
        <v>720</v>
      </c>
      <c r="C87" s="86">
        <v>43.52</v>
      </c>
      <c r="D87" s="86">
        <v>43.52</v>
      </c>
      <c r="E87" s="86">
        <v>4.0919999999999996</v>
      </c>
      <c r="F87" s="86">
        <v>0.36199999999999999</v>
      </c>
      <c r="G87" s="86">
        <v>0.22500000000000001</v>
      </c>
      <c r="H87" s="86" t="s">
        <v>64</v>
      </c>
      <c r="I87" s="86" t="s">
        <v>384</v>
      </c>
      <c r="J87" s="86">
        <v>90</v>
      </c>
      <c r="K87" s="86" t="s">
        <v>385</v>
      </c>
      <c r="L87"/>
      <c r="M87"/>
      <c r="N87"/>
      <c r="O87"/>
      <c r="P87"/>
      <c r="Q87"/>
      <c r="R87"/>
      <c r="S87"/>
    </row>
    <row r="88" spans="1:19">
      <c r="A88" s="86" t="s">
        <v>422</v>
      </c>
      <c r="B88" s="86" t="s">
        <v>720</v>
      </c>
      <c r="C88" s="86">
        <v>65.28</v>
      </c>
      <c r="D88" s="86">
        <v>65.28</v>
      </c>
      <c r="E88" s="86">
        <v>4.0919999999999996</v>
      </c>
      <c r="F88" s="86">
        <v>0.36199999999999999</v>
      </c>
      <c r="G88" s="86">
        <v>0.22500000000000001</v>
      </c>
      <c r="H88" s="86" t="s">
        <v>64</v>
      </c>
      <c r="I88" s="86" t="s">
        <v>387</v>
      </c>
      <c r="J88" s="86">
        <v>0</v>
      </c>
      <c r="K88" s="86" t="s">
        <v>388</v>
      </c>
      <c r="L88"/>
      <c r="M88"/>
      <c r="N88"/>
      <c r="O88"/>
      <c r="P88"/>
      <c r="Q88"/>
      <c r="R88"/>
      <c r="S88"/>
    </row>
    <row r="89" spans="1:19">
      <c r="A89" s="86" t="s">
        <v>423</v>
      </c>
      <c r="B89" s="86" t="s">
        <v>720</v>
      </c>
      <c r="C89" s="86">
        <v>43.52</v>
      </c>
      <c r="D89" s="86">
        <v>43.52</v>
      </c>
      <c r="E89" s="86">
        <v>4.0919999999999996</v>
      </c>
      <c r="F89" s="86">
        <v>0.36199999999999999</v>
      </c>
      <c r="G89" s="86">
        <v>0.22500000000000001</v>
      </c>
      <c r="H89" s="86" t="s">
        <v>64</v>
      </c>
      <c r="I89" s="86" t="s">
        <v>390</v>
      </c>
      <c r="J89" s="86">
        <v>270</v>
      </c>
      <c r="K89" s="86" t="s">
        <v>391</v>
      </c>
      <c r="L89"/>
      <c r="M89"/>
      <c r="N89"/>
      <c r="O89"/>
      <c r="P89"/>
      <c r="Q89"/>
      <c r="R89"/>
      <c r="S89"/>
    </row>
    <row r="90" spans="1:19">
      <c r="A90" s="86" t="s">
        <v>424</v>
      </c>
      <c r="B90" s="86" t="s">
        <v>720</v>
      </c>
      <c r="C90" s="86">
        <v>65.28</v>
      </c>
      <c r="D90" s="86">
        <v>65.28</v>
      </c>
      <c r="E90" s="86">
        <v>4.0919999999999996</v>
      </c>
      <c r="F90" s="86">
        <v>0.36199999999999999</v>
      </c>
      <c r="G90" s="86">
        <v>0.22500000000000001</v>
      </c>
      <c r="H90" s="86" t="s">
        <v>64</v>
      </c>
      <c r="I90" s="86" t="s">
        <v>393</v>
      </c>
      <c r="J90" s="86">
        <v>180</v>
      </c>
      <c r="K90" s="86" t="s">
        <v>382</v>
      </c>
      <c r="L90"/>
      <c r="M90"/>
      <c r="N90"/>
      <c r="O90"/>
      <c r="P90"/>
      <c r="Q90"/>
      <c r="R90"/>
      <c r="S90"/>
    </row>
    <row r="91" spans="1:19">
      <c r="A91" s="86" t="s">
        <v>425</v>
      </c>
      <c r="B91" s="86" t="s">
        <v>720</v>
      </c>
      <c r="C91" s="86">
        <v>43.52</v>
      </c>
      <c r="D91" s="86">
        <v>43.52</v>
      </c>
      <c r="E91" s="86">
        <v>4.0919999999999996</v>
      </c>
      <c r="F91" s="86">
        <v>0.36199999999999999</v>
      </c>
      <c r="G91" s="86">
        <v>0.22500000000000001</v>
      </c>
      <c r="H91" s="86" t="s">
        <v>64</v>
      </c>
      <c r="I91" s="86" t="s">
        <v>394</v>
      </c>
      <c r="J91" s="86">
        <v>90</v>
      </c>
      <c r="K91" s="86" t="s">
        <v>385</v>
      </c>
      <c r="L91"/>
      <c r="M91"/>
      <c r="N91"/>
      <c r="O91"/>
      <c r="P91"/>
      <c r="Q91"/>
      <c r="R91"/>
      <c r="S91"/>
    </row>
    <row r="92" spans="1:19">
      <c r="A92" s="86" t="s">
        <v>426</v>
      </c>
      <c r="B92" s="86" t="s">
        <v>720</v>
      </c>
      <c r="C92" s="86">
        <v>65.28</v>
      </c>
      <c r="D92" s="86">
        <v>65.28</v>
      </c>
      <c r="E92" s="86">
        <v>4.0919999999999996</v>
      </c>
      <c r="F92" s="86">
        <v>0.36199999999999999</v>
      </c>
      <c r="G92" s="86">
        <v>0.22500000000000001</v>
      </c>
      <c r="H92" s="86" t="s">
        <v>64</v>
      </c>
      <c r="I92" s="86" t="s">
        <v>395</v>
      </c>
      <c r="J92" s="86">
        <v>0</v>
      </c>
      <c r="K92" s="86" t="s">
        <v>388</v>
      </c>
      <c r="L92"/>
      <c r="M92"/>
      <c r="N92"/>
      <c r="O92"/>
      <c r="P92"/>
      <c r="Q92"/>
      <c r="R92"/>
      <c r="S92"/>
    </row>
    <row r="93" spans="1:19">
      <c r="A93" s="86" t="s">
        <v>427</v>
      </c>
      <c r="B93" s="86" t="s">
        <v>720</v>
      </c>
      <c r="C93" s="86">
        <v>43.52</v>
      </c>
      <c r="D93" s="86">
        <v>43.52</v>
      </c>
      <c r="E93" s="86">
        <v>4.0919999999999996</v>
      </c>
      <c r="F93" s="86">
        <v>0.36199999999999999</v>
      </c>
      <c r="G93" s="86">
        <v>0.22500000000000001</v>
      </c>
      <c r="H93" s="86" t="s">
        <v>64</v>
      </c>
      <c r="I93" s="86" t="s">
        <v>396</v>
      </c>
      <c r="J93" s="86">
        <v>270</v>
      </c>
      <c r="K93" s="86" t="s">
        <v>391</v>
      </c>
      <c r="L93"/>
      <c r="M93"/>
      <c r="N93"/>
      <c r="O93"/>
      <c r="P93"/>
      <c r="Q93"/>
      <c r="R93"/>
      <c r="S93"/>
    </row>
    <row r="94" spans="1:19">
      <c r="A94" s="86" t="s">
        <v>428</v>
      </c>
      <c r="B94" s="86" t="s">
        <v>720</v>
      </c>
      <c r="C94" s="86">
        <v>65.28</v>
      </c>
      <c r="D94" s="86">
        <v>65.28</v>
      </c>
      <c r="E94" s="86">
        <v>4.0919999999999996</v>
      </c>
      <c r="F94" s="86">
        <v>0.36199999999999999</v>
      </c>
      <c r="G94" s="86">
        <v>0.22500000000000001</v>
      </c>
      <c r="H94" s="86" t="s">
        <v>64</v>
      </c>
      <c r="I94" s="86" t="s">
        <v>397</v>
      </c>
      <c r="J94" s="86">
        <v>180</v>
      </c>
      <c r="K94" s="86" t="s">
        <v>382</v>
      </c>
      <c r="L94"/>
      <c r="M94"/>
      <c r="N94"/>
      <c r="O94"/>
      <c r="P94"/>
      <c r="Q94"/>
      <c r="R94"/>
      <c r="S94"/>
    </row>
    <row r="95" spans="1:19">
      <c r="A95" s="86" t="s">
        <v>429</v>
      </c>
      <c r="B95" s="86" t="s">
        <v>720</v>
      </c>
      <c r="C95" s="86">
        <v>43.52</v>
      </c>
      <c r="D95" s="86">
        <v>43.52</v>
      </c>
      <c r="E95" s="86">
        <v>4.0919999999999996</v>
      </c>
      <c r="F95" s="86">
        <v>0.36199999999999999</v>
      </c>
      <c r="G95" s="86">
        <v>0.22500000000000001</v>
      </c>
      <c r="H95" s="86" t="s">
        <v>64</v>
      </c>
      <c r="I95" s="86" t="s">
        <v>398</v>
      </c>
      <c r="J95" s="86">
        <v>90</v>
      </c>
      <c r="K95" s="86" t="s">
        <v>385</v>
      </c>
      <c r="L95"/>
      <c r="M95"/>
      <c r="N95"/>
      <c r="O95"/>
      <c r="P95"/>
      <c r="Q95"/>
      <c r="R95"/>
      <c r="S95"/>
    </row>
    <row r="96" spans="1:19">
      <c r="A96" s="86" t="s">
        <v>430</v>
      </c>
      <c r="B96" s="86" t="s">
        <v>720</v>
      </c>
      <c r="C96" s="86">
        <v>65.28</v>
      </c>
      <c r="D96" s="86">
        <v>65.28</v>
      </c>
      <c r="E96" s="86">
        <v>4.0919999999999996</v>
      </c>
      <c r="F96" s="86">
        <v>0.36199999999999999</v>
      </c>
      <c r="G96" s="86">
        <v>0.22500000000000001</v>
      </c>
      <c r="H96" s="86" t="s">
        <v>64</v>
      </c>
      <c r="I96" s="86" t="s">
        <v>399</v>
      </c>
      <c r="J96" s="86">
        <v>0</v>
      </c>
      <c r="K96" s="86" t="s">
        <v>388</v>
      </c>
      <c r="L96"/>
      <c r="M96"/>
      <c r="N96"/>
      <c r="O96"/>
      <c r="P96"/>
      <c r="Q96"/>
      <c r="R96"/>
      <c r="S96"/>
    </row>
    <row r="97" spans="1:19">
      <c r="A97" s="86" t="s">
        <v>431</v>
      </c>
      <c r="B97" s="86" t="s">
        <v>720</v>
      </c>
      <c r="C97" s="86">
        <v>43.52</v>
      </c>
      <c r="D97" s="86">
        <v>43.52</v>
      </c>
      <c r="E97" s="86">
        <v>4.0919999999999996</v>
      </c>
      <c r="F97" s="86">
        <v>0.36199999999999999</v>
      </c>
      <c r="G97" s="86">
        <v>0.22500000000000001</v>
      </c>
      <c r="H97" s="86" t="s">
        <v>64</v>
      </c>
      <c r="I97" s="86" t="s">
        <v>400</v>
      </c>
      <c r="J97" s="86">
        <v>270</v>
      </c>
      <c r="K97" s="86" t="s">
        <v>391</v>
      </c>
      <c r="L97"/>
      <c r="M97"/>
      <c r="N97"/>
      <c r="O97"/>
      <c r="P97"/>
      <c r="Q97"/>
      <c r="R97"/>
      <c r="S97"/>
    </row>
    <row r="98" spans="1:19">
      <c r="A98" s="86" t="s">
        <v>432</v>
      </c>
      <c r="B98" s="86"/>
      <c r="C98" s="86"/>
      <c r="D98" s="86">
        <v>652.83000000000004</v>
      </c>
      <c r="E98" s="86">
        <v>4.09</v>
      </c>
      <c r="F98" s="86">
        <v>0.36199999999999999</v>
      </c>
      <c r="G98" s="86">
        <v>0.22500000000000001</v>
      </c>
      <c r="H98" s="86"/>
      <c r="I98" s="86"/>
      <c r="J98" s="86"/>
      <c r="K98" s="86"/>
      <c r="L98"/>
      <c r="M98"/>
      <c r="N98"/>
      <c r="O98"/>
      <c r="P98"/>
      <c r="Q98"/>
      <c r="R98"/>
      <c r="S98"/>
    </row>
    <row r="99" spans="1:19">
      <c r="A99" s="86" t="s">
        <v>433</v>
      </c>
      <c r="B99" s="86"/>
      <c r="C99" s="86"/>
      <c r="D99" s="86">
        <v>195.85</v>
      </c>
      <c r="E99" s="86">
        <v>4.09</v>
      </c>
      <c r="F99" s="86">
        <v>0.36199999999999999</v>
      </c>
      <c r="G99" s="86">
        <v>0.22500000000000001</v>
      </c>
      <c r="H99" s="86"/>
      <c r="I99" s="86"/>
      <c r="J99" s="86"/>
      <c r="K99" s="86"/>
      <c r="L99"/>
      <c r="M99"/>
      <c r="N99"/>
      <c r="O99"/>
      <c r="P99"/>
      <c r="Q99"/>
      <c r="R99"/>
      <c r="S99"/>
    </row>
    <row r="100" spans="1:19">
      <c r="A100" s="86" t="s">
        <v>434</v>
      </c>
      <c r="B100" s="86"/>
      <c r="C100" s="86"/>
      <c r="D100" s="86">
        <v>456.98</v>
      </c>
      <c r="E100" s="86">
        <v>4.09</v>
      </c>
      <c r="F100" s="86">
        <v>0.36199999999999999</v>
      </c>
      <c r="G100" s="86">
        <v>0.22500000000000001</v>
      </c>
      <c r="H100" s="86"/>
      <c r="I100" s="86"/>
      <c r="J100" s="86"/>
      <c r="K100" s="86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79"/>
      <c r="B102" s="86" t="s">
        <v>115</v>
      </c>
      <c r="C102" s="86" t="s">
        <v>435</v>
      </c>
      <c r="D102" s="86" t="s">
        <v>436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6" t="s">
        <v>437</v>
      </c>
      <c r="B103" s="86" t="s">
        <v>438</v>
      </c>
      <c r="C103" s="86">
        <v>239975</v>
      </c>
      <c r="D103" s="86">
        <v>0.7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79"/>
      <c r="B105" s="86" t="s">
        <v>115</v>
      </c>
      <c r="C105" s="86" t="s">
        <v>439</v>
      </c>
      <c r="D105" s="86" t="s">
        <v>440</v>
      </c>
      <c r="E105" s="86" t="s">
        <v>441</v>
      </c>
      <c r="F105" s="86" t="s">
        <v>442</v>
      </c>
      <c r="G105" s="86" t="s">
        <v>436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6" t="s">
        <v>443</v>
      </c>
      <c r="B106" s="86" t="s">
        <v>444</v>
      </c>
      <c r="C106" s="86">
        <v>121982.35</v>
      </c>
      <c r="D106" s="86">
        <v>97421.84</v>
      </c>
      <c r="E106" s="86">
        <v>24560.5</v>
      </c>
      <c r="F106" s="86">
        <v>0.8</v>
      </c>
      <c r="G106" s="86">
        <v>3.32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6" t="s">
        <v>445</v>
      </c>
      <c r="B107" s="86" t="s">
        <v>444</v>
      </c>
      <c r="C107" s="86">
        <v>139920.31</v>
      </c>
      <c r="D107" s="86">
        <v>111748.09</v>
      </c>
      <c r="E107" s="86">
        <v>28172.22</v>
      </c>
      <c r="F107" s="86">
        <v>0.8</v>
      </c>
      <c r="G107" s="86">
        <v>3.32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446</v>
      </c>
      <c r="B108" s="86" t="s">
        <v>444</v>
      </c>
      <c r="C108" s="86">
        <v>131828.5</v>
      </c>
      <c r="D108" s="86">
        <v>105285.53</v>
      </c>
      <c r="E108" s="86">
        <v>26542.98</v>
      </c>
      <c r="F108" s="86">
        <v>0.8</v>
      </c>
      <c r="G108" s="86">
        <v>3.32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79"/>
      <c r="B110" s="86" t="s">
        <v>115</v>
      </c>
      <c r="C110" s="86" t="s">
        <v>439</v>
      </c>
      <c r="D110" s="86" t="s">
        <v>436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447</v>
      </c>
      <c r="B111" s="86" t="s">
        <v>448</v>
      </c>
      <c r="C111" s="86">
        <v>38790.589999999997</v>
      </c>
      <c r="D111" s="86" t="s">
        <v>449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454</v>
      </c>
      <c r="B112" s="86" t="s">
        <v>448</v>
      </c>
      <c r="C112" s="86">
        <v>41102.550000000003</v>
      </c>
      <c r="D112" s="86" t="s">
        <v>449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459</v>
      </c>
      <c r="B113" s="86" t="s">
        <v>448</v>
      </c>
      <c r="C113" s="86">
        <v>36487.01</v>
      </c>
      <c r="D113" s="86" t="s">
        <v>449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450</v>
      </c>
      <c r="B114" s="86" t="s">
        <v>448</v>
      </c>
      <c r="C114" s="86">
        <v>7332.97</v>
      </c>
      <c r="D114" s="86" t="s">
        <v>449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451</v>
      </c>
      <c r="B115" s="86" t="s">
        <v>448</v>
      </c>
      <c r="C115" s="86">
        <v>9302.25</v>
      </c>
      <c r="D115" s="86" t="s">
        <v>449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452</v>
      </c>
      <c r="B116" s="86" t="s">
        <v>448</v>
      </c>
      <c r="C116" s="86">
        <v>6345.71</v>
      </c>
      <c r="D116" s="86" t="s">
        <v>449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453</v>
      </c>
      <c r="B117" s="86" t="s">
        <v>448</v>
      </c>
      <c r="C117" s="86">
        <v>12658.7</v>
      </c>
      <c r="D117" s="86" t="s">
        <v>449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455</v>
      </c>
      <c r="B118" s="86" t="s">
        <v>448</v>
      </c>
      <c r="C118" s="86">
        <v>9881.08</v>
      </c>
      <c r="D118" s="86" t="s">
        <v>449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456</v>
      </c>
      <c r="B119" s="86" t="s">
        <v>448</v>
      </c>
      <c r="C119" s="86">
        <v>11212.22</v>
      </c>
      <c r="D119" s="86" t="s">
        <v>449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 t="s">
        <v>457</v>
      </c>
      <c r="B120" s="86" t="s">
        <v>448</v>
      </c>
      <c r="C120" s="86">
        <v>8829.2199999999993</v>
      </c>
      <c r="D120" s="86" t="s">
        <v>449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6" t="s">
        <v>458</v>
      </c>
      <c r="B121" s="86" t="s">
        <v>448</v>
      </c>
      <c r="C121" s="86">
        <v>14350.4</v>
      </c>
      <c r="D121" s="86" t="s">
        <v>449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6" t="s">
        <v>460</v>
      </c>
      <c r="B122" s="86" t="s">
        <v>448</v>
      </c>
      <c r="C122" s="86">
        <v>9806.4599999999991</v>
      </c>
      <c r="D122" s="86" t="s">
        <v>449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461</v>
      </c>
      <c r="B123" s="86" t="s">
        <v>448</v>
      </c>
      <c r="C123" s="86">
        <v>10090.969999999999</v>
      </c>
      <c r="D123" s="86" t="s">
        <v>449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6" t="s">
        <v>462</v>
      </c>
      <c r="B124" s="86" t="s">
        <v>448</v>
      </c>
      <c r="C124" s="86">
        <v>9290.41</v>
      </c>
      <c r="D124" s="86" t="s">
        <v>449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6" t="s">
        <v>463</v>
      </c>
      <c r="B125" s="86" t="s">
        <v>448</v>
      </c>
      <c r="C125" s="86">
        <v>14763.23</v>
      </c>
      <c r="D125" s="86" t="s">
        <v>449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6" t="s">
        <v>464</v>
      </c>
      <c r="B126" s="86" t="s">
        <v>465</v>
      </c>
      <c r="C126" s="86">
        <v>17236.23</v>
      </c>
      <c r="D126" s="86">
        <v>0.8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6" t="s">
        <v>466</v>
      </c>
      <c r="B127" s="86" t="s">
        <v>465</v>
      </c>
      <c r="C127" s="86">
        <v>15847.7</v>
      </c>
      <c r="D127" s="86">
        <v>0.8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6" t="s">
        <v>467</v>
      </c>
      <c r="B128" s="86" t="s">
        <v>465</v>
      </c>
      <c r="C128" s="86">
        <v>16472.27</v>
      </c>
      <c r="D128" s="86">
        <v>0.8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79"/>
      <c r="B130" s="86" t="s">
        <v>115</v>
      </c>
      <c r="C130" s="86" t="s">
        <v>468</v>
      </c>
      <c r="D130" s="86" t="s">
        <v>469</v>
      </c>
      <c r="E130" s="86" t="s">
        <v>470</v>
      </c>
      <c r="F130" s="86" t="s">
        <v>471</v>
      </c>
      <c r="G130" s="86" t="s">
        <v>472</v>
      </c>
      <c r="H130" s="86" t="s">
        <v>473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6" t="s">
        <v>474</v>
      </c>
      <c r="B131" s="86" t="s">
        <v>475</v>
      </c>
      <c r="C131" s="86">
        <v>0.59</v>
      </c>
      <c r="D131" s="86">
        <v>1109.6500000000001</v>
      </c>
      <c r="E131" s="86">
        <v>7.37</v>
      </c>
      <c r="F131" s="86">
        <v>13824.08</v>
      </c>
      <c r="G131" s="86">
        <v>1</v>
      </c>
      <c r="H131" s="86" t="s">
        <v>476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6" t="s">
        <v>477</v>
      </c>
      <c r="B132" s="86" t="s">
        <v>475</v>
      </c>
      <c r="C132" s="86">
        <v>0.59</v>
      </c>
      <c r="D132" s="86">
        <v>1109.6500000000001</v>
      </c>
      <c r="E132" s="86">
        <v>8.4499999999999993</v>
      </c>
      <c r="F132" s="86">
        <v>15856.97</v>
      </c>
      <c r="G132" s="86">
        <v>1</v>
      </c>
      <c r="H132" s="86" t="s">
        <v>476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6" t="s">
        <v>478</v>
      </c>
      <c r="B133" s="86" t="s">
        <v>475</v>
      </c>
      <c r="C133" s="86">
        <v>0.59</v>
      </c>
      <c r="D133" s="86">
        <v>1109.6500000000001</v>
      </c>
      <c r="E133" s="86">
        <v>7.96</v>
      </c>
      <c r="F133" s="86">
        <v>14939.93</v>
      </c>
      <c r="G133" s="86">
        <v>1</v>
      </c>
      <c r="H133" s="86" t="s">
        <v>476</v>
      </c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79"/>
      <c r="B135" s="86" t="s">
        <v>115</v>
      </c>
      <c r="C135" s="86" t="s">
        <v>479</v>
      </c>
      <c r="D135" s="86" t="s">
        <v>480</v>
      </c>
      <c r="E135" s="86" t="s">
        <v>481</v>
      </c>
      <c r="F135" s="86" t="s">
        <v>482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6" t="s">
        <v>486</v>
      </c>
      <c r="B136" s="86" t="s">
        <v>487</v>
      </c>
      <c r="C136" s="86" t="s">
        <v>485</v>
      </c>
      <c r="D136" s="86">
        <v>179352</v>
      </c>
      <c r="E136" s="86">
        <v>1399.13</v>
      </c>
      <c r="F136" s="86">
        <v>0.85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6" t="s">
        <v>483</v>
      </c>
      <c r="B137" s="86" t="s">
        <v>484</v>
      </c>
      <c r="C137" s="86" t="s">
        <v>485</v>
      </c>
      <c r="D137" s="86">
        <v>179352</v>
      </c>
      <c r="E137" s="86">
        <v>8.44</v>
      </c>
      <c r="F137" s="86">
        <v>0.85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79"/>
      <c r="B139" s="86" t="s">
        <v>115</v>
      </c>
      <c r="C139" s="86" t="s">
        <v>488</v>
      </c>
      <c r="D139" s="86" t="s">
        <v>489</v>
      </c>
      <c r="E139" s="86" t="s">
        <v>490</v>
      </c>
      <c r="F139" s="86" t="s">
        <v>491</v>
      </c>
      <c r="G139" s="86" t="s">
        <v>492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6" t="s">
        <v>493</v>
      </c>
      <c r="B140" s="86" t="s">
        <v>494</v>
      </c>
      <c r="C140" s="86">
        <v>0.38</v>
      </c>
      <c r="D140" s="86">
        <v>845000</v>
      </c>
      <c r="E140" s="86">
        <v>0.78</v>
      </c>
      <c r="F140" s="86">
        <v>1.76</v>
      </c>
      <c r="G140" s="86">
        <v>0.57999999999999996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79"/>
      <c r="B142" s="86" t="s">
        <v>498</v>
      </c>
      <c r="C142" s="86" t="s">
        <v>499</v>
      </c>
      <c r="D142" s="86" t="s">
        <v>500</v>
      </c>
      <c r="E142" s="86" t="s">
        <v>501</v>
      </c>
      <c r="F142" s="86" t="s">
        <v>502</v>
      </c>
      <c r="G142" s="86" t="s">
        <v>503</v>
      </c>
      <c r="H142" s="86" t="s">
        <v>504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6" t="s">
        <v>505</v>
      </c>
      <c r="B143" s="86">
        <v>50833.646999999997</v>
      </c>
      <c r="C143" s="86">
        <v>80.333500000000001</v>
      </c>
      <c r="D143" s="86">
        <v>185.2783</v>
      </c>
      <c r="E143" s="86">
        <v>0</v>
      </c>
      <c r="F143" s="86">
        <v>6.9999999999999999E-4</v>
      </c>
      <c r="G143" s="86">
        <v>192604.88750000001</v>
      </c>
      <c r="H143" s="86">
        <v>20947.419000000002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506</v>
      </c>
      <c r="B144" s="86">
        <v>43503.9139</v>
      </c>
      <c r="C144" s="86">
        <v>70.441800000000001</v>
      </c>
      <c r="D144" s="86">
        <v>167.7191</v>
      </c>
      <c r="E144" s="86">
        <v>0</v>
      </c>
      <c r="F144" s="86">
        <v>6.9999999999999999E-4</v>
      </c>
      <c r="G144" s="86">
        <v>174364.76730000001</v>
      </c>
      <c r="H144" s="86">
        <v>18092.933300000001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507</v>
      </c>
      <c r="B145" s="86">
        <v>48859.211499999998</v>
      </c>
      <c r="C145" s="86">
        <v>80.950299999999999</v>
      </c>
      <c r="D145" s="86">
        <v>198.30869999999999</v>
      </c>
      <c r="E145" s="86">
        <v>0</v>
      </c>
      <c r="F145" s="86">
        <v>8.0000000000000004E-4</v>
      </c>
      <c r="G145" s="86">
        <v>206180.33189999999</v>
      </c>
      <c r="H145" s="86">
        <v>20500.364099999999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508</v>
      </c>
      <c r="B146" s="86">
        <v>43152.667800000003</v>
      </c>
      <c r="C146" s="86">
        <v>73.647000000000006</v>
      </c>
      <c r="D146" s="86">
        <v>186.791</v>
      </c>
      <c r="E146" s="86">
        <v>0</v>
      </c>
      <c r="F146" s="86">
        <v>6.9999999999999999E-4</v>
      </c>
      <c r="G146" s="86">
        <v>194220.75709999999</v>
      </c>
      <c r="H146" s="86">
        <v>18317.0288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6" t="s">
        <v>281</v>
      </c>
      <c r="B147" s="86">
        <v>49783.598400000003</v>
      </c>
      <c r="C147" s="86">
        <v>86.700599999999994</v>
      </c>
      <c r="D147" s="86">
        <v>224.89429999999999</v>
      </c>
      <c r="E147" s="86">
        <v>0</v>
      </c>
      <c r="F147" s="86">
        <v>8.9999999999999998E-4</v>
      </c>
      <c r="G147" s="86">
        <v>233851.28140000001</v>
      </c>
      <c r="H147" s="86">
        <v>21302.026999999998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6" t="s">
        <v>509</v>
      </c>
      <c r="B148" s="86">
        <v>54448.447899999999</v>
      </c>
      <c r="C148" s="86">
        <v>95.326899999999995</v>
      </c>
      <c r="D148" s="86">
        <v>248.68610000000001</v>
      </c>
      <c r="E148" s="86">
        <v>0</v>
      </c>
      <c r="F148" s="86">
        <v>1E-3</v>
      </c>
      <c r="G148" s="86">
        <v>258593.8714</v>
      </c>
      <c r="H148" s="86">
        <v>23347.3501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6" t="s">
        <v>510</v>
      </c>
      <c r="B149" s="86">
        <v>57215.816299999999</v>
      </c>
      <c r="C149" s="86">
        <v>100.2496</v>
      </c>
      <c r="D149" s="86">
        <v>261.74630000000002</v>
      </c>
      <c r="E149" s="86">
        <v>0</v>
      </c>
      <c r="F149" s="86">
        <v>1E-3</v>
      </c>
      <c r="G149" s="86">
        <v>272174.89679999999</v>
      </c>
      <c r="H149" s="86">
        <v>24541.613099999999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6" t="s">
        <v>511</v>
      </c>
      <c r="B150" s="86">
        <v>59870.356399999997</v>
      </c>
      <c r="C150" s="86">
        <v>104.873</v>
      </c>
      <c r="D150" s="86">
        <v>273.73970000000003</v>
      </c>
      <c r="E150" s="86">
        <v>0</v>
      </c>
      <c r="F150" s="86">
        <v>1.1000000000000001E-3</v>
      </c>
      <c r="G150" s="86">
        <v>284645.95409999997</v>
      </c>
      <c r="H150" s="86">
        <v>25677.501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6" t="s">
        <v>512</v>
      </c>
      <c r="B151" s="86">
        <v>49553.177900000002</v>
      </c>
      <c r="C151" s="86">
        <v>86.644800000000004</v>
      </c>
      <c r="D151" s="86">
        <v>225.72329999999999</v>
      </c>
      <c r="E151" s="86">
        <v>0</v>
      </c>
      <c r="F151" s="86">
        <v>8.9999999999999998E-4</v>
      </c>
      <c r="G151" s="86">
        <v>234715.5607</v>
      </c>
      <c r="H151" s="86">
        <v>21237.320500000002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6" t="s">
        <v>513</v>
      </c>
      <c r="B152" s="86">
        <v>45563.206100000003</v>
      </c>
      <c r="C152" s="86">
        <v>78.054900000000004</v>
      </c>
      <c r="D152" s="86">
        <v>198.81639999999999</v>
      </c>
      <c r="E152" s="86">
        <v>0</v>
      </c>
      <c r="F152" s="86">
        <v>8.0000000000000004E-4</v>
      </c>
      <c r="G152" s="86">
        <v>206726.4755</v>
      </c>
      <c r="H152" s="86">
        <v>19369.066999999999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6" t="s">
        <v>514</v>
      </c>
      <c r="B153" s="86">
        <v>45944.734199999999</v>
      </c>
      <c r="C153" s="86">
        <v>75.601900000000001</v>
      </c>
      <c r="D153" s="86">
        <v>183.66669999999999</v>
      </c>
      <c r="E153" s="86">
        <v>0</v>
      </c>
      <c r="F153" s="86">
        <v>6.9999999999999999E-4</v>
      </c>
      <c r="G153" s="86">
        <v>190953.36720000001</v>
      </c>
      <c r="H153" s="86">
        <v>19226.5304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6" t="s">
        <v>515</v>
      </c>
      <c r="B154" s="86">
        <v>49725.818299999999</v>
      </c>
      <c r="C154" s="86">
        <v>78.484899999999996</v>
      </c>
      <c r="D154" s="86">
        <v>180.71080000000001</v>
      </c>
      <c r="E154" s="86">
        <v>0</v>
      </c>
      <c r="F154" s="86">
        <v>6.9999999999999999E-4</v>
      </c>
      <c r="G154" s="86">
        <v>187856.02549999999</v>
      </c>
      <c r="H154" s="86">
        <v>20481.308499999999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6"/>
      <c r="B155" s="86"/>
      <c r="C155" s="86"/>
      <c r="D155" s="86"/>
      <c r="E155" s="86"/>
      <c r="F155" s="86"/>
      <c r="G155" s="86"/>
      <c r="H155" s="86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6" t="s">
        <v>516</v>
      </c>
      <c r="B156" s="86">
        <v>598454.59569999995</v>
      </c>
      <c r="C156" s="86">
        <v>1011.3092</v>
      </c>
      <c r="D156" s="86">
        <v>2536.0803999999998</v>
      </c>
      <c r="E156" s="86">
        <v>0</v>
      </c>
      <c r="F156" s="86">
        <v>0.01</v>
      </c>
      <c r="G156" s="87">
        <v>2636890</v>
      </c>
      <c r="H156" s="86">
        <v>253040.4627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6" t="s">
        <v>517</v>
      </c>
      <c r="B157" s="86">
        <v>43152.667800000003</v>
      </c>
      <c r="C157" s="86">
        <v>70.441800000000001</v>
      </c>
      <c r="D157" s="86">
        <v>167.7191</v>
      </c>
      <c r="E157" s="86">
        <v>0</v>
      </c>
      <c r="F157" s="86">
        <v>6.9999999999999999E-4</v>
      </c>
      <c r="G157" s="86">
        <v>174364.76730000001</v>
      </c>
      <c r="H157" s="86">
        <v>18092.933300000001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6" t="s">
        <v>518</v>
      </c>
      <c r="B158" s="86">
        <v>59870.356399999997</v>
      </c>
      <c r="C158" s="86">
        <v>104.873</v>
      </c>
      <c r="D158" s="86">
        <v>273.73970000000003</v>
      </c>
      <c r="E158" s="86">
        <v>0</v>
      </c>
      <c r="F158" s="86">
        <v>1.1000000000000001E-3</v>
      </c>
      <c r="G158" s="86">
        <v>284645.95409999997</v>
      </c>
      <c r="H158" s="86">
        <v>25677.501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79"/>
      <c r="B160" s="86" t="s">
        <v>519</v>
      </c>
      <c r="C160" s="86" t="s">
        <v>520</v>
      </c>
      <c r="D160" s="86" t="s">
        <v>521</v>
      </c>
      <c r="E160" s="86" t="s">
        <v>522</v>
      </c>
      <c r="F160" s="86" t="s">
        <v>523</v>
      </c>
      <c r="G160" s="86" t="s">
        <v>524</v>
      </c>
      <c r="H160" s="86" t="s">
        <v>525</v>
      </c>
      <c r="I160" s="86" t="s">
        <v>526</v>
      </c>
      <c r="J160" s="86" t="s">
        <v>527</v>
      </c>
      <c r="K160" s="86" t="s">
        <v>528</v>
      </c>
      <c r="L160" s="86" t="s">
        <v>529</v>
      </c>
      <c r="M160" s="86" t="s">
        <v>530</v>
      </c>
      <c r="N160" s="86" t="s">
        <v>531</v>
      </c>
      <c r="O160" s="86" t="s">
        <v>532</v>
      </c>
      <c r="P160" s="86" t="s">
        <v>533</v>
      </c>
      <c r="Q160" s="86" t="s">
        <v>534</v>
      </c>
      <c r="R160" s="86" t="s">
        <v>535</v>
      </c>
      <c r="S160" s="86" t="s">
        <v>536</v>
      </c>
    </row>
    <row r="161" spans="1:19">
      <c r="A161" s="86" t="s">
        <v>505</v>
      </c>
      <c r="B161" s="87">
        <v>152699000000</v>
      </c>
      <c r="C161" s="86">
        <v>142555.58100000001</v>
      </c>
      <c r="D161" s="86" t="s">
        <v>642</v>
      </c>
      <c r="E161" s="86">
        <v>75734.207999999999</v>
      </c>
      <c r="F161" s="86">
        <v>50956.165999999997</v>
      </c>
      <c r="G161" s="86">
        <v>4411.79</v>
      </c>
      <c r="H161" s="86">
        <v>0</v>
      </c>
      <c r="I161" s="86">
        <v>11442.216</v>
      </c>
      <c r="J161" s="86">
        <v>0</v>
      </c>
      <c r="K161" s="86">
        <v>11.202</v>
      </c>
      <c r="L161" s="86">
        <v>0</v>
      </c>
      <c r="M161" s="86">
        <v>0</v>
      </c>
      <c r="N161" s="86">
        <v>0</v>
      </c>
      <c r="O161" s="86">
        <v>0</v>
      </c>
      <c r="P161" s="86">
        <v>0</v>
      </c>
      <c r="Q161" s="86">
        <v>0</v>
      </c>
      <c r="R161" s="86">
        <v>0</v>
      </c>
      <c r="S161" s="86">
        <v>0</v>
      </c>
    </row>
    <row r="162" spans="1:19">
      <c r="A162" s="86" t="s">
        <v>506</v>
      </c>
      <c r="B162" s="87">
        <v>138238000000</v>
      </c>
      <c r="C162" s="86">
        <v>153955.723</v>
      </c>
      <c r="D162" s="86" t="s">
        <v>643</v>
      </c>
      <c r="E162" s="86">
        <v>75734.207999999999</v>
      </c>
      <c r="F162" s="86">
        <v>50956.165999999997</v>
      </c>
      <c r="G162" s="86">
        <v>4658.424</v>
      </c>
      <c r="H162" s="86">
        <v>0</v>
      </c>
      <c r="I162" s="86">
        <v>22598.485000000001</v>
      </c>
      <c r="J162" s="86">
        <v>0</v>
      </c>
      <c r="K162" s="86">
        <v>8.44</v>
      </c>
      <c r="L162" s="86">
        <v>0</v>
      </c>
      <c r="M162" s="86">
        <v>0</v>
      </c>
      <c r="N162" s="86">
        <v>0</v>
      </c>
      <c r="O162" s="86">
        <v>0</v>
      </c>
      <c r="P162" s="86">
        <v>0</v>
      </c>
      <c r="Q162" s="86">
        <v>0</v>
      </c>
      <c r="R162" s="86">
        <v>0</v>
      </c>
      <c r="S162" s="86">
        <v>0</v>
      </c>
    </row>
    <row r="163" spans="1:19">
      <c r="A163" s="86" t="s">
        <v>507</v>
      </c>
      <c r="B163" s="87">
        <v>163462000000</v>
      </c>
      <c r="C163" s="86">
        <v>156283.736</v>
      </c>
      <c r="D163" s="86" t="s">
        <v>576</v>
      </c>
      <c r="E163" s="86">
        <v>75734.207999999999</v>
      </c>
      <c r="F163" s="86">
        <v>51598.362999999998</v>
      </c>
      <c r="G163" s="86">
        <v>4969.3029999999999</v>
      </c>
      <c r="H163" s="86">
        <v>0</v>
      </c>
      <c r="I163" s="86">
        <v>23973.421999999999</v>
      </c>
      <c r="J163" s="86">
        <v>0</v>
      </c>
      <c r="K163" s="86">
        <v>8.44</v>
      </c>
      <c r="L163" s="86">
        <v>0</v>
      </c>
      <c r="M163" s="86">
        <v>0</v>
      </c>
      <c r="N163" s="86">
        <v>0</v>
      </c>
      <c r="O163" s="86">
        <v>0</v>
      </c>
      <c r="P163" s="86">
        <v>0</v>
      </c>
      <c r="Q163" s="86">
        <v>0</v>
      </c>
      <c r="R163" s="86">
        <v>0</v>
      </c>
      <c r="S163" s="86">
        <v>0</v>
      </c>
    </row>
    <row r="164" spans="1:19">
      <c r="A164" s="86" t="s">
        <v>508</v>
      </c>
      <c r="B164" s="87">
        <v>153981000000</v>
      </c>
      <c r="C164" s="86">
        <v>173683.23499999999</v>
      </c>
      <c r="D164" s="86" t="s">
        <v>577</v>
      </c>
      <c r="E164" s="86">
        <v>75734.207999999999</v>
      </c>
      <c r="F164" s="86">
        <v>50956.165999999997</v>
      </c>
      <c r="G164" s="86">
        <v>6277.4920000000002</v>
      </c>
      <c r="H164" s="86">
        <v>0</v>
      </c>
      <c r="I164" s="86">
        <v>40706.928999999996</v>
      </c>
      <c r="J164" s="86">
        <v>0</v>
      </c>
      <c r="K164" s="86">
        <v>8.44</v>
      </c>
      <c r="L164" s="86">
        <v>0</v>
      </c>
      <c r="M164" s="86">
        <v>0</v>
      </c>
      <c r="N164" s="86">
        <v>0</v>
      </c>
      <c r="O164" s="86">
        <v>0</v>
      </c>
      <c r="P164" s="86">
        <v>0</v>
      </c>
      <c r="Q164" s="86">
        <v>0</v>
      </c>
      <c r="R164" s="86">
        <v>0</v>
      </c>
      <c r="S164" s="86">
        <v>0</v>
      </c>
    </row>
    <row r="165" spans="1:19">
      <c r="A165" s="86" t="s">
        <v>281</v>
      </c>
      <c r="B165" s="87">
        <v>185400000000</v>
      </c>
      <c r="C165" s="86">
        <v>196030.573</v>
      </c>
      <c r="D165" s="86" t="s">
        <v>563</v>
      </c>
      <c r="E165" s="86">
        <v>75734.207999999999</v>
      </c>
      <c r="F165" s="86">
        <v>50956.165999999997</v>
      </c>
      <c r="G165" s="86">
        <v>9430.9050000000007</v>
      </c>
      <c r="H165" s="86">
        <v>0</v>
      </c>
      <c r="I165" s="86">
        <v>59900.853999999999</v>
      </c>
      <c r="J165" s="86">
        <v>0</v>
      </c>
      <c r="K165" s="86">
        <v>8.44</v>
      </c>
      <c r="L165" s="86">
        <v>0</v>
      </c>
      <c r="M165" s="86">
        <v>0</v>
      </c>
      <c r="N165" s="86">
        <v>0</v>
      </c>
      <c r="O165" s="86">
        <v>0</v>
      </c>
      <c r="P165" s="86">
        <v>0</v>
      </c>
      <c r="Q165" s="86">
        <v>0</v>
      </c>
      <c r="R165" s="86">
        <v>0</v>
      </c>
      <c r="S165" s="86">
        <v>0</v>
      </c>
    </row>
    <row r="166" spans="1:19">
      <c r="A166" s="86" t="s">
        <v>509</v>
      </c>
      <c r="B166" s="87">
        <v>205016000000</v>
      </c>
      <c r="C166" s="86">
        <v>220362.34099999999</v>
      </c>
      <c r="D166" s="86" t="s">
        <v>578</v>
      </c>
      <c r="E166" s="86">
        <v>75734.207999999999</v>
      </c>
      <c r="F166" s="86">
        <v>50956.165999999997</v>
      </c>
      <c r="G166" s="86">
        <v>13747.023999999999</v>
      </c>
      <c r="H166" s="86">
        <v>0</v>
      </c>
      <c r="I166" s="86">
        <v>79916.504000000001</v>
      </c>
      <c r="J166" s="86">
        <v>0</v>
      </c>
      <c r="K166" s="86">
        <v>8.44</v>
      </c>
      <c r="L166" s="86">
        <v>0</v>
      </c>
      <c r="M166" s="86">
        <v>0</v>
      </c>
      <c r="N166" s="86">
        <v>0</v>
      </c>
      <c r="O166" s="86">
        <v>0</v>
      </c>
      <c r="P166" s="86">
        <v>0</v>
      </c>
      <c r="Q166" s="86">
        <v>0</v>
      </c>
      <c r="R166" s="86">
        <v>0</v>
      </c>
      <c r="S166" s="86">
        <v>0</v>
      </c>
    </row>
    <row r="167" spans="1:19">
      <c r="A167" s="86" t="s">
        <v>510</v>
      </c>
      <c r="B167" s="87">
        <v>215784000000</v>
      </c>
      <c r="C167" s="86">
        <v>230604.54699999999</v>
      </c>
      <c r="D167" s="86" t="s">
        <v>539</v>
      </c>
      <c r="E167" s="86">
        <v>75734.207999999999</v>
      </c>
      <c r="F167" s="86">
        <v>50956.165999999997</v>
      </c>
      <c r="G167" s="86">
        <v>15608.679</v>
      </c>
      <c r="H167" s="86">
        <v>0</v>
      </c>
      <c r="I167" s="86">
        <v>88297.054000000004</v>
      </c>
      <c r="J167" s="86">
        <v>0</v>
      </c>
      <c r="K167" s="86">
        <v>8.44</v>
      </c>
      <c r="L167" s="86">
        <v>0</v>
      </c>
      <c r="M167" s="86">
        <v>0</v>
      </c>
      <c r="N167" s="86">
        <v>0</v>
      </c>
      <c r="O167" s="86">
        <v>0</v>
      </c>
      <c r="P167" s="86">
        <v>0</v>
      </c>
      <c r="Q167" s="86">
        <v>0</v>
      </c>
      <c r="R167" s="86">
        <v>0</v>
      </c>
      <c r="S167" s="86">
        <v>0</v>
      </c>
    </row>
    <row r="168" spans="1:19">
      <c r="A168" s="86" t="s">
        <v>511</v>
      </c>
      <c r="B168" s="87">
        <v>225671000000</v>
      </c>
      <c r="C168" s="86">
        <v>228753.80799999999</v>
      </c>
      <c r="D168" s="86" t="s">
        <v>644</v>
      </c>
      <c r="E168" s="86">
        <v>75734.207999999999</v>
      </c>
      <c r="F168" s="86">
        <v>50956.165999999997</v>
      </c>
      <c r="G168" s="86">
        <v>13542.253000000001</v>
      </c>
      <c r="H168" s="86">
        <v>0</v>
      </c>
      <c r="I168" s="86">
        <v>88512.740999999995</v>
      </c>
      <c r="J168" s="86">
        <v>0</v>
      </c>
      <c r="K168" s="86">
        <v>8.44</v>
      </c>
      <c r="L168" s="86">
        <v>0</v>
      </c>
      <c r="M168" s="86">
        <v>0</v>
      </c>
      <c r="N168" s="86">
        <v>0</v>
      </c>
      <c r="O168" s="86">
        <v>0</v>
      </c>
      <c r="P168" s="86">
        <v>0</v>
      </c>
      <c r="Q168" s="86">
        <v>0</v>
      </c>
      <c r="R168" s="86">
        <v>0</v>
      </c>
      <c r="S168" s="86">
        <v>0</v>
      </c>
    </row>
    <row r="169" spans="1:19">
      <c r="A169" s="86" t="s">
        <v>512</v>
      </c>
      <c r="B169" s="87">
        <v>186085000000</v>
      </c>
      <c r="C169" s="86">
        <v>194034.39499999999</v>
      </c>
      <c r="D169" s="86" t="s">
        <v>579</v>
      </c>
      <c r="E169" s="86">
        <v>75734.207999999999</v>
      </c>
      <c r="F169" s="86">
        <v>51598.362999999998</v>
      </c>
      <c r="G169" s="86">
        <v>7056.3379999999997</v>
      </c>
      <c r="H169" s="86">
        <v>0</v>
      </c>
      <c r="I169" s="86">
        <v>59637.046000000002</v>
      </c>
      <c r="J169" s="86">
        <v>0</v>
      </c>
      <c r="K169" s="86">
        <v>8.44</v>
      </c>
      <c r="L169" s="86">
        <v>0</v>
      </c>
      <c r="M169" s="86">
        <v>0</v>
      </c>
      <c r="N169" s="86">
        <v>0</v>
      </c>
      <c r="O169" s="86">
        <v>0</v>
      </c>
      <c r="P169" s="86">
        <v>0</v>
      </c>
      <c r="Q169" s="86">
        <v>0</v>
      </c>
      <c r="R169" s="86">
        <v>0</v>
      </c>
      <c r="S169" s="86">
        <v>0</v>
      </c>
    </row>
    <row r="170" spans="1:19">
      <c r="A170" s="86" t="s">
        <v>513</v>
      </c>
      <c r="B170" s="87">
        <v>163895000000</v>
      </c>
      <c r="C170" s="86">
        <v>175342.27799999999</v>
      </c>
      <c r="D170" s="86" t="s">
        <v>580</v>
      </c>
      <c r="E170" s="86">
        <v>75734.207999999999</v>
      </c>
      <c r="F170" s="86">
        <v>50956.165999999997</v>
      </c>
      <c r="G170" s="86">
        <v>5745.0919999999996</v>
      </c>
      <c r="H170" s="86">
        <v>0</v>
      </c>
      <c r="I170" s="86">
        <v>42898.372000000003</v>
      </c>
      <c r="J170" s="86">
        <v>0</v>
      </c>
      <c r="K170" s="86">
        <v>8.44</v>
      </c>
      <c r="L170" s="86">
        <v>0</v>
      </c>
      <c r="M170" s="86">
        <v>0</v>
      </c>
      <c r="N170" s="86">
        <v>0</v>
      </c>
      <c r="O170" s="86">
        <v>0</v>
      </c>
      <c r="P170" s="86">
        <v>0</v>
      </c>
      <c r="Q170" s="86">
        <v>0</v>
      </c>
      <c r="R170" s="86">
        <v>0</v>
      </c>
      <c r="S170" s="86">
        <v>0</v>
      </c>
    </row>
    <row r="171" spans="1:19">
      <c r="A171" s="86" t="s">
        <v>514</v>
      </c>
      <c r="B171" s="87">
        <v>151390000000</v>
      </c>
      <c r="C171" s="86">
        <v>151596.05799999999</v>
      </c>
      <c r="D171" s="86" t="s">
        <v>581</v>
      </c>
      <c r="E171" s="86">
        <v>75734.207999999999</v>
      </c>
      <c r="F171" s="86">
        <v>51598.362999999998</v>
      </c>
      <c r="G171" s="86">
        <v>5076.7</v>
      </c>
      <c r="H171" s="86">
        <v>0</v>
      </c>
      <c r="I171" s="86">
        <v>19178.304</v>
      </c>
      <c r="J171" s="86">
        <v>0</v>
      </c>
      <c r="K171" s="86">
        <v>8.4830000000000005</v>
      </c>
      <c r="L171" s="86">
        <v>0</v>
      </c>
      <c r="M171" s="86">
        <v>0</v>
      </c>
      <c r="N171" s="86">
        <v>0</v>
      </c>
      <c r="O171" s="86">
        <v>0</v>
      </c>
      <c r="P171" s="86">
        <v>0</v>
      </c>
      <c r="Q171" s="86">
        <v>0</v>
      </c>
      <c r="R171" s="86">
        <v>0</v>
      </c>
      <c r="S171" s="86">
        <v>0</v>
      </c>
    </row>
    <row r="172" spans="1:19">
      <c r="A172" s="86" t="s">
        <v>515</v>
      </c>
      <c r="B172" s="87">
        <v>148935000000</v>
      </c>
      <c r="C172" s="86">
        <v>141443.576</v>
      </c>
      <c r="D172" s="86" t="s">
        <v>566</v>
      </c>
      <c r="E172" s="86">
        <v>75734.207999999999</v>
      </c>
      <c r="F172" s="86">
        <v>51598.362999999998</v>
      </c>
      <c r="G172" s="86">
        <v>4749.5060000000003</v>
      </c>
      <c r="H172" s="86">
        <v>0</v>
      </c>
      <c r="I172" s="86">
        <v>9343.0709999999999</v>
      </c>
      <c r="J172" s="86">
        <v>0</v>
      </c>
      <c r="K172" s="86">
        <v>18.428000000000001</v>
      </c>
      <c r="L172" s="86">
        <v>0</v>
      </c>
      <c r="M172" s="86">
        <v>0</v>
      </c>
      <c r="N172" s="86">
        <v>0</v>
      </c>
      <c r="O172" s="86">
        <v>0</v>
      </c>
      <c r="P172" s="86">
        <v>0</v>
      </c>
      <c r="Q172" s="86">
        <v>0</v>
      </c>
      <c r="R172" s="86">
        <v>0</v>
      </c>
      <c r="S172" s="86">
        <v>0</v>
      </c>
    </row>
    <row r="173" spans="1:19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</row>
    <row r="174" spans="1:19">
      <c r="A174" s="86" t="s">
        <v>516</v>
      </c>
      <c r="B174" s="87">
        <v>2090560000000</v>
      </c>
      <c r="C174" s="86"/>
      <c r="D174" s="86"/>
      <c r="E174" s="86"/>
      <c r="F174" s="86"/>
      <c r="G174" s="86"/>
      <c r="H174" s="86"/>
      <c r="I174" s="86"/>
      <c r="J174" s="86"/>
      <c r="K174" s="86"/>
      <c r="L174" s="86">
        <v>0</v>
      </c>
      <c r="M174" s="86">
        <v>0</v>
      </c>
      <c r="N174" s="86">
        <v>0</v>
      </c>
      <c r="O174" s="86">
        <v>0</v>
      </c>
      <c r="P174" s="86">
        <v>0</v>
      </c>
      <c r="Q174" s="86">
        <v>0</v>
      </c>
      <c r="R174" s="86">
        <v>0</v>
      </c>
      <c r="S174" s="86">
        <v>0</v>
      </c>
    </row>
    <row r="175" spans="1:19">
      <c r="A175" s="86" t="s">
        <v>517</v>
      </c>
      <c r="B175" s="87">
        <v>138238000000</v>
      </c>
      <c r="C175" s="86">
        <v>141443.576</v>
      </c>
      <c r="D175" s="86"/>
      <c r="E175" s="86">
        <v>75734.207999999999</v>
      </c>
      <c r="F175" s="86">
        <v>50956.165999999997</v>
      </c>
      <c r="G175" s="86">
        <v>4411.79</v>
      </c>
      <c r="H175" s="86">
        <v>0</v>
      </c>
      <c r="I175" s="86">
        <v>9343.0709999999999</v>
      </c>
      <c r="J175" s="86">
        <v>0</v>
      </c>
      <c r="K175" s="86">
        <v>8.44</v>
      </c>
      <c r="L175" s="86">
        <v>0</v>
      </c>
      <c r="M175" s="86">
        <v>0</v>
      </c>
      <c r="N175" s="86">
        <v>0</v>
      </c>
      <c r="O175" s="86">
        <v>0</v>
      </c>
      <c r="P175" s="86">
        <v>0</v>
      </c>
      <c r="Q175" s="86">
        <v>0</v>
      </c>
      <c r="R175" s="86">
        <v>0</v>
      </c>
      <c r="S175" s="86">
        <v>0</v>
      </c>
    </row>
    <row r="176" spans="1:19">
      <c r="A176" s="86" t="s">
        <v>518</v>
      </c>
      <c r="B176" s="87">
        <v>225671000000</v>
      </c>
      <c r="C176" s="86">
        <v>230604.54699999999</v>
      </c>
      <c r="D176" s="86"/>
      <c r="E176" s="86">
        <v>75734.207999999999</v>
      </c>
      <c r="F176" s="86">
        <v>51598.362999999998</v>
      </c>
      <c r="G176" s="86">
        <v>15608.679</v>
      </c>
      <c r="H176" s="86">
        <v>0</v>
      </c>
      <c r="I176" s="86">
        <v>88512.740999999995</v>
      </c>
      <c r="J176" s="86">
        <v>0</v>
      </c>
      <c r="K176" s="86">
        <v>18.428000000000001</v>
      </c>
      <c r="L176" s="86">
        <v>0</v>
      </c>
      <c r="M176" s="86">
        <v>0</v>
      </c>
      <c r="N176" s="86">
        <v>0</v>
      </c>
      <c r="O176" s="86">
        <v>0</v>
      </c>
      <c r="P176" s="86">
        <v>0</v>
      </c>
      <c r="Q176" s="86">
        <v>0</v>
      </c>
      <c r="R176" s="86">
        <v>0</v>
      </c>
      <c r="S176" s="86">
        <v>0</v>
      </c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9"/>
      <c r="B178" s="86" t="s">
        <v>541</v>
      </c>
      <c r="C178" s="86" t="s">
        <v>542</v>
      </c>
      <c r="D178" s="86" t="s">
        <v>543</v>
      </c>
      <c r="E178" s="86" t="s">
        <v>238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6" t="s">
        <v>544</v>
      </c>
      <c r="B179" s="86">
        <v>21636.92</v>
      </c>
      <c r="C179" s="86">
        <v>6037.33</v>
      </c>
      <c r="D179" s="86">
        <v>0</v>
      </c>
      <c r="E179" s="86">
        <v>27674.25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6" t="s">
        <v>545</v>
      </c>
      <c r="B180" s="86">
        <v>4.34</v>
      </c>
      <c r="C180" s="86">
        <v>1.21</v>
      </c>
      <c r="D180" s="86">
        <v>0</v>
      </c>
      <c r="E180" s="86">
        <v>5.55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6" t="s">
        <v>546</v>
      </c>
      <c r="B181" s="86">
        <v>4.34</v>
      </c>
      <c r="C181" s="86">
        <v>1.21</v>
      </c>
      <c r="D181" s="86">
        <v>0</v>
      </c>
      <c r="E181" s="86">
        <v>5.55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181"/>
  <sheetViews>
    <sheetView workbookViewId="0"/>
  </sheetViews>
  <sheetFormatPr defaultRowHeight="10.5"/>
  <cols>
    <col min="1" max="1" width="45.8320312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9" width="38.3320312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4.83203125" style="78" customWidth="1"/>
    <col min="18" max="18" width="42.6640625" style="78" customWidth="1"/>
    <col min="19" max="19" width="48.1640625" style="78" customWidth="1"/>
    <col min="20" max="23" width="9.33203125" style="78" customWidth="1"/>
    <col min="24" max="16384" width="9.33203125" style="78"/>
  </cols>
  <sheetData>
    <row r="1" spans="1:19">
      <c r="A1" s="79"/>
      <c r="B1" s="86" t="s">
        <v>329</v>
      </c>
      <c r="C1" s="86" t="s">
        <v>330</v>
      </c>
      <c r="D1" s="86" t="s">
        <v>331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332</v>
      </c>
      <c r="B2" s="86">
        <v>3246.46</v>
      </c>
      <c r="C2" s="86">
        <v>651.61</v>
      </c>
      <c r="D2" s="86">
        <v>651.61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333</v>
      </c>
      <c r="B3" s="86">
        <v>3246.46</v>
      </c>
      <c r="C3" s="86">
        <v>651.61</v>
      </c>
      <c r="D3" s="86">
        <v>651.61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334</v>
      </c>
      <c r="B4" s="86">
        <v>4796.1400000000003</v>
      </c>
      <c r="C4" s="86">
        <v>962.66</v>
      </c>
      <c r="D4" s="86">
        <v>962.66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335</v>
      </c>
      <c r="B5" s="86">
        <v>4796.1400000000003</v>
      </c>
      <c r="C5" s="86">
        <v>962.66</v>
      </c>
      <c r="D5" s="86">
        <v>962.66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9"/>
      <c r="B7" s="86" t="s">
        <v>336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337</v>
      </c>
      <c r="B8" s="86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338</v>
      </c>
      <c r="B9" s="86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339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9"/>
      <c r="B12" s="86" t="s">
        <v>340</v>
      </c>
      <c r="C12" s="86" t="s">
        <v>341</v>
      </c>
      <c r="D12" s="86" t="s">
        <v>342</v>
      </c>
      <c r="E12" s="86" t="s">
        <v>343</v>
      </c>
      <c r="F12" s="86" t="s">
        <v>344</v>
      </c>
      <c r="G12" s="86" t="s">
        <v>345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70</v>
      </c>
      <c r="B13" s="86">
        <v>0</v>
      </c>
      <c r="C13" s="86">
        <v>1280.81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71</v>
      </c>
      <c r="B14" s="86">
        <v>139.03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79</v>
      </c>
      <c r="B15" s="86">
        <v>867.37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80</v>
      </c>
      <c r="B16" s="86">
        <v>34.17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81</v>
      </c>
      <c r="B17" s="86">
        <v>806.04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82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83</v>
      </c>
      <c r="B19" s="86">
        <v>76.489999999999995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84</v>
      </c>
      <c r="B20" s="86">
        <v>1.52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85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86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65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87</v>
      </c>
      <c r="B24" s="86">
        <v>0</v>
      </c>
      <c r="C24" s="86">
        <v>41.03</v>
      </c>
      <c r="D24" s="86">
        <v>0</v>
      </c>
      <c r="E24" s="86">
        <v>0</v>
      </c>
      <c r="F24" s="86">
        <v>0</v>
      </c>
      <c r="G24" s="86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88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89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90</v>
      </c>
      <c r="B28" s="86">
        <v>1924.62</v>
      </c>
      <c r="C28" s="86">
        <v>1321.83</v>
      </c>
      <c r="D28" s="86">
        <v>0</v>
      </c>
      <c r="E28" s="86">
        <v>0</v>
      </c>
      <c r="F28" s="86">
        <v>0</v>
      </c>
      <c r="G28" s="86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9"/>
      <c r="B30" s="86" t="s">
        <v>336</v>
      </c>
      <c r="C30" s="86" t="s">
        <v>2</v>
      </c>
      <c r="D30" s="86" t="s">
        <v>346</v>
      </c>
      <c r="E30" s="86" t="s">
        <v>347</v>
      </c>
      <c r="F30" s="86" t="s">
        <v>348</v>
      </c>
      <c r="G30" s="86" t="s">
        <v>349</v>
      </c>
      <c r="H30" s="86" t="s">
        <v>350</v>
      </c>
      <c r="I30" s="86" t="s">
        <v>351</v>
      </c>
      <c r="J30" s="86" t="s">
        <v>352</v>
      </c>
      <c r="K30"/>
      <c r="L30"/>
      <c r="M30"/>
      <c r="N30"/>
      <c r="O30"/>
      <c r="P30"/>
      <c r="Q30"/>
      <c r="R30"/>
      <c r="S30"/>
    </row>
    <row r="31" spans="1:19">
      <c r="A31" s="86" t="s">
        <v>353</v>
      </c>
      <c r="B31" s="86">
        <v>983.54</v>
      </c>
      <c r="C31" s="86" t="s">
        <v>3</v>
      </c>
      <c r="D31" s="86">
        <v>2698.04</v>
      </c>
      <c r="E31" s="86">
        <v>1</v>
      </c>
      <c r="F31" s="86">
        <v>0</v>
      </c>
      <c r="G31" s="86">
        <v>0</v>
      </c>
      <c r="H31" s="86">
        <v>16.89</v>
      </c>
      <c r="I31" s="86">
        <v>18.579999999999998</v>
      </c>
      <c r="J31" s="86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6" t="s">
        <v>358</v>
      </c>
      <c r="B32" s="86">
        <v>983.54</v>
      </c>
      <c r="C32" s="86" t="s">
        <v>3</v>
      </c>
      <c r="D32" s="86">
        <v>2698.04</v>
      </c>
      <c r="E32" s="86">
        <v>1</v>
      </c>
      <c r="F32" s="86">
        <v>0</v>
      </c>
      <c r="G32" s="86">
        <v>0</v>
      </c>
      <c r="H32" s="86">
        <v>16.89</v>
      </c>
      <c r="I32" s="86">
        <v>18.579999999999998</v>
      </c>
      <c r="J32" s="86">
        <v>8.07</v>
      </c>
      <c r="K32"/>
      <c r="L32"/>
      <c r="M32"/>
      <c r="N32"/>
      <c r="O32"/>
      <c r="P32"/>
      <c r="Q32"/>
      <c r="R32"/>
      <c r="S32"/>
    </row>
    <row r="33" spans="1:19">
      <c r="A33" s="86" t="s">
        <v>363</v>
      </c>
      <c r="B33" s="86">
        <v>983.54</v>
      </c>
      <c r="C33" s="86" t="s">
        <v>3</v>
      </c>
      <c r="D33" s="86">
        <v>2698.04</v>
      </c>
      <c r="E33" s="86">
        <v>1</v>
      </c>
      <c r="F33" s="86">
        <v>0</v>
      </c>
      <c r="G33" s="86">
        <v>0</v>
      </c>
      <c r="H33" s="86">
        <v>16.89</v>
      </c>
      <c r="I33" s="86">
        <v>18.579999999999998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368</v>
      </c>
      <c r="B34" s="86">
        <v>1660.73</v>
      </c>
      <c r="C34" s="86" t="s">
        <v>3</v>
      </c>
      <c r="D34" s="86">
        <v>2024.76</v>
      </c>
      <c r="E34" s="86">
        <v>1</v>
      </c>
      <c r="F34" s="86">
        <v>202.84</v>
      </c>
      <c r="G34" s="86">
        <v>0</v>
      </c>
      <c r="H34" s="86">
        <v>0</v>
      </c>
      <c r="I34" s="86"/>
      <c r="J34" s="86">
        <v>0</v>
      </c>
      <c r="K34"/>
      <c r="L34"/>
      <c r="M34"/>
      <c r="N34"/>
      <c r="O34"/>
      <c r="P34"/>
      <c r="Q34"/>
      <c r="R34"/>
      <c r="S34"/>
    </row>
    <row r="35" spans="1:19">
      <c r="A35" s="86" t="s">
        <v>369</v>
      </c>
      <c r="B35" s="86">
        <v>1660.73</v>
      </c>
      <c r="C35" s="86" t="s">
        <v>3</v>
      </c>
      <c r="D35" s="86">
        <v>2024.76</v>
      </c>
      <c r="E35" s="86">
        <v>1</v>
      </c>
      <c r="F35" s="86">
        <v>202.84</v>
      </c>
      <c r="G35" s="86">
        <v>0</v>
      </c>
      <c r="H35" s="86">
        <v>0</v>
      </c>
      <c r="I35" s="86"/>
      <c r="J35" s="86">
        <v>0</v>
      </c>
      <c r="K35"/>
      <c r="L35"/>
      <c r="M35"/>
      <c r="N35"/>
      <c r="O35"/>
      <c r="P35"/>
      <c r="Q35"/>
      <c r="R35"/>
      <c r="S35"/>
    </row>
    <row r="36" spans="1:19">
      <c r="A36" s="86" t="s">
        <v>354</v>
      </c>
      <c r="B36" s="86">
        <v>207.34</v>
      </c>
      <c r="C36" s="86" t="s">
        <v>3</v>
      </c>
      <c r="D36" s="86">
        <v>568.77</v>
      </c>
      <c r="E36" s="86">
        <v>1</v>
      </c>
      <c r="F36" s="86">
        <v>136.91999999999999</v>
      </c>
      <c r="G36" s="86">
        <v>65.28</v>
      </c>
      <c r="H36" s="86">
        <v>16.89</v>
      </c>
      <c r="I36" s="86">
        <v>18.579999999999998</v>
      </c>
      <c r="J36" s="86">
        <v>8.07</v>
      </c>
      <c r="K36"/>
      <c r="L36"/>
      <c r="M36"/>
      <c r="N36"/>
      <c r="O36"/>
      <c r="P36"/>
      <c r="Q36"/>
      <c r="R36"/>
      <c r="S36"/>
    </row>
    <row r="37" spans="1:19">
      <c r="A37" s="86" t="s">
        <v>355</v>
      </c>
      <c r="B37" s="86">
        <v>131.26</v>
      </c>
      <c r="C37" s="86" t="s">
        <v>3</v>
      </c>
      <c r="D37" s="86">
        <v>360.08</v>
      </c>
      <c r="E37" s="86">
        <v>1</v>
      </c>
      <c r="F37" s="86">
        <v>91.28</v>
      </c>
      <c r="G37" s="86">
        <v>43.52</v>
      </c>
      <c r="H37" s="86">
        <v>16.89</v>
      </c>
      <c r="I37" s="86">
        <v>18.579999999999998</v>
      </c>
      <c r="J37" s="86">
        <v>8.07</v>
      </c>
      <c r="K37"/>
      <c r="L37"/>
      <c r="M37"/>
      <c r="N37"/>
      <c r="O37"/>
      <c r="P37"/>
      <c r="Q37"/>
      <c r="R37"/>
      <c r="S37"/>
    </row>
    <row r="38" spans="1:19">
      <c r="A38" s="86" t="s">
        <v>356</v>
      </c>
      <c r="B38" s="86">
        <v>207.34</v>
      </c>
      <c r="C38" s="86" t="s">
        <v>3</v>
      </c>
      <c r="D38" s="86">
        <v>568.77</v>
      </c>
      <c r="E38" s="86">
        <v>1</v>
      </c>
      <c r="F38" s="86">
        <v>136.91999999999999</v>
      </c>
      <c r="G38" s="86">
        <v>65.28</v>
      </c>
      <c r="H38" s="86">
        <v>16.89</v>
      </c>
      <c r="I38" s="86">
        <v>18.579999999999998</v>
      </c>
      <c r="J38" s="86">
        <v>8.07</v>
      </c>
      <c r="K38"/>
      <c r="L38"/>
      <c r="M38"/>
      <c r="N38"/>
      <c r="O38"/>
      <c r="P38"/>
      <c r="Q38"/>
      <c r="R38"/>
      <c r="S38"/>
    </row>
    <row r="39" spans="1:19">
      <c r="A39" s="86" t="s">
        <v>357</v>
      </c>
      <c r="B39" s="86">
        <v>131.25</v>
      </c>
      <c r="C39" s="86" t="s">
        <v>3</v>
      </c>
      <c r="D39" s="86">
        <v>360.05</v>
      </c>
      <c r="E39" s="86">
        <v>1</v>
      </c>
      <c r="F39" s="86">
        <v>91.28</v>
      </c>
      <c r="G39" s="86">
        <v>43.52</v>
      </c>
      <c r="H39" s="86">
        <v>16.89</v>
      </c>
      <c r="I39" s="86">
        <v>18.579999999999998</v>
      </c>
      <c r="J39" s="86">
        <v>8.07</v>
      </c>
      <c r="K39"/>
      <c r="L39"/>
      <c r="M39"/>
      <c r="N39"/>
      <c r="O39"/>
      <c r="P39"/>
      <c r="Q39"/>
      <c r="R39"/>
      <c r="S39"/>
    </row>
    <row r="40" spans="1:19">
      <c r="A40" s="86" t="s">
        <v>359</v>
      </c>
      <c r="B40" s="86">
        <v>207.34</v>
      </c>
      <c r="C40" s="86" t="s">
        <v>3</v>
      </c>
      <c r="D40" s="86">
        <v>568.77</v>
      </c>
      <c r="E40" s="86">
        <v>1</v>
      </c>
      <c r="F40" s="86">
        <v>136.91999999999999</v>
      </c>
      <c r="G40" s="86">
        <v>65.28</v>
      </c>
      <c r="H40" s="86">
        <v>16.89</v>
      </c>
      <c r="I40" s="86">
        <v>18.579999999999998</v>
      </c>
      <c r="J40" s="86">
        <v>8.07</v>
      </c>
      <c r="K40"/>
      <c r="L40"/>
      <c r="M40"/>
      <c r="N40"/>
      <c r="O40"/>
      <c r="P40"/>
      <c r="Q40"/>
      <c r="R40"/>
      <c r="S40"/>
    </row>
    <row r="41" spans="1:19">
      <c r="A41" s="86" t="s">
        <v>360</v>
      </c>
      <c r="B41" s="86">
        <v>131.26</v>
      </c>
      <c r="C41" s="86" t="s">
        <v>3</v>
      </c>
      <c r="D41" s="86">
        <v>360.08</v>
      </c>
      <c r="E41" s="86">
        <v>1</v>
      </c>
      <c r="F41" s="86">
        <v>91.28</v>
      </c>
      <c r="G41" s="86">
        <v>43.52</v>
      </c>
      <c r="H41" s="86">
        <v>16.89</v>
      </c>
      <c r="I41" s="86">
        <v>18.579999999999998</v>
      </c>
      <c r="J41" s="86">
        <v>8.07</v>
      </c>
      <c r="K41"/>
      <c r="L41"/>
      <c r="M41"/>
      <c r="N41"/>
      <c r="O41"/>
      <c r="P41"/>
      <c r="Q41"/>
      <c r="R41"/>
      <c r="S41"/>
    </row>
    <row r="42" spans="1:19">
      <c r="A42" s="86" t="s">
        <v>361</v>
      </c>
      <c r="B42" s="86">
        <v>207.34</v>
      </c>
      <c r="C42" s="86" t="s">
        <v>3</v>
      </c>
      <c r="D42" s="86">
        <v>568.77</v>
      </c>
      <c r="E42" s="86">
        <v>1</v>
      </c>
      <c r="F42" s="86">
        <v>136.91999999999999</v>
      </c>
      <c r="G42" s="86">
        <v>65.28</v>
      </c>
      <c r="H42" s="86">
        <v>16.89</v>
      </c>
      <c r="I42" s="86">
        <v>18.579999999999998</v>
      </c>
      <c r="J42" s="86">
        <v>8.07</v>
      </c>
      <c r="K42"/>
      <c r="L42"/>
      <c r="M42"/>
      <c r="N42"/>
      <c r="O42"/>
      <c r="P42"/>
      <c r="Q42"/>
      <c r="R42"/>
      <c r="S42"/>
    </row>
    <row r="43" spans="1:19">
      <c r="A43" s="86" t="s">
        <v>362</v>
      </c>
      <c r="B43" s="86">
        <v>131.25</v>
      </c>
      <c r="C43" s="86" t="s">
        <v>3</v>
      </c>
      <c r="D43" s="86">
        <v>360.05</v>
      </c>
      <c r="E43" s="86">
        <v>1</v>
      </c>
      <c r="F43" s="86">
        <v>91.28</v>
      </c>
      <c r="G43" s="86">
        <v>43.52</v>
      </c>
      <c r="H43" s="86">
        <v>16.89</v>
      </c>
      <c r="I43" s="86">
        <v>18.579999999999998</v>
      </c>
      <c r="J43" s="86">
        <v>8.07</v>
      </c>
      <c r="K43"/>
      <c r="L43"/>
      <c r="M43"/>
      <c r="N43"/>
      <c r="O43"/>
      <c r="P43"/>
      <c r="Q43"/>
      <c r="R43"/>
      <c r="S43"/>
    </row>
    <row r="44" spans="1:19">
      <c r="A44" s="86" t="s">
        <v>364</v>
      </c>
      <c r="B44" s="86">
        <v>207.34</v>
      </c>
      <c r="C44" s="86" t="s">
        <v>3</v>
      </c>
      <c r="D44" s="86">
        <v>568.77</v>
      </c>
      <c r="E44" s="86">
        <v>1</v>
      </c>
      <c r="F44" s="86">
        <v>136.91999999999999</v>
      </c>
      <c r="G44" s="86">
        <v>65.28</v>
      </c>
      <c r="H44" s="86">
        <v>16.89</v>
      </c>
      <c r="I44" s="86">
        <v>18.579999999999998</v>
      </c>
      <c r="J44" s="86">
        <v>8.07</v>
      </c>
      <c r="K44"/>
      <c r="L44"/>
      <c r="M44"/>
      <c r="N44"/>
      <c r="O44"/>
      <c r="P44"/>
      <c r="Q44"/>
      <c r="R44"/>
      <c r="S44"/>
    </row>
    <row r="45" spans="1:19">
      <c r="A45" s="86" t="s">
        <v>365</v>
      </c>
      <c r="B45" s="86">
        <v>131.26</v>
      </c>
      <c r="C45" s="86" t="s">
        <v>3</v>
      </c>
      <c r="D45" s="86">
        <v>360.08</v>
      </c>
      <c r="E45" s="86">
        <v>1</v>
      </c>
      <c r="F45" s="86">
        <v>91.28</v>
      </c>
      <c r="G45" s="86">
        <v>43.52</v>
      </c>
      <c r="H45" s="86">
        <v>16.89</v>
      </c>
      <c r="I45" s="86">
        <v>18.579999999999998</v>
      </c>
      <c r="J45" s="86">
        <v>8.07</v>
      </c>
      <c r="K45"/>
      <c r="L45"/>
      <c r="M45"/>
      <c r="N45"/>
      <c r="O45"/>
      <c r="P45"/>
      <c r="Q45"/>
      <c r="R45"/>
      <c r="S45"/>
    </row>
    <row r="46" spans="1:19">
      <c r="A46" s="86" t="s">
        <v>366</v>
      </c>
      <c r="B46" s="86">
        <v>207.34</v>
      </c>
      <c r="C46" s="86" t="s">
        <v>3</v>
      </c>
      <c r="D46" s="86">
        <v>568.77</v>
      </c>
      <c r="E46" s="86">
        <v>1</v>
      </c>
      <c r="F46" s="86">
        <v>136.91999999999999</v>
      </c>
      <c r="G46" s="86">
        <v>65.28</v>
      </c>
      <c r="H46" s="86">
        <v>16.89</v>
      </c>
      <c r="I46" s="86">
        <v>18.579999999999998</v>
      </c>
      <c r="J46" s="86">
        <v>8.07</v>
      </c>
      <c r="K46"/>
      <c r="L46"/>
      <c r="M46"/>
      <c r="N46"/>
      <c r="O46"/>
      <c r="P46"/>
      <c r="Q46"/>
      <c r="R46"/>
      <c r="S46"/>
    </row>
    <row r="47" spans="1:19">
      <c r="A47" s="86" t="s">
        <v>367</v>
      </c>
      <c r="B47" s="86">
        <v>131.25</v>
      </c>
      <c r="C47" s="86" t="s">
        <v>3</v>
      </c>
      <c r="D47" s="86">
        <v>360.05</v>
      </c>
      <c r="E47" s="86">
        <v>1</v>
      </c>
      <c r="F47" s="86">
        <v>91.28</v>
      </c>
      <c r="G47" s="86">
        <v>43.52</v>
      </c>
      <c r="H47" s="86">
        <v>16.89</v>
      </c>
      <c r="I47" s="86">
        <v>18.579999999999998</v>
      </c>
      <c r="J47" s="86">
        <v>8.07</v>
      </c>
      <c r="K47"/>
      <c r="L47"/>
      <c r="M47"/>
      <c r="N47"/>
      <c r="O47"/>
      <c r="P47"/>
      <c r="Q47"/>
      <c r="R47"/>
      <c r="S47"/>
    </row>
    <row r="48" spans="1:19">
      <c r="A48" s="86" t="s">
        <v>370</v>
      </c>
      <c r="B48" s="86">
        <v>1660.73</v>
      </c>
      <c r="C48" s="86" t="s">
        <v>3</v>
      </c>
      <c r="D48" s="86">
        <v>2024.76</v>
      </c>
      <c r="E48" s="86">
        <v>1</v>
      </c>
      <c r="F48" s="86">
        <v>202.84</v>
      </c>
      <c r="G48" s="86">
        <v>0</v>
      </c>
      <c r="H48" s="86">
        <v>0</v>
      </c>
      <c r="I48" s="86"/>
      <c r="J48" s="86">
        <v>0</v>
      </c>
      <c r="K48"/>
      <c r="L48"/>
      <c r="M48"/>
      <c r="N48"/>
      <c r="O48"/>
      <c r="P48"/>
      <c r="Q48"/>
      <c r="R48"/>
      <c r="S48"/>
    </row>
    <row r="49" spans="1:19">
      <c r="A49" s="86" t="s">
        <v>238</v>
      </c>
      <c r="B49" s="86">
        <v>9964.3700000000008</v>
      </c>
      <c r="C49" s="86"/>
      <c r="D49" s="86">
        <v>19741.41</v>
      </c>
      <c r="E49" s="86"/>
      <c r="F49" s="86">
        <v>1977.67</v>
      </c>
      <c r="G49" s="86">
        <v>652.83000000000004</v>
      </c>
      <c r="H49" s="86">
        <v>8.4450000000000003</v>
      </c>
      <c r="I49" s="86">
        <v>37.159999999999997</v>
      </c>
      <c r="J49" s="86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6" t="s">
        <v>371</v>
      </c>
      <c r="B50" s="86">
        <v>9964.3700000000008</v>
      </c>
      <c r="C50" s="86"/>
      <c r="D50" s="86">
        <v>19741.41</v>
      </c>
      <c r="E50" s="86"/>
      <c r="F50" s="86">
        <v>1977.67</v>
      </c>
      <c r="G50" s="86">
        <v>652.83000000000004</v>
      </c>
      <c r="H50" s="86">
        <v>8.4450000000000003</v>
      </c>
      <c r="I50" s="86">
        <v>37.159999999999997</v>
      </c>
      <c r="J50" s="86">
        <v>7.2575000000000003</v>
      </c>
      <c r="K50"/>
      <c r="L50"/>
      <c r="M50"/>
      <c r="N50"/>
      <c r="O50"/>
      <c r="P50"/>
      <c r="Q50"/>
      <c r="R50"/>
      <c r="S50"/>
    </row>
    <row r="51" spans="1:19">
      <c r="A51" s="86" t="s">
        <v>372</v>
      </c>
      <c r="B51" s="86">
        <v>0</v>
      </c>
      <c r="C51" s="86"/>
      <c r="D51" s="86">
        <v>0</v>
      </c>
      <c r="E51" s="86"/>
      <c r="F51" s="86">
        <v>0</v>
      </c>
      <c r="G51" s="86">
        <v>0</v>
      </c>
      <c r="H51" s="86"/>
      <c r="I51" s="86"/>
      <c r="J51" s="86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79"/>
      <c r="B53" s="86" t="s">
        <v>49</v>
      </c>
      <c r="C53" s="86" t="s">
        <v>373</v>
      </c>
      <c r="D53" s="86" t="s">
        <v>374</v>
      </c>
      <c r="E53" s="86" t="s">
        <v>375</v>
      </c>
      <c r="F53" s="86" t="s">
        <v>376</v>
      </c>
      <c r="G53" s="86" t="s">
        <v>377</v>
      </c>
      <c r="H53" s="86" t="s">
        <v>378</v>
      </c>
      <c r="I53" s="86" t="s">
        <v>379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380</v>
      </c>
      <c r="B54" s="86" t="s">
        <v>495</v>
      </c>
      <c r="C54" s="86">
        <v>0.3</v>
      </c>
      <c r="D54" s="86">
        <v>1.8620000000000001</v>
      </c>
      <c r="E54" s="86">
        <v>3.4009999999999998</v>
      </c>
      <c r="F54" s="86">
        <v>983.54</v>
      </c>
      <c r="G54" s="86">
        <v>0</v>
      </c>
      <c r="H54" s="86">
        <v>180</v>
      </c>
      <c r="I54" s="86"/>
      <c r="J54"/>
      <c r="K54"/>
      <c r="L54"/>
      <c r="M54"/>
      <c r="N54"/>
      <c r="O54"/>
      <c r="P54"/>
      <c r="Q54"/>
      <c r="R54"/>
      <c r="S54"/>
    </row>
    <row r="55" spans="1:19">
      <c r="A55" s="86" t="s">
        <v>401</v>
      </c>
      <c r="B55" s="86" t="s">
        <v>496</v>
      </c>
      <c r="C55" s="86">
        <v>0.22</v>
      </c>
      <c r="D55" s="86">
        <v>0.52200000000000002</v>
      </c>
      <c r="E55" s="86">
        <v>0.56699999999999995</v>
      </c>
      <c r="F55" s="86">
        <v>40.57</v>
      </c>
      <c r="G55" s="86">
        <v>90</v>
      </c>
      <c r="H55" s="86">
        <v>90</v>
      </c>
      <c r="I55" s="86" t="s">
        <v>385</v>
      </c>
      <c r="J55"/>
      <c r="K55"/>
      <c r="L55"/>
      <c r="M55"/>
      <c r="N55"/>
      <c r="O55"/>
      <c r="P55"/>
      <c r="Q55"/>
      <c r="R55"/>
      <c r="S55"/>
    </row>
    <row r="56" spans="1:19">
      <c r="A56" s="86" t="s">
        <v>404</v>
      </c>
      <c r="B56" s="86" t="s">
        <v>496</v>
      </c>
      <c r="C56" s="86">
        <v>0.22</v>
      </c>
      <c r="D56" s="86">
        <v>0.52200000000000002</v>
      </c>
      <c r="E56" s="86">
        <v>0.56699999999999995</v>
      </c>
      <c r="F56" s="86">
        <v>60.85</v>
      </c>
      <c r="G56" s="86">
        <v>0</v>
      </c>
      <c r="H56" s="86">
        <v>90</v>
      </c>
      <c r="I56" s="86" t="s">
        <v>388</v>
      </c>
      <c r="J56"/>
      <c r="K56"/>
      <c r="L56"/>
      <c r="M56"/>
      <c r="N56"/>
      <c r="O56"/>
      <c r="P56"/>
      <c r="Q56"/>
      <c r="R56"/>
      <c r="S56"/>
    </row>
    <row r="57" spans="1:19">
      <c r="A57" s="86" t="s">
        <v>402</v>
      </c>
      <c r="B57" s="86" t="s">
        <v>496</v>
      </c>
      <c r="C57" s="86">
        <v>0.22</v>
      </c>
      <c r="D57" s="86">
        <v>0.52200000000000002</v>
      </c>
      <c r="E57" s="86">
        <v>0.56699999999999995</v>
      </c>
      <c r="F57" s="86">
        <v>60.85</v>
      </c>
      <c r="G57" s="86">
        <v>180</v>
      </c>
      <c r="H57" s="86">
        <v>90</v>
      </c>
      <c r="I57" s="86" t="s">
        <v>382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403</v>
      </c>
      <c r="B58" s="86" t="s">
        <v>496</v>
      </c>
      <c r="C58" s="86">
        <v>0.22</v>
      </c>
      <c r="D58" s="86">
        <v>0.52200000000000002</v>
      </c>
      <c r="E58" s="86">
        <v>0.56699999999999995</v>
      </c>
      <c r="F58" s="86">
        <v>40.57</v>
      </c>
      <c r="G58" s="86">
        <v>270</v>
      </c>
      <c r="H58" s="86">
        <v>90</v>
      </c>
      <c r="I58" s="86" t="s">
        <v>391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406</v>
      </c>
      <c r="B59" s="86" t="s">
        <v>496</v>
      </c>
      <c r="C59" s="86">
        <v>0.22</v>
      </c>
      <c r="D59" s="86">
        <v>0.52200000000000002</v>
      </c>
      <c r="E59" s="86">
        <v>0.56699999999999995</v>
      </c>
      <c r="F59" s="86">
        <v>40.57</v>
      </c>
      <c r="G59" s="86">
        <v>90</v>
      </c>
      <c r="H59" s="86">
        <v>90</v>
      </c>
      <c r="I59" s="86" t="s">
        <v>385</v>
      </c>
      <c r="J59"/>
      <c r="K59"/>
      <c r="L59"/>
      <c r="M59"/>
      <c r="N59"/>
      <c r="O59"/>
      <c r="P59"/>
      <c r="Q59"/>
      <c r="R59"/>
      <c r="S59"/>
    </row>
    <row r="60" spans="1:19">
      <c r="A60" s="86" t="s">
        <v>405</v>
      </c>
      <c r="B60" s="86" t="s">
        <v>496</v>
      </c>
      <c r="C60" s="86">
        <v>0.22</v>
      </c>
      <c r="D60" s="86">
        <v>0.52200000000000002</v>
      </c>
      <c r="E60" s="86">
        <v>0.56699999999999995</v>
      </c>
      <c r="F60" s="86">
        <v>60.85</v>
      </c>
      <c r="G60" s="86">
        <v>0</v>
      </c>
      <c r="H60" s="86">
        <v>90</v>
      </c>
      <c r="I60" s="86" t="s">
        <v>388</v>
      </c>
      <c r="J60"/>
      <c r="K60"/>
      <c r="L60"/>
      <c r="M60"/>
      <c r="N60"/>
      <c r="O60"/>
      <c r="P60"/>
      <c r="Q60"/>
      <c r="R60"/>
      <c r="S60"/>
    </row>
    <row r="61" spans="1:19">
      <c r="A61" s="86" t="s">
        <v>407</v>
      </c>
      <c r="B61" s="86" t="s">
        <v>496</v>
      </c>
      <c r="C61" s="86">
        <v>0.22</v>
      </c>
      <c r="D61" s="86">
        <v>0.52200000000000002</v>
      </c>
      <c r="E61" s="86">
        <v>0.56699999999999995</v>
      </c>
      <c r="F61" s="86">
        <v>60.85</v>
      </c>
      <c r="G61" s="86">
        <v>180</v>
      </c>
      <c r="H61" s="86">
        <v>90</v>
      </c>
      <c r="I61" s="86" t="s">
        <v>382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408</v>
      </c>
      <c r="B62" s="86" t="s">
        <v>496</v>
      </c>
      <c r="C62" s="86">
        <v>0.22</v>
      </c>
      <c r="D62" s="86">
        <v>0.52200000000000002</v>
      </c>
      <c r="E62" s="86">
        <v>0.56699999999999995</v>
      </c>
      <c r="F62" s="86">
        <v>40.57</v>
      </c>
      <c r="G62" s="86">
        <v>270</v>
      </c>
      <c r="H62" s="86">
        <v>90</v>
      </c>
      <c r="I62" s="86" t="s">
        <v>391</v>
      </c>
      <c r="J62"/>
      <c r="K62"/>
      <c r="L62"/>
      <c r="M62"/>
      <c r="N62"/>
      <c r="O62"/>
      <c r="P62"/>
      <c r="Q62"/>
      <c r="R62"/>
      <c r="S62"/>
    </row>
    <row r="63" spans="1:19">
      <c r="A63" s="86" t="s">
        <v>381</v>
      </c>
      <c r="B63" s="86" t="s">
        <v>496</v>
      </c>
      <c r="C63" s="86">
        <v>0.22</v>
      </c>
      <c r="D63" s="86">
        <v>0.52200000000000002</v>
      </c>
      <c r="E63" s="86">
        <v>0.56699999999999995</v>
      </c>
      <c r="F63" s="86">
        <v>136.91999999999999</v>
      </c>
      <c r="G63" s="86">
        <v>180</v>
      </c>
      <c r="H63" s="86">
        <v>90</v>
      </c>
      <c r="I63" s="86" t="s">
        <v>382</v>
      </c>
      <c r="J63"/>
      <c r="K63"/>
      <c r="L63"/>
      <c r="M63"/>
      <c r="N63"/>
      <c r="O63"/>
      <c r="P63"/>
      <c r="Q63"/>
      <c r="R63"/>
      <c r="S63"/>
    </row>
    <row r="64" spans="1:19">
      <c r="A64" s="86" t="s">
        <v>383</v>
      </c>
      <c r="B64" s="86" t="s">
        <v>495</v>
      </c>
      <c r="C64" s="86">
        <v>0.3</v>
      </c>
      <c r="D64" s="86">
        <v>1.8620000000000001</v>
      </c>
      <c r="E64" s="86">
        <v>3.4009999999999998</v>
      </c>
      <c r="F64" s="86">
        <v>207.34</v>
      </c>
      <c r="G64" s="86">
        <v>180</v>
      </c>
      <c r="H64" s="86">
        <v>180</v>
      </c>
      <c r="I64" s="86"/>
      <c r="J64"/>
      <c r="K64"/>
      <c r="L64"/>
      <c r="M64"/>
      <c r="N64"/>
      <c r="O64"/>
      <c r="P64"/>
      <c r="Q64"/>
      <c r="R64"/>
      <c r="S64"/>
    </row>
    <row r="65" spans="1:19">
      <c r="A65" s="86" t="s">
        <v>384</v>
      </c>
      <c r="B65" s="86" t="s">
        <v>496</v>
      </c>
      <c r="C65" s="86">
        <v>0.22</v>
      </c>
      <c r="D65" s="86">
        <v>0.52200000000000002</v>
      </c>
      <c r="E65" s="86">
        <v>0.56699999999999995</v>
      </c>
      <c r="F65" s="86">
        <v>91.28</v>
      </c>
      <c r="G65" s="86">
        <v>90</v>
      </c>
      <c r="H65" s="86">
        <v>90</v>
      </c>
      <c r="I65" s="86" t="s">
        <v>385</v>
      </c>
      <c r="J65"/>
      <c r="K65"/>
      <c r="L65"/>
      <c r="M65"/>
      <c r="N65"/>
      <c r="O65"/>
      <c r="P65"/>
      <c r="Q65"/>
      <c r="R65"/>
      <c r="S65"/>
    </row>
    <row r="66" spans="1:19">
      <c r="A66" s="86" t="s">
        <v>386</v>
      </c>
      <c r="B66" s="86" t="s">
        <v>495</v>
      </c>
      <c r="C66" s="86">
        <v>0.3</v>
      </c>
      <c r="D66" s="86">
        <v>1.8620000000000001</v>
      </c>
      <c r="E66" s="86">
        <v>3.4009999999999998</v>
      </c>
      <c r="F66" s="86">
        <v>131.26</v>
      </c>
      <c r="G66" s="86">
        <v>90</v>
      </c>
      <c r="H66" s="86">
        <v>180</v>
      </c>
      <c r="I66" s="86"/>
      <c r="J66"/>
      <c r="K66"/>
      <c r="L66"/>
      <c r="M66"/>
      <c r="N66"/>
      <c r="O66"/>
      <c r="P66"/>
      <c r="Q66"/>
      <c r="R66"/>
      <c r="S66"/>
    </row>
    <row r="67" spans="1:19">
      <c r="A67" s="86" t="s">
        <v>387</v>
      </c>
      <c r="B67" s="86" t="s">
        <v>496</v>
      </c>
      <c r="C67" s="86">
        <v>0.22</v>
      </c>
      <c r="D67" s="86">
        <v>0.52200000000000002</v>
      </c>
      <c r="E67" s="86">
        <v>0.56699999999999995</v>
      </c>
      <c r="F67" s="86">
        <v>136.91999999999999</v>
      </c>
      <c r="G67" s="86">
        <v>0</v>
      </c>
      <c r="H67" s="86">
        <v>90</v>
      </c>
      <c r="I67" s="86" t="s">
        <v>388</v>
      </c>
      <c r="J67"/>
      <c r="K67"/>
      <c r="L67"/>
      <c r="M67"/>
      <c r="N67"/>
      <c r="O67"/>
      <c r="P67"/>
      <c r="Q67"/>
      <c r="R67"/>
      <c r="S67"/>
    </row>
    <row r="68" spans="1:19">
      <c r="A68" s="86" t="s">
        <v>389</v>
      </c>
      <c r="B68" s="86" t="s">
        <v>495</v>
      </c>
      <c r="C68" s="86">
        <v>0.3</v>
      </c>
      <c r="D68" s="86">
        <v>1.8620000000000001</v>
      </c>
      <c r="E68" s="86">
        <v>3.4009999999999998</v>
      </c>
      <c r="F68" s="86">
        <v>207.34</v>
      </c>
      <c r="G68" s="86">
        <v>0</v>
      </c>
      <c r="H68" s="86">
        <v>180</v>
      </c>
      <c r="I68" s="86"/>
      <c r="J68"/>
      <c r="K68"/>
      <c r="L68"/>
      <c r="M68"/>
      <c r="N68"/>
      <c r="O68"/>
      <c r="P68"/>
      <c r="Q68"/>
      <c r="R68"/>
      <c r="S68"/>
    </row>
    <row r="69" spans="1:19">
      <c r="A69" s="86" t="s">
        <v>390</v>
      </c>
      <c r="B69" s="86" t="s">
        <v>496</v>
      </c>
      <c r="C69" s="86">
        <v>0.22</v>
      </c>
      <c r="D69" s="86">
        <v>0.52200000000000002</v>
      </c>
      <c r="E69" s="86">
        <v>0.56699999999999995</v>
      </c>
      <c r="F69" s="86">
        <v>91.28</v>
      </c>
      <c r="G69" s="86">
        <v>270</v>
      </c>
      <c r="H69" s="86">
        <v>90</v>
      </c>
      <c r="I69" s="86" t="s">
        <v>391</v>
      </c>
      <c r="J69"/>
      <c r="K69"/>
      <c r="L69"/>
      <c r="M69"/>
      <c r="N69"/>
      <c r="O69"/>
      <c r="P69"/>
      <c r="Q69"/>
      <c r="R69"/>
      <c r="S69"/>
    </row>
    <row r="70" spans="1:19">
      <c r="A70" s="86" t="s">
        <v>392</v>
      </c>
      <c r="B70" s="86" t="s">
        <v>495</v>
      </c>
      <c r="C70" s="86">
        <v>0.3</v>
      </c>
      <c r="D70" s="86">
        <v>1.8620000000000001</v>
      </c>
      <c r="E70" s="86">
        <v>3.4009999999999998</v>
      </c>
      <c r="F70" s="86">
        <v>131.25</v>
      </c>
      <c r="G70" s="86">
        <v>270</v>
      </c>
      <c r="H70" s="86">
        <v>180</v>
      </c>
      <c r="I70" s="86"/>
      <c r="J70"/>
      <c r="K70"/>
      <c r="L70"/>
      <c r="M70"/>
      <c r="N70"/>
      <c r="O70"/>
      <c r="P70"/>
      <c r="Q70"/>
      <c r="R70"/>
      <c r="S70"/>
    </row>
    <row r="71" spans="1:19">
      <c r="A71" s="86" t="s">
        <v>393</v>
      </c>
      <c r="B71" s="86" t="s">
        <v>496</v>
      </c>
      <c r="C71" s="86">
        <v>0.22</v>
      </c>
      <c r="D71" s="86">
        <v>0.52200000000000002</v>
      </c>
      <c r="E71" s="86">
        <v>0.56699999999999995</v>
      </c>
      <c r="F71" s="86">
        <v>136.91999999999999</v>
      </c>
      <c r="G71" s="86">
        <v>180</v>
      </c>
      <c r="H71" s="86">
        <v>90</v>
      </c>
      <c r="I71" s="86" t="s">
        <v>382</v>
      </c>
      <c r="J71"/>
      <c r="K71"/>
      <c r="L71"/>
      <c r="M71"/>
      <c r="N71"/>
      <c r="O71"/>
      <c r="P71"/>
      <c r="Q71"/>
      <c r="R71"/>
      <c r="S71"/>
    </row>
    <row r="72" spans="1:19">
      <c r="A72" s="86" t="s">
        <v>394</v>
      </c>
      <c r="B72" s="86" t="s">
        <v>496</v>
      </c>
      <c r="C72" s="86">
        <v>0.22</v>
      </c>
      <c r="D72" s="86">
        <v>0.52200000000000002</v>
      </c>
      <c r="E72" s="86">
        <v>0.56699999999999995</v>
      </c>
      <c r="F72" s="86">
        <v>91.28</v>
      </c>
      <c r="G72" s="86">
        <v>90</v>
      </c>
      <c r="H72" s="86">
        <v>90</v>
      </c>
      <c r="I72" s="86" t="s">
        <v>385</v>
      </c>
      <c r="J72"/>
      <c r="K72"/>
      <c r="L72"/>
      <c r="M72"/>
      <c r="N72"/>
      <c r="O72"/>
      <c r="P72"/>
      <c r="Q72"/>
      <c r="R72"/>
      <c r="S72"/>
    </row>
    <row r="73" spans="1:19">
      <c r="A73" s="86" t="s">
        <v>395</v>
      </c>
      <c r="B73" s="86" t="s">
        <v>496</v>
      </c>
      <c r="C73" s="86">
        <v>0.22</v>
      </c>
      <c r="D73" s="86">
        <v>0.52200000000000002</v>
      </c>
      <c r="E73" s="86">
        <v>0.56699999999999995</v>
      </c>
      <c r="F73" s="86">
        <v>136.91999999999999</v>
      </c>
      <c r="G73" s="86">
        <v>0</v>
      </c>
      <c r="H73" s="86">
        <v>90</v>
      </c>
      <c r="I73" s="86" t="s">
        <v>388</v>
      </c>
      <c r="J73"/>
      <c r="K73"/>
      <c r="L73"/>
      <c r="M73"/>
      <c r="N73"/>
      <c r="O73"/>
      <c r="P73"/>
      <c r="Q73"/>
      <c r="R73"/>
      <c r="S73"/>
    </row>
    <row r="74" spans="1:19">
      <c r="A74" s="86" t="s">
        <v>396</v>
      </c>
      <c r="B74" s="86" t="s">
        <v>496</v>
      </c>
      <c r="C74" s="86">
        <v>0.22</v>
      </c>
      <c r="D74" s="86">
        <v>0.52200000000000002</v>
      </c>
      <c r="E74" s="86">
        <v>0.56699999999999995</v>
      </c>
      <c r="F74" s="86">
        <v>91.28</v>
      </c>
      <c r="G74" s="86">
        <v>270</v>
      </c>
      <c r="H74" s="86">
        <v>90</v>
      </c>
      <c r="I74" s="86" t="s">
        <v>391</v>
      </c>
      <c r="J74"/>
      <c r="K74"/>
      <c r="L74"/>
      <c r="M74"/>
      <c r="N74"/>
      <c r="O74"/>
      <c r="P74"/>
      <c r="Q74"/>
      <c r="R74"/>
      <c r="S74"/>
    </row>
    <row r="75" spans="1:19">
      <c r="A75" s="86" t="s">
        <v>397</v>
      </c>
      <c r="B75" s="86" t="s">
        <v>496</v>
      </c>
      <c r="C75" s="86">
        <v>0.22</v>
      </c>
      <c r="D75" s="86">
        <v>0.52200000000000002</v>
      </c>
      <c r="E75" s="86">
        <v>0.56699999999999995</v>
      </c>
      <c r="F75" s="86">
        <v>136.91999999999999</v>
      </c>
      <c r="G75" s="86">
        <v>180</v>
      </c>
      <c r="H75" s="86">
        <v>90</v>
      </c>
      <c r="I75" s="86" t="s">
        <v>382</v>
      </c>
      <c r="J75"/>
      <c r="K75"/>
      <c r="L75"/>
      <c r="M75"/>
      <c r="N75"/>
      <c r="O75"/>
      <c r="P75"/>
      <c r="Q75"/>
      <c r="R75"/>
      <c r="S75"/>
    </row>
    <row r="76" spans="1:19">
      <c r="A76" s="86" t="s">
        <v>398</v>
      </c>
      <c r="B76" s="86" t="s">
        <v>496</v>
      </c>
      <c r="C76" s="86">
        <v>0.22</v>
      </c>
      <c r="D76" s="86">
        <v>0.52200000000000002</v>
      </c>
      <c r="E76" s="86">
        <v>0.56699999999999995</v>
      </c>
      <c r="F76" s="86">
        <v>91.28</v>
      </c>
      <c r="G76" s="86">
        <v>90</v>
      </c>
      <c r="H76" s="86">
        <v>90</v>
      </c>
      <c r="I76" s="86" t="s">
        <v>385</v>
      </c>
      <c r="J76"/>
      <c r="K76"/>
      <c r="L76"/>
      <c r="M76"/>
      <c r="N76"/>
      <c r="O76"/>
      <c r="P76"/>
      <c r="Q76"/>
      <c r="R76"/>
      <c r="S76"/>
    </row>
    <row r="77" spans="1:19">
      <c r="A77" s="86" t="s">
        <v>399</v>
      </c>
      <c r="B77" s="86" t="s">
        <v>496</v>
      </c>
      <c r="C77" s="86">
        <v>0.22</v>
      </c>
      <c r="D77" s="86">
        <v>0.52200000000000002</v>
      </c>
      <c r="E77" s="86">
        <v>0.56699999999999995</v>
      </c>
      <c r="F77" s="86">
        <v>136.91999999999999</v>
      </c>
      <c r="G77" s="86">
        <v>0</v>
      </c>
      <c r="H77" s="86">
        <v>90</v>
      </c>
      <c r="I77" s="86" t="s">
        <v>388</v>
      </c>
      <c r="J77"/>
      <c r="K77"/>
      <c r="L77"/>
      <c r="M77"/>
      <c r="N77"/>
      <c r="O77"/>
      <c r="P77"/>
      <c r="Q77"/>
      <c r="R77"/>
      <c r="S77"/>
    </row>
    <row r="78" spans="1:19">
      <c r="A78" s="86" t="s">
        <v>400</v>
      </c>
      <c r="B78" s="86" t="s">
        <v>496</v>
      </c>
      <c r="C78" s="86">
        <v>0.22</v>
      </c>
      <c r="D78" s="86">
        <v>0.52200000000000002</v>
      </c>
      <c r="E78" s="86">
        <v>0.56699999999999995</v>
      </c>
      <c r="F78" s="86">
        <v>91.28</v>
      </c>
      <c r="G78" s="86">
        <v>270</v>
      </c>
      <c r="H78" s="86">
        <v>90</v>
      </c>
      <c r="I78" s="86" t="s">
        <v>391</v>
      </c>
      <c r="J78"/>
      <c r="K78"/>
      <c r="L78"/>
      <c r="M78"/>
      <c r="N78"/>
      <c r="O78"/>
      <c r="P78"/>
      <c r="Q78"/>
      <c r="R78"/>
      <c r="S78"/>
    </row>
    <row r="79" spans="1:19">
      <c r="A79" s="86" t="s">
        <v>410</v>
      </c>
      <c r="B79" s="86" t="s">
        <v>496</v>
      </c>
      <c r="C79" s="86">
        <v>0.22</v>
      </c>
      <c r="D79" s="86">
        <v>0.52200000000000002</v>
      </c>
      <c r="E79" s="86">
        <v>0.56699999999999995</v>
      </c>
      <c r="F79" s="86">
        <v>40.57</v>
      </c>
      <c r="G79" s="86">
        <v>90</v>
      </c>
      <c r="H79" s="86">
        <v>90</v>
      </c>
      <c r="I79" s="86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86" t="s">
        <v>409</v>
      </c>
      <c r="B80" s="86" t="s">
        <v>496</v>
      </c>
      <c r="C80" s="86">
        <v>0.22</v>
      </c>
      <c r="D80" s="86">
        <v>0.52200000000000002</v>
      </c>
      <c r="E80" s="86">
        <v>0.56699999999999995</v>
      </c>
      <c r="F80" s="86">
        <v>60.85</v>
      </c>
      <c r="G80" s="86">
        <v>0</v>
      </c>
      <c r="H80" s="86">
        <v>90</v>
      </c>
      <c r="I80" s="86" t="s">
        <v>388</v>
      </c>
      <c r="J80"/>
      <c r="K80"/>
      <c r="L80"/>
      <c r="M80"/>
      <c r="N80"/>
      <c r="O80"/>
      <c r="P80"/>
      <c r="Q80"/>
      <c r="R80"/>
      <c r="S80"/>
    </row>
    <row r="81" spans="1:19">
      <c r="A81" s="86" t="s">
        <v>411</v>
      </c>
      <c r="B81" s="86" t="s">
        <v>496</v>
      </c>
      <c r="C81" s="86">
        <v>0.22</v>
      </c>
      <c r="D81" s="86">
        <v>0.52200000000000002</v>
      </c>
      <c r="E81" s="86">
        <v>0.56699999999999995</v>
      </c>
      <c r="F81" s="86">
        <v>60.85</v>
      </c>
      <c r="G81" s="86">
        <v>180</v>
      </c>
      <c r="H81" s="86">
        <v>90</v>
      </c>
      <c r="I81" s="86" t="s">
        <v>382</v>
      </c>
      <c r="J81"/>
      <c r="K81"/>
      <c r="L81"/>
      <c r="M81"/>
      <c r="N81"/>
      <c r="O81"/>
      <c r="P81"/>
      <c r="Q81"/>
      <c r="R81"/>
      <c r="S81"/>
    </row>
    <row r="82" spans="1:19">
      <c r="A82" s="86" t="s">
        <v>412</v>
      </c>
      <c r="B82" s="86" t="s">
        <v>496</v>
      </c>
      <c r="C82" s="86">
        <v>0.22</v>
      </c>
      <c r="D82" s="86">
        <v>0.52200000000000002</v>
      </c>
      <c r="E82" s="86">
        <v>0.56699999999999995</v>
      </c>
      <c r="F82" s="86">
        <v>40.57</v>
      </c>
      <c r="G82" s="86">
        <v>270</v>
      </c>
      <c r="H82" s="86">
        <v>90</v>
      </c>
      <c r="I82" s="86" t="s">
        <v>391</v>
      </c>
      <c r="J82"/>
      <c r="K82"/>
      <c r="L82"/>
      <c r="M82"/>
      <c r="N82"/>
      <c r="O82"/>
      <c r="P82"/>
      <c r="Q82"/>
      <c r="R82"/>
      <c r="S82"/>
    </row>
    <row r="83" spans="1:19">
      <c r="A83" s="86" t="s">
        <v>413</v>
      </c>
      <c r="B83" s="86" t="s">
        <v>497</v>
      </c>
      <c r="C83" s="86">
        <v>0.3</v>
      </c>
      <c r="D83" s="86">
        <v>0.36399999999999999</v>
      </c>
      <c r="E83" s="86">
        <v>0.39100000000000001</v>
      </c>
      <c r="F83" s="86">
        <v>1660.73</v>
      </c>
      <c r="G83" s="86">
        <v>0</v>
      </c>
      <c r="H83" s="86">
        <v>0</v>
      </c>
      <c r="I83" s="86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79"/>
      <c r="B85" s="86" t="s">
        <v>49</v>
      </c>
      <c r="C85" s="86" t="s">
        <v>414</v>
      </c>
      <c r="D85" s="86" t="s">
        <v>415</v>
      </c>
      <c r="E85" s="86" t="s">
        <v>416</v>
      </c>
      <c r="F85" s="86" t="s">
        <v>43</v>
      </c>
      <c r="G85" s="86" t="s">
        <v>417</v>
      </c>
      <c r="H85" s="86" t="s">
        <v>418</v>
      </c>
      <c r="I85" s="86" t="s">
        <v>419</v>
      </c>
      <c r="J85" s="86" t="s">
        <v>377</v>
      </c>
      <c r="K85" s="86" t="s">
        <v>379</v>
      </c>
      <c r="L85"/>
      <c r="M85"/>
      <c r="N85"/>
      <c r="O85"/>
      <c r="P85"/>
      <c r="Q85"/>
      <c r="R85"/>
      <c r="S85"/>
    </row>
    <row r="86" spans="1:19">
      <c r="A86" s="86" t="s">
        <v>420</v>
      </c>
      <c r="B86" s="86" t="s">
        <v>720</v>
      </c>
      <c r="C86" s="86">
        <v>65.28</v>
      </c>
      <c r="D86" s="86">
        <v>65.28</v>
      </c>
      <c r="E86" s="86">
        <v>4.0919999999999996</v>
      </c>
      <c r="F86" s="86">
        <v>0.39200000000000002</v>
      </c>
      <c r="G86" s="86">
        <v>0.253</v>
      </c>
      <c r="H86" s="86" t="s">
        <v>64</v>
      </c>
      <c r="I86" s="86" t="s">
        <v>381</v>
      </c>
      <c r="J86" s="86">
        <v>180</v>
      </c>
      <c r="K86" s="86" t="s">
        <v>382</v>
      </c>
      <c r="L86"/>
      <c r="M86"/>
      <c r="N86"/>
      <c r="O86"/>
      <c r="P86"/>
      <c r="Q86"/>
      <c r="R86"/>
      <c r="S86"/>
    </row>
    <row r="87" spans="1:19">
      <c r="A87" s="86" t="s">
        <v>421</v>
      </c>
      <c r="B87" s="86" t="s">
        <v>720</v>
      </c>
      <c r="C87" s="86">
        <v>43.52</v>
      </c>
      <c r="D87" s="86">
        <v>43.52</v>
      </c>
      <c r="E87" s="86">
        <v>4.0919999999999996</v>
      </c>
      <c r="F87" s="86">
        <v>0.39200000000000002</v>
      </c>
      <c r="G87" s="86">
        <v>0.253</v>
      </c>
      <c r="H87" s="86" t="s">
        <v>64</v>
      </c>
      <c r="I87" s="86" t="s">
        <v>384</v>
      </c>
      <c r="J87" s="86">
        <v>90</v>
      </c>
      <c r="K87" s="86" t="s">
        <v>385</v>
      </c>
      <c r="L87"/>
      <c r="M87"/>
      <c r="N87"/>
      <c r="O87"/>
      <c r="P87"/>
      <c r="Q87"/>
      <c r="R87"/>
      <c r="S87"/>
    </row>
    <row r="88" spans="1:19">
      <c r="A88" s="86" t="s">
        <v>422</v>
      </c>
      <c r="B88" s="86" t="s">
        <v>720</v>
      </c>
      <c r="C88" s="86">
        <v>65.28</v>
      </c>
      <c r="D88" s="86">
        <v>65.28</v>
      </c>
      <c r="E88" s="86">
        <v>4.0919999999999996</v>
      </c>
      <c r="F88" s="86">
        <v>0.39200000000000002</v>
      </c>
      <c r="G88" s="86">
        <v>0.253</v>
      </c>
      <c r="H88" s="86" t="s">
        <v>64</v>
      </c>
      <c r="I88" s="86" t="s">
        <v>387</v>
      </c>
      <c r="J88" s="86">
        <v>0</v>
      </c>
      <c r="K88" s="86" t="s">
        <v>388</v>
      </c>
      <c r="L88"/>
      <c r="M88"/>
      <c r="N88"/>
      <c r="O88"/>
      <c r="P88"/>
      <c r="Q88"/>
      <c r="R88"/>
      <c r="S88"/>
    </row>
    <row r="89" spans="1:19">
      <c r="A89" s="86" t="s">
        <v>423</v>
      </c>
      <c r="B89" s="86" t="s">
        <v>720</v>
      </c>
      <c r="C89" s="86">
        <v>43.52</v>
      </c>
      <c r="D89" s="86">
        <v>43.52</v>
      </c>
      <c r="E89" s="86">
        <v>4.0919999999999996</v>
      </c>
      <c r="F89" s="86">
        <v>0.39200000000000002</v>
      </c>
      <c r="G89" s="86">
        <v>0.253</v>
      </c>
      <c r="H89" s="86" t="s">
        <v>64</v>
      </c>
      <c r="I89" s="86" t="s">
        <v>390</v>
      </c>
      <c r="J89" s="86">
        <v>270</v>
      </c>
      <c r="K89" s="86" t="s">
        <v>391</v>
      </c>
      <c r="L89"/>
      <c r="M89"/>
      <c r="N89"/>
      <c r="O89"/>
      <c r="P89"/>
      <c r="Q89"/>
      <c r="R89"/>
      <c r="S89"/>
    </row>
    <row r="90" spans="1:19">
      <c r="A90" s="86" t="s">
        <v>424</v>
      </c>
      <c r="B90" s="86" t="s">
        <v>720</v>
      </c>
      <c r="C90" s="86">
        <v>65.28</v>
      </c>
      <c r="D90" s="86">
        <v>65.28</v>
      </c>
      <c r="E90" s="86">
        <v>4.0919999999999996</v>
      </c>
      <c r="F90" s="86">
        <v>0.39200000000000002</v>
      </c>
      <c r="G90" s="86">
        <v>0.253</v>
      </c>
      <c r="H90" s="86" t="s">
        <v>64</v>
      </c>
      <c r="I90" s="86" t="s">
        <v>393</v>
      </c>
      <c r="J90" s="86">
        <v>180</v>
      </c>
      <c r="K90" s="86" t="s">
        <v>382</v>
      </c>
      <c r="L90"/>
      <c r="M90"/>
      <c r="N90"/>
      <c r="O90"/>
      <c r="P90"/>
      <c r="Q90"/>
      <c r="R90"/>
      <c r="S90"/>
    </row>
    <row r="91" spans="1:19">
      <c r="A91" s="86" t="s">
        <v>425</v>
      </c>
      <c r="B91" s="86" t="s">
        <v>720</v>
      </c>
      <c r="C91" s="86">
        <v>43.52</v>
      </c>
      <c r="D91" s="86">
        <v>43.52</v>
      </c>
      <c r="E91" s="86">
        <v>4.0919999999999996</v>
      </c>
      <c r="F91" s="86">
        <v>0.39200000000000002</v>
      </c>
      <c r="G91" s="86">
        <v>0.253</v>
      </c>
      <c r="H91" s="86" t="s">
        <v>64</v>
      </c>
      <c r="I91" s="86" t="s">
        <v>394</v>
      </c>
      <c r="J91" s="86">
        <v>90</v>
      </c>
      <c r="K91" s="86" t="s">
        <v>385</v>
      </c>
      <c r="L91"/>
      <c r="M91"/>
      <c r="N91"/>
      <c r="O91"/>
      <c r="P91"/>
      <c r="Q91"/>
      <c r="R91"/>
      <c r="S91"/>
    </row>
    <row r="92" spans="1:19">
      <c r="A92" s="86" t="s">
        <v>426</v>
      </c>
      <c r="B92" s="86" t="s">
        <v>720</v>
      </c>
      <c r="C92" s="86">
        <v>65.28</v>
      </c>
      <c r="D92" s="86">
        <v>65.28</v>
      </c>
      <c r="E92" s="86">
        <v>4.0919999999999996</v>
      </c>
      <c r="F92" s="86">
        <v>0.39200000000000002</v>
      </c>
      <c r="G92" s="86">
        <v>0.253</v>
      </c>
      <c r="H92" s="86" t="s">
        <v>64</v>
      </c>
      <c r="I92" s="86" t="s">
        <v>395</v>
      </c>
      <c r="J92" s="86">
        <v>0</v>
      </c>
      <c r="K92" s="86" t="s">
        <v>388</v>
      </c>
      <c r="L92"/>
      <c r="M92"/>
      <c r="N92"/>
      <c r="O92"/>
      <c r="P92"/>
      <c r="Q92"/>
      <c r="R92"/>
      <c r="S92"/>
    </row>
    <row r="93" spans="1:19">
      <c r="A93" s="86" t="s">
        <v>427</v>
      </c>
      <c r="B93" s="86" t="s">
        <v>720</v>
      </c>
      <c r="C93" s="86">
        <v>43.52</v>
      </c>
      <c r="D93" s="86">
        <v>43.52</v>
      </c>
      <c r="E93" s="86">
        <v>4.0919999999999996</v>
      </c>
      <c r="F93" s="86">
        <v>0.39200000000000002</v>
      </c>
      <c r="G93" s="86">
        <v>0.253</v>
      </c>
      <c r="H93" s="86" t="s">
        <v>64</v>
      </c>
      <c r="I93" s="86" t="s">
        <v>396</v>
      </c>
      <c r="J93" s="86">
        <v>270</v>
      </c>
      <c r="K93" s="86" t="s">
        <v>391</v>
      </c>
      <c r="L93"/>
      <c r="M93"/>
      <c r="N93"/>
      <c r="O93"/>
      <c r="P93"/>
      <c r="Q93"/>
      <c r="R93"/>
      <c r="S93"/>
    </row>
    <row r="94" spans="1:19">
      <c r="A94" s="86" t="s">
        <v>428</v>
      </c>
      <c r="B94" s="86" t="s">
        <v>720</v>
      </c>
      <c r="C94" s="86">
        <v>65.28</v>
      </c>
      <c r="D94" s="86">
        <v>65.28</v>
      </c>
      <c r="E94" s="86">
        <v>4.0919999999999996</v>
      </c>
      <c r="F94" s="86">
        <v>0.39200000000000002</v>
      </c>
      <c r="G94" s="86">
        <v>0.253</v>
      </c>
      <c r="H94" s="86" t="s">
        <v>64</v>
      </c>
      <c r="I94" s="86" t="s">
        <v>397</v>
      </c>
      <c r="J94" s="86">
        <v>180</v>
      </c>
      <c r="K94" s="86" t="s">
        <v>382</v>
      </c>
      <c r="L94"/>
      <c r="M94"/>
      <c r="N94"/>
      <c r="O94"/>
      <c r="P94"/>
      <c r="Q94"/>
      <c r="R94"/>
      <c r="S94"/>
    </row>
    <row r="95" spans="1:19">
      <c r="A95" s="86" t="s">
        <v>429</v>
      </c>
      <c r="B95" s="86" t="s">
        <v>720</v>
      </c>
      <c r="C95" s="86">
        <v>43.52</v>
      </c>
      <c r="D95" s="86">
        <v>43.52</v>
      </c>
      <c r="E95" s="86">
        <v>4.0919999999999996</v>
      </c>
      <c r="F95" s="86">
        <v>0.39200000000000002</v>
      </c>
      <c r="G95" s="86">
        <v>0.253</v>
      </c>
      <c r="H95" s="86" t="s">
        <v>64</v>
      </c>
      <c r="I95" s="86" t="s">
        <v>398</v>
      </c>
      <c r="J95" s="86">
        <v>90</v>
      </c>
      <c r="K95" s="86" t="s">
        <v>385</v>
      </c>
      <c r="L95"/>
      <c r="M95"/>
      <c r="N95"/>
      <c r="O95"/>
      <c r="P95"/>
      <c r="Q95"/>
      <c r="R95"/>
      <c r="S95"/>
    </row>
    <row r="96" spans="1:19">
      <c r="A96" s="86" t="s">
        <v>430</v>
      </c>
      <c r="B96" s="86" t="s">
        <v>720</v>
      </c>
      <c r="C96" s="86">
        <v>65.28</v>
      </c>
      <c r="D96" s="86">
        <v>65.28</v>
      </c>
      <c r="E96" s="86">
        <v>4.0919999999999996</v>
      </c>
      <c r="F96" s="86">
        <v>0.39200000000000002</v>
      </c>
      <c r="G96" s="86">
        <v>0.253</v>
      </c>
      <c r="H96" s="86" t="s">
        <v>64</v>
      </c>
      <c r="I96" s="86" t="s">
        <v>399</v>
      </c>
      <c r="J96" s="86">
        <v>0</v>
      </c>
      <c r="K96" s="86" t="s">
        <v>388</v>
      </c>
      <c r="L96"/>
      <c r="M96"/>
      <c r="N96"/>
      <c r="O96"/>
      <c r="P96"/>
      <c r="Q96"/>
      <c r="R96"/>
      <c r="S96"/>
    </row>
    <row r="97" spans="1:19">
      <c r="A97" s="86" t="s">
        <v>431</v>
      </c>
      <c r="B97" s="86" t="s">
        <v>720</v>
      </c>
      <c r="C97" s="86">
        <v>43.52</v>
      </c>
      <c r="D97" s="86">
        <v>43.52</v>
      </c>
      <c r="E97" s="86">
        <v>4.0919999999999996</v>
      </c>
      <c r="F97" s="86">
        <v>0.39200000000000002</v>
      </c>
      <c r="G97" s="86">
        <v>0.253</v>
      </c>
      <c r="H97" s="86" t="s">
        <v>64</v>
      </c>
      <c r="I97" s="86" t="s">
        <v>400</v>
      </c>
      <c r="J97" s="86">
        <v>270</v>
      </c>
      <c r="K97" s="86" t="s">
        <v>391</v>
      </c>
      <c r="L97"/>
      <c r="M97"/>
      <c r="N97"/>
      <c r="O97"/>
      <c r="P97"/>
      <c r="Q97"/>
      <c r="R97"/>
      <c r="S97"/>
    </row>
    <row r="98" spans="1:19">
      <c r="A98" s="86" t="s">
        <v>432</v>
      </c>
      <c r="B98" s="86"/>
      <c r="C98" s="86"/>
      <c r="D98" s="86">
        <v>652.83000000000004</v>
      </c>
      <c r="E98" s="86">
        <v>4.09</v>
      </c>
      <c r="F98" s="86">
        <v>0.39200000000000002</v>
      </c>
      <c r="G98" s="86">
        <v>0.253</v>
      </c>
      <c r="H98" s="86"/>
      <c r="I98" s="86"/>
      <c r="J98" s="86"/>
      <c r="K98" s="86"/>
      <c r="L98"/>
      <c r="M98"/>
      <c r="N98"/>
      <c r="O98"/>
      <c r="P98"/>
      <c r="Q98"/>
      <c r="R98"/>
      <c r="S98"/>
    </row>
    <row r="99" spans="1:19">
      <c r="A99" s="86" t="s">
        <v>433</v>
      </c>
      <c r="B99" s="86"/>
      <c r="C99" s="86"/>
      <c r="D99" s="86">
        <v>195.85</v>
      </c>
      <c r="E99" s="86">
        <v>4.09</v>
      </c>
      <c r="F99" s="86">
        <v>0.39200000000000002</v>
      </c>
      <c r="G99" s="86">
        <v>0.253</v>
      </c>
      <c r="H99" s="86"/>
      <c r="I99" s="86"/>
      <c r="J99" s="86"/>
      <c r="K99" s="86"/>
      <c r="L99"/>
      <c r="M99"/>
      <c r="N99"/>
      <c r="O99"/>
      <c r="P99"/>
      <c r="Q99"/>
      <c r="R99"/>
      <c r="S99"/>
    </row>
    <row r="100" spans="1:19">
      <c r="A100" s="86" t="s">
        <v>434</v>
      </c>
      <c r="B100" s="86"/>
      <c r="C100" s="86"/>
      <c r="D100" s="86">
        <v>456.98</v>
      </c>
      <c r="E100" s="86">
        <v>4.09</v>
      </c>
      <c r="F100" s="86">
        <v>0.39200000000000002</v>
      </c>
      <c r="G100" s="86">
        <v>0.253</v>
      </c>
      <c r="H100" s="86"/>
      <c r="I100" s="86"/>
      <c r="J100" s="86"/>
      <c r="K100" s="86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79"/>
      <c r="B102" s="86" t="s">
        <v>115</v>
      </c>
      <c r="C102" s="86" t="s">
        <v>435</v>
      </c>
      <c r="D102" s="86" t="s">
        <v>436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6" t="s">
        <v>437</v>
      </c>
      <c r="B103" s="86" t="s">
        <v>438</v>
      </c>
      <c r="C103" s="86">
        <v>286624.09999999998</v>
      </c>
      <c r="D103" s="86">
        <v>0.7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79"/>
      <c r="B105" s="86" t="s">
        <v>115</v>
      </c>
      <c r="C105" s="86" t="s">
        <v>439</v>
      </c>
      <c r="D105" s="86" t="s">
        <v>440</v>
      </c>
      <c r="E105" s="86" t="s">
        <v>441</v>
      </c>
      <c r="F105" s="86" t="s">
        <v>442</v>
      </c>
      <c r="G105" s="86" t="s">
        <v>436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6" t="s">
        <v>443</v>
      </c>
      <c r="B106" s="86" t="s">
        <v>444</v>
      </c>
      <c r="C106" s="86">
        <v>113883.74</v>
      </c>
      <c r="D106" s="86">
        <v>90887.73</v>
      </c>
      <c r="E106" s="86">
        <v>22996.01</v>
      </c>
      <c r="F106" s="86">
        <v>0.8</v>
      </c>
      <c r="G106" s="86">
        <v>3.32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6" t="s">
        <v>445</v>
      </c>
      <c r="B107" s="86" t="s">
        <v>444</v>
      </c>
      <c r="C107" s="86">
        <v>142499.07999999999</v>
      </c>
      <c r="D107" s="86">
        <v>113807.64</v>
      </c>
      <c r="E107" s="86">
        <v>28691.439999999999</v>
      </c>
      <c r="F107" s="86">
        <v>0.8</v>
      </c>
      <c r="G107" s="86">
        <v>3.32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446</v>
      </c>
      <c r="B108" s="86" t="s">
        <v>444</v>
      </c>
      <c r="C108" s="86">
        <v>136183.17000000001</v>
      </c>
      <c r="D108" s="86">
        <v>108763.41</v>
      </c>
      <c r="E108" s="86">
        <v>27419.77</v>
      </c>
      <c r="F108" s="86">
        <v>0.8</v>
      </c>
      <c r="G108" s="86">
        <v>3.32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79"/>
      <c r="B110" s="86" t="s">
        <v>115</v>
      </c>
      <c r="C110" s="86" t="s">
        <v>439</v>
      </c>
      <c r="D110" s="86" t="s">
        <v>436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447</v>
      </c>
      <c r="B111" s="86" t="s">
        <v>448</v>
      </c>
      <c r="C111" s="86">
        <v>38411.589999999997</v>
      </c>
      <c r="D111" s="86" t="s">
        <v>449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454</v>
      </c>
      <c r="B112" s="86" t="s">
        <v>448</v>
      </c>
      <c r="C112" s="86">
        <v>49069.78</v>
      </c>
      <c r="D112" s="86" t="s">
        <v>449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459</v>
      </c>
      <c r="B113" s="86" t="s">
        <v>448</v>
      </c>
      <c r="C113" s="86">
        <v>44677.68</v>
      </c>
      <c r="D113" s="86" t="s">
        <v>449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450</v>
      </c>
      <c r="B114" s="86" t="s">
        <v>448</v>
      </c>
      <c r="C114" s="86">
        <v>15194.38</v>
      </c>
      <c r="D114" s="86" t="s">
        <v>449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451</v>
      </c>
      <c r="B115" s="86" t="s">
        <v>448</v>
      </c>
      <c r="C115" s="86">
        <v>10149.700000000001</v>
      </c>
      <c r="D115" s="86" t="s">
        <v>449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452</v>
      </c>
      <c r="B116" s="86" t="s">
        <v>448</v>
      </c>
      <c r="C116" s="86">
        <v>6212.29</v>
      </c>
      <c r="D116" s="86" t="s">
        <v>449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453</v>
      </c>
      <c r="B117" s="86" t="s">
        <v>448</v>
      </c>
      <c r="C117" s="86">
        <v>13128.49</v>
      </c>
      <c r="D117" s="86" t="s">
        <v>449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455</v>
      </c>
      <c r="B118" s="86" t="s">
        <v>448</v>
      </c>
      <c r="C118" s="86">
        <v>18473.990000000002</v>
      </c>
      <c r="D118" s="86" t="s">
        <v>449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456</v>
      </c>
      <c r="B119" s="86" t="s">
        <v>448</v>
      </c>
      <c r="C119" s="86">
        <v>12385.85</v>
      </c>
      <c r="D119" s="86" t="s">
        <v>449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 t="s">
        <v>457</v>
      </c>
      <c r="B120" s="86" t="s">
        <v>448</v>
      </c>
      <c r="C120" s="86">
        <v>9091.51</v>
      </c>
      <c r="D120" s="86" t="s">
        <v>449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6" t="s">
        <v>458</v>
      </c>
      <c r="B121" s="86" t="s">
        <v>448</v>
      </c>
      <c r="C121" s="86">
        <v>15119.26</v>
      </c>
      <c r="D121" s="86" t="s">
        <v>449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6" t="s">
        <v>460</v>
      </c>
      <c r="B122" s="86" t="s">
        <v>448</v>
      </c>
      <c r="C122" s="86">
        <v>18272.669999999998</v>
      </c>
      <c r="D122" s="86" t="s">
        <v>449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461</v>
      </c>
      <c r="B123" s="86" t="s">
        <v>448</v>
      </c>
      <c r="C123" s="86">
        <v>11450.08</v>
      </c>
      <c r="D123" s="86" t="s">
        <v>449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6" t="s">
        <v>462</v>
      </c>
      <c r="B124" s="86" t="s">
        <v>448</v>
      </c>
      <c r="C124" s="86">
        <v>9567.5</v>
      </c>
      <c r="D124" s="86" t="s">
        <v>449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6" t="s">
        <v>463</v>
      </c>
      <c r="B125" s="86" t="s">
        <v>448</v>
      </c>
      <c r="C125" s="86">
        <v>15556.7</v>
      </c>
      <c r="D125" s="86" t="s">
        <v>449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6" t="s">
        <v>464</v>
      </c>
      <c r="B126" s="86" t="s">
        <v>465</v>
      </c>
      <c r="C126" s="86">
        <v>16626.43</v>
      </c>
      <c r="D126" s="86">
        <v>0.8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6" t="s">
        <v>466</v>
      </c>
      <c r="B127" s="86" t="s">
        <v>465</v>
      </c>
      <c r="C127" s="86">
        <v>13954.38</v>
      </c>
      <c r="D127" s="86">
        <v>0.8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6" t="s">
        <v>467</v>
      </c>
      <c r="B128" s="86" t="s">
        <v>465</v>
      </c>
      <c r="C128" s="86">
        <v>14539.5</v>
      </c>
      <c r="D128" s="86">
        <v>0.8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79"/>
      <c r="B130" s="86" t="s">
        <v>115</v>
      </c>
      <c r="C130" s="86" t="s">
        <v>468</v>
      </c>
      <c r="D130" s="86" t="s">
        <v>469</v>
      </c>
      <c r="E130" s="86" t="s">
        <v>470</v>
      </c>
      <c r="F130" s="86" t="s">
        <v>471</v>
      </c>
      <c r="G130" s="86" t="s">
        <v>472</v>
      </c>
      <c r="H130" s="86" t="s">
        <v>473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6" t="s">
        <v>474</v>
      </c>
      <c r="B131" s="86" t="s">
        <v>475</v>
      </c>
      <c r="C131" s="86">
        <v>0.59</v>
      </c>
      <c r="D131" s="86">
        <v>1109.6500000000001</v>
      </c>
      <c r="E131" s="86">
        <v>6.87</v>
      </c>
      <c r="F131" s="86">
        <v>12885.9</v>
      </c>
      <c r="G131" s="86">
        <v>1</v>
      </c>
      <c r="H131" s="86" t="s">
        <v>476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6" t="s">
        <v>477</v>
      </c>
      <c r="B132" s="86" t="s">
        <v>475</v>
      </c>
      <c r="C132" s="86">
        <v>0.59</v>
      </c>
      <c r="D132" s="86">
        <v>1109.6500000000001</v>
      </c>
      <c r="E132" s="86">
        <v>8.61</v>
      </c>
      <c r="F132" s="86">
        <v>16149.21</v>
      </c>
      <c r="G132" s="86">
        <v>1</v>
      </c>
      <c r="H132" s="86" t="s">
        <v>476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6" t="s">
        <v>478</v>
      </c>
      <c r="B133" s="86" t="s">
        <v>475</v>
      </c>
      <c r="C133" s="86">
        <v>0.59</v>
      </c>
      <c r="D133" s="86">
        <v>1109.6500000000001</v>
      </c>
      <c r="E133" s="86">
        <v>8.23</v>
      </c>
      <c r="F133" s="86">
        <v>15433.44</v>
      </c>
      <c r="G133" s="86">
        <v>1</v>
      </c>
      <c r="H133" s="86" t="s">
        <v>476</v>
      </c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79"/>
      <c r="B135" s="86" t="s">
        <v>115</v>
      </c>
      <c r="C135" s="86" t="s">
        <v>479</v>
      </c>
      <c r="D135" s="86" t="s">
        <v>480</v>
      </c>
      <c r="E135" s="86" t="s">
        <v>481</v>
      </c>
      <c r="F135" s="86" t="s">
        <v>482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6" t="s">
        <v>486</v>
      </c>
      <c r="B136" s="86" t="s">
        <v>487</v>
      </c>
      <c r="C136" s="86" t="s">
        <v>485</v>
      </c>
      <c r="D136" s="86">
        <v>179352</v>
      </c>
      <c r="E136" s="86">
        <v>1671.11</v>
      </c>
      <c r="F136" s="86">
        <v>0.85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6" t="s">
        <v>483</v>
      </c>
      <c r="B137" s="86" t="s">
        <v>484</v>
      </c>
      <c r="C137" s="86" t="s">
        <v>485</v>
      </c>
      <c r="D137" s="86">
        <v>179352</v>
      </c>
      <c r="E137" s="86">
        <v>8.44</v>
      </c>
      <c r="F137" s="86">
        <v>0.85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79"/>
      <c r="B139" s="86" t="s">
        <v>115</v>
      </c>
      <c r="C139" s="86" t="s">
        <v>488</v>
      </c>
      <c r="D139" s="86" t="s">
        <v>489</v>
      </c>
      <c r="E139" s="86" t="s">
        <v>490</v>
      </c>
      <c r="F139" s="86" t="s">
        <v>491</v>
      </c>
      <c r="G139" s="86" t="s">
        <v>492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6" t="s">
        <v>493</v>
      </c>
      <c r="B140" s="86" t="s">
        <v>494</v>
      </c>
      <c r="C140" s="86">
        <v>0.38</v>
      </c>
      <c r="D140" s="86">
        <v>845000</v>
      </c>
      <c r="E140" s="86">
        <v>0.78</v>
      </c>
      <c r="F140" s="86">
        <v>1.76</v>
      </c>
      <c r="G140" s="86">
        <v>0.57999999999999996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79"/>
      <c r="B142" s="86" t="s">
        <v>498</v>
      </c>
      <c r="C142" s="86" t="s">
        <v>499</v>
      </c>
      <c r="D142" s="86" t="s">
        <v>500</v>
      </c>
      <c r="E142" s="86" t="s">
        <v>501</v>
      </c>
      <c r="F142" s="86" t="s">
        <v>502</v>
      </c>
      <c r="G142" s="86" t="s">
        <v>503</v>
      </c>
      <c r="H142" s="86" t="s">
        <v>504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6" t="s">
        <v>505</v>
      </c>
      <c r="B143" s="86">
        <v>19449.697100000001</v>
      </c>
      <c r="C143" s="86">
        <v>22.760400000000001</v>
      </c>
      <c r="D143" s="86">
        <v>32.679499999999997</v>
      </c>
      <c r="E143" s="86">
        <v>0</v>
      </c>
      <c r="F143" s="86">
        <v>2.0000000000000001E-4</v>
      </c>
      <c r="G143" s="86">
        <v>431146.23599999998</v>
      </c>
      <c r="H143" s="86">
        <v>7278.3756000000003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506</v>
      </c>
      <c r="B144" s="86">
        <v>14620.3874</v>
      </c>
      <c r="C144" s="86">
        <v>17.883900000000001</v>
      </c>
      <c r="D144" s="86">
        <v>29.5124</v>
      </c>
      <c r="E144" s="86">
        <v>0</v>
      </c>
      <c r="F144" s="86">
        <v>1E-4</v>
      </c>
      <c r="G144" s="86">
        <v>389562.54719999997</v>
      </c>
      <c r="H144" s="86">
        <v>5554.1583000000001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507</v>
      </c>
      <c r="B145" s="86">
        <v>15990.925800000001</v>
      </c>
      <c r="C145" s="86">
        <v>19.931899999999999</v>
      </c>
      <c r="D145" s="86">
        <v>34.651000000000003</v>
      </c>
      <c r="E145" s="86">
        <v>0</v>
      </c>
      <c r="F145" s="86">
        <v>2.0000000000000001E-4</v>
      </c>
      <c r="G145" s="86">
        <v>457471.7917</v>
      </c>
      <c r="H145" s="86">
        <v>6114.6035000000002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508</v>
      </c>
      <c r="B146" s="86">
        <v>12704.9609</v>
      </c>
      <c r="C146" s="86">
        <v>16.470199999999998</v>
      </c>
      <c r="D146" s="86">
        <v>31.579599999999999</v>
      </c>
      <c r="E146" s="86">
        <v>0</v>
      </c>
      <c r="F146" s="86">
        <v>1E-4</v>
      </c>
      <c r="G146" s="86">
        <v>417050.17570000002</v>
      </c>
      <c r="H146" s="86">
        <v>4926.0376999999999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6" t="s">
        <v>281</v>
      </c>
      <c r="B147" s="86">
        <v>10998.2847</v>
      </c>
      <c r="C147" s="86">
        <v>15.536799999999999</v>
      </c>
      <c r="D147" s="86">
        <v>35.503900000000002</v>
      </c>
      <c r="E147" s="86">
        <v>0</v>
      </c>
      <c r="F147" s="86">
        <v>1E-4</v>
      </c>
      <c r="G147" s="86">
        <v>469098.59889999998</v>
      </c>
      <c r="H147" s="86">
        <v>4401.3010999999997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6" t="s">
        <v>509</v>
      </c>
      <c r="B148" s="86">
        <v>10197.161099999999</v>
      </c>
      <c r="C148" s="86">
        <v>15.0364</v>
      </c>
      <c r="D148" s="86">
        <v>36.948599999999999</v>
      </c>
      <c r="E148" s="86">
        <v>0</v>
      </c>
      <c r="F148" s="86">
        <v>1E-4</v>
      </c>
      <c r="G148" s="86">
        <v>488271.63309999998</v>
      </c>
      <c r="H148" s="86">
        <v>4148.3209999999999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6" t="s">
        <v>510</v>
      </c>
      <c r="B149" s="86">
        <v>9626.1908000000003</v>
      </c>
      <c r="C149" s="86">
        <v>14.6943</v>
      </c>
      <c r="D149" s="86">
        <v>38.071100000000001</v>
      </c>
      <c r="E149" s="86">
        <v>0</v>
      </c>
      <c r="F149" s="86">
        <v>2.0000000000000001E-4</v>
      </c>
      <c r="G149" s="86">
        <v>503165.60639999999</v>
      </c>
      <c r="H149" s="86">
        <v>3969.5771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6" t="s">
        <v>511</v>
      </c>
      <c r="B150" s="86">
        <v>10356.2541</v>
      </c>
      <c r="C150" s="86">
        <v>15.920999999999999</v>
      </c>
      <c r="D150" s="86">
        <v>41.675199999999997</v>
      </c>
      <c r="E150" s="86">
        <v>0</v>
      </c>
      <c r="F150" s="86">
        <v>2.0000000000000001E-4</v>
      </c>
      <c r="G150" s="86">
        <v>550811.77610000002</v>
      </c>
      <c r="H150" s="86">
        <v>4282.6583000000001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6" t="s">
        <v>512</v>
      </c>
      <c r="B151" s="86">
        <v>10430.673699999999</v>
      </c>
      <c r="C151" s="86">
        <v>15.038</v>
      </c>
      <c r="D151" s="86">
        <v>35.606299999999997</v>
      </c>
      <c r="E151" s="86">
        <v>0</v>
      </c>
      <c r="F151" s="86">
        <v>1E-4</v>
      </c>
      <c r="G151" s="86">
        <v>470492.39150000003</v>
      </c>
      <c r="H151" s="86">
        <v>4206.6077999999998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6" t="s">
        <v>513</v>
      </c>
      <c r="B152" s="86">
        <v>12315.8511</v>
      </c>
      <c r="C152" s="86">
        <v>16.3934</v>
      </c>
      <c r="D152" s="86">
        <v>33.342799999999997</v>
      </c>
      <c r="E152" s="86">
        <v>0</v>
      </c>
      <c r="F152" s="86">
        <v>1E-4</v>
      </c>
      <c r="G152" s="86">
        <v>440410.16080000001</v>
      </c>
      <c r="H152" s="86">
        <v>4820.9699000000001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6" t="s">
        <v>514</v>
      </c>
      <c r="B153" s="86">
        <v>15755.418100000001</v>
      </c>
      <c r="C153" s="86">
        <v>19.3245</v>
      </c>
      <c r="D153" s="86">
        <v>32.137099999999997</v>
      </c>
      <c r="E153" s="86">
        <v>0</v>
      </c>
      <c r="F153" s="86">
        <v>1E-4</v>
      </c>
      <c r="G153" s="86">
        <v>424219.68040000001</v>
      </c>
      <c r="H153" s="86">
        <v>5990.9416000000001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6" t="s">
        <v>515</v>
      </c>
      <c r="B154" s="86">
        <v>18919.128100000002</v>
      </c>
      <c r="C154" s="86">
        <v>22.151299999999999</v>
      </c>
      <c r="D154" s="86">
        <v>31.863</v>
      </c>
      <c r="E154" s="86">
        <v>0</v>
      </c>
      <c r="F154" s="86">
        <v>1E-4</v>
      </c>
      <c r="G154" s="86">
        <v>420376.7463</v>
      </c>
      <c r="H154" s="86">
        <v>7081.0856000000003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6"/>
      <c r="B155" s="86"/>
      <c r="C155" s="86"/>
      <c r="D155" s="86"/>
      <c r="E155" s="86"/>
      <c r="F155" s="86"/>
      <c r="G155" s="86"/>
      <c r="H155" s="86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6" t="s">
        <v>516</v>
      </c>
      <c r="B156" s="86">
        <v>161364.93280000001</v>
      </c>
      <c r="C156" s="86">
        <v>211.1421</v>
      </c>
      <c r="D156" s="86">
        <v>413.57060000000001</v>
      </c>
      <c r="E156" s="86">
        <v>0</v>
      </c>
      <c r="F156" s="86">
        <v>1.8E-3</v>
      </c>
      <c r="G156" s="87">
        <v>5462080</v>
      </c>
      <c r="H156" s="86">
        <v>62774.6374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6" t="s">
        <v>517</v>
      </c>
      <c r="B157" s="86">
        <v>9626.1908000000003</v>
      </c>
      <c r="C157" s="86">
        <v>14.6943</v>
      </c>
      <c r="D157" s="86">
        <v>29.5124</v>
      </c>
      <c r="E157" s="86">
        <v>0</v>
      </c>
      <c r="F157" s="86">
        <v>1E-4</v>
      </c>
      <c r="G157" s="86">
        <v>389562.54719999997</v>
      </c>
      <c r="H157" s="86">
        <v>3969.5771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6" t="s">
        <v>518</v>
      </c>
      <c r="B158" s="86">
        <v>19449.697100000001</v>
      </c>
      <c r="C158" s="86">
        <v>22.760400000000001</v>
      </c>
      <c r="D158" s="86">
        <v>41.675199999999997</v>
      </c>
      <c r="E158" s="86">
        <v>0</v>
      </c>
      <c r="F158" s="86">
        <v>2.0000000000000001E-4</v>
      </c>
      <c r="G158" s="86">
        <v>550811.77610000002</v>
      </c>
      <c r="H158" s="86">
        <v>7278.3756000000003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79"/>
      <c r="B160" s="86" t="s">
        <v>519</v>
      </c>
      <c r="C160" s="86" t="s">
        <v>520</v>
      </c>
      <c r="D160" s="86" t="s">
        <v>521</v>
      </c>
      <c r="E160" s="86" t="s">
        <v>522</v>
      </c>
      <c r="F160" s="86" t="s">
        <v>523</v>
      </c>
      <c r="G160" s="86" t="s">
        <v>524</v>
      </c>
      <c r="H160" s="86" t="s">
        <v>525</v>
      </c>
      <c r="I160" s="86" t="s">
        <v>526</v>
      </c>
      <c r="J160" s="86" t="s">
        <v>527</v>
      </c>
      <c r="K160" s="86" t="s">
        <v>528</v>
      </c>
      <c r="L160" s="86" t="s">
        <v>529</v>
      </c>
      <c r="M160" s="86" t="s">
        <v>530</v>
      </c>
      <c r="N160" s="86" t="s">
        <v>531</v>
      </c>
      <c r="O160" s="86" t="s">
        <v>532</v>
      </c>
      <c r="P160" s="86" t="s">
        <v>533</v>
      </c>
      <c r="Q160" s="86" t="s">
        <v>534</v>
      </c>
      <c r="R160" s="86" t="s">
        <v>535</v>
      </c>
      <c r="S160" s="86" t="s">
        <v>536</v>
      </c>
    </row>
    <row r="161" spans="1:19">
      <c r="A161" s="86" t="s">
        <v>505</v>
      </c>
      <c r="B161" s="87">
        <v>151919000000</v>
      </c>
      <c r="C161" s="86">
        <v>138330.47099999999</v>
      </c>
      <c r="D161" s="86" t="s">
        <v>645</v>
      </c>
      <c r="E161" s="86">
        <v>75734.207999999999</v>
      </c>
      <c r="F161" s="86">
        <v>58341.440000000002</v>
      </c>
      <c r="G161" s="86">
        <v>3828.3429999999998</v>
      </c>
      <c r="H161" s="86">
        <v>0</v>
      </c>
      <c r="I161" s="86">
        <v>0</v>
      </c>
      <c r="J161" s="86">
        <v>0</v>
      </c>
      <c r="K161" s="86">
        <v>426.48</v>
      </c>
      <c r="L161" s="86">
        <v>0</v>
      </c>
      <c r="M161" s="86">
        <v>0</v>
      </c>
      <c r="N161" s="86">
        <v>0</v>
      </c>
      <c r="O161" s="86">
        <v>0</v>
      </c>
      <c r="P161" s="86">
        <v>0</v>
      </c>
      <c r="Q161" s="86">
        <v>0</v>
      </c>
      <c r="R161" s="86">
        <v>0</v>
      </c>
      <c r="S161" s="86">
        <v>0</v>
      </c>
    </row>
    <row r="162" spans="1:19">
      <c r="A162" s="86" t="s">
        <v>506</v>
      </c>
      <c r="B162" s="87">
        <v>137267000000</v>
      </c>
      <c r="C162" s="86">
        <v>147408.16399999999</v>
      </c>
      <c r="D162" s="86" t="s">
        <v>537</v>
      </c>
      <c r="E162" s="86">
        <v>75734.207999999999</v>
      </c>
      <c r="F162" s="86">
        <v>51598.362999999998</v>
      </c>
      <c r="G162" s="86">
        <v>3828.3429999999998</v>
      </c>
      <c r="H162" s="86">
        <v>0</v>
      </c>
      <c r="I162" s="86">
        <v>16216.844999999999</v>
      </c>
      <c r="J162" s="86">
        <v>0</v>
      </c>
      <c r="K162" s="86">
        <v>30.404</v>
      </c>
      <c r="L162" s="86">
        <v>0</v>
      </c>
      <c r="M162" s="86">
        <v>0</v>
      </c>
      <c r="N162" s="86">
        <v>0</v>
      </c>
      <c r="O162" s="86">
        <v>0</v>
      </c>
      <c r="P162" s="86">
        <v>0</v>
      </c>
      <c r="Q162" s="86">
        <v>0</v>
      </c>
      <c r="R162" s="86">
        <v>0</v>
      </c>
      <c r="S162" s="86">
        <v>0</v>
      </c>
    </row>
    <row r="163" spans="1:19">
      <c r="A163" s="86" t="s">
        <v>507</v>
      </c>
      <c r="B163" s="87">
        <v>161195000000</v>
      </c>
      <c r="C163" s="86">
        <v>153622.81200000001</v>
      </c>
      <c r="D163" s="86" t="s">
        <v>704</v>
      </c>
      <c r="E163" s="86">
        <v>75734.207999999999</v>
      </c>
      <c r="F163" s="86">
        <v>50956.165999999997</v>
      </c>
      <c r="G163" s="86">
        <v>3931.47</v>
      </c>
      <c r="H163" s="86">
        <v>0</v>
      </c>
      <c r="I163" s="86">
        <v>22992.528999999999</v>
      </c>
      <c r="J163" s="86">
        <v>0</v>
      </c>
      <c r="K163" s="86">
        <v>8.44</v>
      </c>
      <c r="L163" s="86">
        <v>0</v>
      </c>
      <c r="M163" s="86">
        <v>0</v>
      </c>
      <c r="N163" s="86">
        <v>0</v>
      </c>
      <c r="O163" s="86">
        <v>0</v>
      </c>
      <c r="P163" s="86">
        <v>0</v>
      </c>
      <c r="Q163" s="86">
        <v>0</v>
      </c>
      <c r="R163" s="86">
        <v>0</v>
      </c>
      <c r="S163" s="86">
        <v>0</v>
      </c>
    </row>
    <row r="164" spans="1:19">
      <c r="A164" s="86" t="s">
        <v>508</v>
      </c>
      <c r="B164" s="87">
        <v>146952000000</v>
      </c>
      <c r="C164" s="86">
        <v>148471.89000000001</v>
      </c>
      <c r="D164" s="86" t="s">
        <v>582</v>
      </c>
      <c r="E164" s="86">
        <v>75734.207999999999</v>
      </c>
      <c r="F164" s="86">
        <v>50956.165999999997</v>
      </c>
      <c r="G164" s="86">
        <v>3999.7559999999999</v>
      </c>
      <c r="H164" s="86">
        <v>0</v>
      </c>
      <c r="I164" s="86">
        <v>17773.321</v>
      </c>
      <c r="J164" s="86">
        <v>0</v>
      </c>
      <c r="K164" s="86">
        <v>8.44</v>
      </c>
      <c r="L164" s="86">
        <v>0</v>
      </c>
      <c r="M164" s="86">
        <v>0</v>
      </c>
      <c r="N164" s="86">
        <v>0</v>
      </c>
      <c r="O164" s="86">
        <v>0</v>
      </c>
      <c r="P164" s="86">
        <v>0</v>
      </c>
      <c r="Q164" s="86">
        <v>0</v>
      </c>
      <c r="R164" s="86">
        <v>0</v>
      </c>
      <c r="S164" s="86">
        <v>0</v>
      </c>
    </row>
    <row r="165" spans="1:19">
      <c r="A165" s="86" t="s">
        <v>281</v>
      </c>
      <c r="B165" s="87">
        <v>165292000000</v>
      </c>
      <c r="C165" s="86">
        <v>171382.44500000001</v>
      </c>
      <c r="D165" s="86" t="s">
        <v>705</v>
      </c>
      <c r="E165" s="86">
        <v>75734.207999999999</v>
      </c>
      <c r="F165" s="86">
        <v>50956.165999999997</v>
      </c>
      <c r="G165" s="86">
        <v>4035.4740000000002</v>
      </c>
      <c r="H165" s="86">
        <v>0</v>
      </c>
      <c r="I165" s="86">
        <v>40648.158000000003</v>
      </c>
      <c r="J165" s="86">
        <v>0</v>
      </c>
      <c r="K165" s="86">
        <v>8.44</v>
      </c>
      <c r="L165" s="86">
        <v>0</v>
      </c>
      <c r="M165" s="86">
        <v>0</v>
      </c>
      <c r="N165" s="86">
        <v>0</v>
      </c>
      <c r="O165" s="86">
        <v>0</v>
      </c>
      <c r="P165" s="86">
        <v>0</v>
      </c>
      <c r="Q165" s="86">
        <v>0</v>
      </c>
      <c r="R165" s="86">
        <v>0</v>
      </c>
      <c r="S165" s="86">
        <v>0</v>
      </c>
    </row>
    <row r="166" spans="1:19">
      <c r="A166" s="86" t="s">
        <v>509</v>
      </c>
      <c r="B166" s="87">
        <v>172048000000</v>
      </c>
      <c r="C166" s="86">
        <v>174214.992</v>
      </c>
      <c r="D166" s="86" t="s">
        <v>706</v>
      </c>
      <c r="E166" s="86">
        <v>75734.207999999999</v>
      </c>
      <c r="F166" s="86">
        <v>50956.165999999997</v>
      </c>
      <c r="G166" s="86">
        <v>4788.3630000000003</v>
      </c>
      <c r="H166" s="86">
        <v>0</v>
      </c>
      <c r="I166" s="86">
        <v>42727.815000000002</v>
      </c>
      <c r="J166" s="86">
        <v>0</v>
      </c>
      <c r="K166" s="86">
        <v>8.44</v>
      </c>
      <c r="L166" s="86">
        <v>0</v>
      </c>
      <c r="M166" s="86">
        <v>0</v>
      </c>
      <c r="N166" s="86">
        <v>0</v>
      </c>
      <c r="O166" s="86">
        <v>0</v>
      </c>
      <c r="P166" s="86">
        <v>0</v>
      </c>
      <c r="Q166" s="86">
        <v>0</v>
      </c>
      <c r="R166" s="86">
        <v>0</v>
      </c>
      <c r="S166" s="86">
        <v>0</v>
      </c>
    </row>
    <row r="167" spans="1:19">
      <c r="A167" s="86" t="s">
        <v>510</v>
      </c>
      <c r="B167" s="87">
        <v>177296000000</v>
      </c>
      <c r="C167" s="86">
        <v>191003.91899999999</v>
      </c>
      <c r="D167" s="86" t="s">
        <v>691</v>
      </c>
      <c r="E167" s="86">
        <v>75734.207999999999</v>
      </c>
      <c r="F167" s="86">
        <v>50956.165999999997</v>
      </c>
      <c r="G167" s="86">
        <v>5724.1850000000004</v>
      </c>
      <c r="H167" s="86">
        <v>0</v>
      </c>
      <c r="I167" s="86">
        <v>58580.921000000002</v>
      </c>
      <c r="J167" s="86">
        <v>0</v>
      </c>
      <c r="K167" s="86">
        <v>8.44</v>
      </c>
      <c r="L167" s="86">
        <v>0</v>
      </c>
      <c r="M167" s="86">
        <v>0</v>
      </c>
      <c r="N167" s="86">
        <v>0</v>
      </c>
      <c r="O167" s="86">
        <v>0</v>
      </c>
      <c r="P167" s="86">
        <v>0</v>
      </c>
      <c r="Q167" s="86">
        <v>0</v>
      </c>
      <c r="R167" s="86">
        <v>0</v>
      </c>
      <c r="S167" s="86">
        <v>0</v>
      </c>
    </row>
    <row r="168" spans="1:19">
      <c r="A168" s="86" t="s">
        <v>511</v>
      </c>
      <c r="B168" s="87">
        <v>194084000000</v>
      </c>
      <c r="C168" s="86">
        <v>187494.45600000001</v>
      </c>
      <c r="D168" s="86" t="s">
        <v>707</v>
      </c>
      <c r="E168" s="86">
        <v>75734.207999999999</v>
      </c>
      <c r="F168" s="86">
        <v>50956.165999999997</v>
      </c>
      <c r="G168" s="86">
        <v>5888.1869999999999</v>
      </c>
      <c r="H168" s="86">
        <v>0</v>
      </c>
      <c r="I168" s="86">
        <v>54907.455999999998</v>
      </c>
      <c r="J168" s="86">
        <v>0</v>
      </c>
      <c r="K168" s="86">
        <v>8.44</v>
      </c>
      <c r="L168" s="86">
        <v>0</v>
      </c>
      <c r="M168" s="86">
        <v>0</v>
      </c>
      <c r="N168" s="86">
        <v>0</v>
      </c>
      <c r="O168" s="86">
        <v>0</v>
      </c>
      <c r="P168" s="86">
        <v>0</v>
      </c>
      <c r="Q168" s="86">
        <v>0</v>
      </c>
      <c r="R168" s="86">
        <v>0</v>
      </c>
      <c r="S168" s="86">
        <v>0</v>
      </c>
    </row>
    <row r="169" spans="1:19">
      <c r="A169" s="86" t="s">
        <v>512</v>
      </c>
      <c r="B169" s="87">
        <v>165783000000</v>
      </c>
      <c r="C169" s="86">
        <v>184763.80300000001</v>
      </c>
      <c r="D169" s="86" t="s">
        <v>583</v>
      </c>
      <c r="E169" s="86">
        <v>75734.207999999999</v>
      </c>
      <c r="F169" s="86">
        <v>50956.165999999997</v>
      </c>
      <c r="G169" s="86">
        <v>5006.2579999999998</v>
      </c>
      <c r="H169" s="86">
        <v>0</v>
      </c>
      <c r="I169" s="86">
        <v>53058.731</v>
      </c>
      <c r="J169" s="86">
        <v>0</v>
      </c>
      <c r="K169" s="86">
        <v>8.44</v>
      </c>
      <c r="L169" s="86">
        <v>0</v>
      </c>
      <c r="M169" s="86">
        <v>0</v>
      </c>
      <c r="N169" s="86">
        <v>0</v>
      </c>
      <c r="O169" s="86">
        <v>0</v>
      </c>
      <c r="P169" s="86">
        <v>0</v>
      </c>
      <c r="Q169" s="86">
        <v>0</v>
      </c>
      <c r="R169" s="86">
        <v>0</v>
      </c>
      <c r="S169" s="86">
        <v>0</v>
      </c>
    </row>
    <row r="170" spans="1:19">
      <c r="A170" s="86" t="s">
        <v>513</v>
      </c>
      <c r="B170" s="87">
        <v>155183000000</v>
      </c>
      <c r="C170" s="86">
        <v>160800.96299999999</v>
      </c>
      <c r="D170" s="86" t="s">
        <v>584</v>
      </c>
      <c r="E170" s="86">
        <v>75734.207999999999</v>
      </c>
      <c r="F170" s="86">
        <v>51598.362999999998</v>
      </c>
      <c r="G170" s="86">
        <v>4465.8519999999999</v>
      </c>
      <c r="H170" s="86">
        <v>0</v>
      </c>
      <c r="I170" s="86">
        <v>28992.706999999999</v>
      </c>
      <c r="J170" s="86">
        <v>0</v>
      </c>
      <c r="K170" s="86">
        <v>9.8330000000000002</v>
      </c>
      <c r="L170" s="86">
        <v>0</v>
      </c>
      <c r="M170" s="86">
        <v>0</v>
      </c>
      <c r="N170" s="86">
        <v>0</v>
      </c>
      <c r="O170" s="86">
        <v>0</v>
      </c>
      <c r="P170" s="86">
        <v>0</v>
      </c>
      <c r="Q170" s="86">
        <v>0</v>
      </c>
      <c r="R170" s="86">
        <v>0</v>
      </c>
      <c r="S170" s="86">
        <v>0</v>
      </c>
    </row>
    <row r="171" spans="1:19">
      <c r="A171" s="86" t="s">
        <v>514</v>
      </c>
      <c r="B171" s="87">
        <v>149478000000</v>
      </c>
      <c r="C171" s="86">
        <v>148208.549</v>
      </c>
      <c r="D171" s="86" t="s">
        <v>608</v>
      </c>
      <c r="E171" s="86">
        <v>75734.207999999999</v>
      </c>
      <c r="F171" s="86">
        <v>51598.362999999998</v>
      </c>
      <c r="G171" s="86">
        <v>3828.3429999999998</v>
      </c>
      <c r="H171" s="86">
        <v>0</v>
      </c>
      <c r="I171" s="86">
        <v>17024.91</v>
      </c>
      <c r="J171" s="86">
        <v>0</v>
      </c>
      <c r="K171" s="86">
        <v>22.725000000000001</v>
      </c>
      <c r="L171" s="86">
        <v>0</v>
      </c>
      <c r="M171" s="86">
        <v>0</v>
      </c>
      <c r="N171" s="86">
        <v>0</v>
      </c>
      <c r="O171" s="86">
        <v>0</v>
      </c>
      <c r="P171" s="86">
        <v>0</v>
      </c>
      <c r="Q171" s="86">
        <v>0</v>
      </c>
      <c r="R171" s="86">
        <v>0</v>
      </c>
      <c r="S171" s="86">
        <v>0</v>
      </c>
    </row>
    <row r="172" spans="1:19">
      <c r="A172" s="86" t="s">
        <v>515</v>
      </c>
      <c r="B172" s="87">
        <v>148124000000</v>
      </c>
      <c r="C172" s="86">
        <v>138247.823</v>
      </c>
      <c r="D172" s="86" t="s">
        <v>646</v>
      </c>
      <c r="E172" s="86">
        <v>75734.207999999999</v>
      </c>
      <c r="F172" s="86">
        <v>58341.440000000002</v>
      </c>
      <c r="G172" s="86">
        <v>3828.3429999999998</v>
      </c>
      <c r="H172" s="86">
        <v>0</v>
      </c>
      <c r="I172" s="86">
        <v>0</v>
      </c>
      <c r="J172" s="86">
        <v>0</v>
      </c>
      <c r="K172" s="86">
        <v>343.83199999999999</v>
      </c>
      <c r="L172" s="86">
        <v>0</v>
      </c>
      <c r="M172" s="86">
        <v>0</v>
      </c>
      <c r="N172" s="86">
        <v>0</v>
      </c>
      <c r="O172" s="86">
        <v>0</v>
      </c>
      <c r="P172" s="86">
        <v>0</v>
      </c>
      <c r="Q172" s="86">
        <v>0</v>
      </c>
      <c r="R172" s="86">
        <v>0</v>
      </c>
      <c r="S172" s="86">
        <v>0</v>
      </c>
    </row>
    <row r="173" spans="1:19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</row>
    <row r="174" spans="1:19">
      <c r="A174" s="86" t="s">
        <v>516</v>
      </c>
      <c r="B174" s="87">
        <v>1924620000000</v>
      </c>
      <c r="C174" s="86"/>
      <c r="D174" s="86"/>
      <c r="E174" s="86"/>
      <c r="F174" s="86"/>
      <c r="G174" s="86"/>
      <c r="H174" s="86"/>
      <c r="I174" s="86"/>
      <c r="J174" s="86"/>
      <c r="K174" s="86"/>
      <c r="L174" s="86">
        <v>0</v>
      </c>
      <c r="M174" s="86">
        <v>0</v>
      </c>
      <c r="N174" s="86">
        <v>0</v>
      </c>
      <c r="O174" s="86">
        <v>0</v>
      </c>
      <c r="P174" s="86">
        <v>0</v>
      </c>
      <c r="Q174" s="86">
        <v>0</v>
      </c>
      <c r="R174" s="86">
        <v>0</v>
      </c>
      <c r="S174" s="86">
        <v>0</v>
      </c>
    </row>
    <row r="175" spans="1:19">
      <c r="A175" s="86" t="s">
        <v>517</v>
      </c>
      <c r="B175" s="87">
        <v>137267000000</v>
      </c>
      <c r="C175" s="86">
        <v>138247.823</v>
      </c>
      <c r="D175" s="86"/>
      <c r="E175" s="86">
        <v>75734.207999999999</v>
      </c>
      <c r="F175" s="86">
        <v>50956.165999999997</v>
      </c>
      <c r="G175" s="86">
        <v>3828.3429999999998</v>
      </c>
      <c r="H175" s="86">
        <v>0</v>
      </c>
      <c r="I175" s="86">
        <v>0</v>
      </c>
      <c r="J175" s="86">
        <v>0</v>
      </c>
      <c r="K175" s="86">
        <v>8.44</v>
      </c>
      <c r="L175" s="86">
        <v>0</v>
      </c>
      <c r="M175" s="86">
        <v>0</v>
      </c>
      <c r="N175" s="86">
        <v>0</v>
      </c>
      <c r="O175" s="86">
        <v>0</v>
      </c>
      <c r="P175" s="86">
        <v>0</v>
      </c>
      <c r="Q175" s="86">
        <v>0</v>
      </c>
      <c r="R175" s="86">
        <v>0</v>
      </c>
      <c r="S175" s="86">
        <v>0</v>
      </c>
    </row>
    <row r="176" spans="1:19">
      <c r="A176" s="86" t="s">
        <v>518</v>
      </c>
      <c r="B176" s="87">
        <v>194084000000</v>
      </c>
      <c r="C176" s="86">
        <v>191003.91899999999</v>
      </c>
      <c r="D176" s="86"/>
      <c r="E176" s="86">
        <v>75734.207999999999</v>
      </c>
      <c r="F176" s="86">
        <v>58341.440000000002</v>
      </c>
      <c r="G176" s="86">
        <v>5888.1869999999999</v>
      </c>
      <c r="H176" s="86">
        <v>0</v>
      </c>
      <c r="I176" s="86">
        <v>58580.921000000002</v>
      </c>
      <c r="J176" s="86">
        <v>0</v>
      </c>
      <c r="K176" s="86">
        <v>426.48</v>
      </c>
      <c r="L176" s="86">
        <v>0</v>
      </c>
      <c r="M176" s="86">
        <v>0</v>
      </c>
      <c r="N176" s="86">
        <v>0</v>
      </c>
      <c r="O176" s="86">
        <v>0</v>
      </c>
      <c r="P176" s="86">
        <v>0</v>
      </c>
      <c r="Q176" s="86">
        <v>0</v>
      </c>
      <c r="R176" s="86">
        <v>0</v>
      </c>
      <c r="S176" s="86">
        <v>0</v>
      </c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9"/>
      <c r="B178" s="86" t="s">
        <v>541</v>
      </c>
      <c r="C178" s="86" t="s">
        <v>542</v>
      </c>
      <c r="D178" s="86" t="s">
        <v>543</v>
      </c>
      <c r="E178" s="86" t="s">
        <v>238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6" t="s">
        <v>544</v>
      </c>
      <c r="B179" s="86">
        <v>42193.49</v>
      </c>
      <c r="C179" s="86">
        <v>11106.58</v>
      </c>
      <c r="D179" s="86">
        <v>0</v>
      </c>
      <c r="E179" s="86">
        <v>53300.07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6" t="s">
        <v>545</v>
      </c>
      <c r="B180" s="86">
        <v>8.4700000000000006</v>
      </c>
      <c r="C180" s="86">
        <v>2.23</v>
      </c>
      <c r="D180" s="86">
        <v>0</v>
      </c>
      <c r="E180" s="86">
        <v>10.7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6" t="s">
        <v>546</v>
      </c>
      <c r="B181" s="86">
        <v>8.4700000000000006</v>
      </c>
      <c r="C181" s="86">
        <v>2.23</v>
      </c>
      <c r="D181" s="86">
        <v>0</v>
      </c>
      <c r="E181" s="86">
        <v>10.7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181"/>
  <sheetViews>
    <sheetView workbookViewId="0"/>
  </sheetViews>
  <sheetFormatPr defaultRowHeight="10.5"/>
  <cols>
    <col min="1" max="1" width="45.8320312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9" width="38.3320312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4.832031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79"/>
      <c r="B1" s="86" t="s">
        <v>329</v>
      </c>
      <c r="C1" s="86" t="s">
        <v>330</v>
      </c>
      <c r="D1" s="86" t="s">
        <v>331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332</v>
      </c>
      <c r="B2" s="86">
        <v>3839.07</v>
      </c>
      <c r="C2" s="86">
        <v>770.56</v>
      </c>
      <c r="D2" s="86">
        <v>770.56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333</v>
      </c>
      <c r="B3" s="86">
        <v>3839.07</v>
      </c>
      <c r="C3" s="86">
        <v>770.56</v>
      </c>
      <c r="D3" s="86">
        <v>770.56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334</v>
      </c>
      <c r="B4" s="86">
        <v>9310.02</v>
      </c>
      <c r="C4" s="86">
        <v>1868.66</v>
      </c>
      <c r="D4" s="86">
        <v>1868.66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335</v>
      </c>
      <c r="B5" s="86">
        <v>9310.02</v>
      </c>
      <c r="C5" s="86">
        <v>1868.66</v>
      </c>
      <c r="D5" s="86">
        <v>1868.66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9"/>
      <c r="B7" s="86" t="s">
        <v>336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337</v>
      </c>
      <c r="B8" s="86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338</v>
      </c>
      <c r="B9" s="86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339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9"/>
      <c r="B12" s="86" t="s">
        <v>340</v>
      </c>
      <c r="C12" s="86" t="s">
        <v>341</v>
      </c>
      <c r="D12" s="86" t="s">
        <v>342</v>
      </c>
      <c r="E12" s="86" t="s">
        <v>343</v>
      </c>
      <c r="F12" s="86" t="s">
        <v>344</v>
      </c>
      <c r="G12" s="86" t="s">
        <v>345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70</v>
      </c>
      <c r="B13" s="86">
        <v>0</v>
      </c>
      <c r="C13" s="86">
        <v>1711.48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71</v>
      </c>
      <c r="B14" s="86">
        <v>293.33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79</v>
      </c>
      <c r="B15" s="86">
        <v>867.37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80</v>
      </c>
      <c r="B16" s="86">
        <v>34.229999999999997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81</v>
      </c>
      <c r="B17" s="86">
        <v>806.04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82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83</v>
      </c>
      <c r="B19" s="86">
        <v>82.24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84</v>
      </c>
      <c r="B20" s="86">
        <v>2.2599999999999998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85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86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65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87</v>
      </c>
      <c r="B24" s="86">
        <v>0</v>
      </c>
      <c r="C24" s="86">
        <v>42.11</v>
      </c>
      <c r="D24" s="86">
        <v>0</v>
      </c>
      <c r="E24" s="86">
        <v>0</v>
      </c>
      <c r="F24" s="86">
        <v>0</v>
      </c>
      <c r="G24" s="86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88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89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90</v>
      </c>
      <c r="B28" s="86">
        <v>2085.48</v>
      </c>
      <c r="C28" s="86">
        <v>1753.59</v>
      </c>
      <c r="D28" s="86">
        <v>0</v>
      </c>
      <c r="E28" s="86">
        <v>0</v>
      </c>
      <c r="F28" s="86">
        <v>0</v>
      </c>
      <c r="G28" s="86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9"/>
      <c r="B30" s="86" t="s">
        <v>336</v>
      </c>
      <c r="C30" s="86" t="s">
        <v>2</v>
      </c>
      <c r="D30" s="86" t="s">
        <v>346</v>
      </c>
      <c r="E30" s="86" t="s">
        <v>347</v>
      </c>
      <c r="F30" s="86" t="s">
        <v>348</v>
      </c>
      <c r="G30" s="86" t="s">
        <v>349</v>
      </c>
      <c r="H30" s="86" t="s">
        <v>350</v>
      </c>
      <c r="I30" s="86" t="s">
        <v>351</v>
      </c>
      <c r="J30" s="86" t="s">
        <v>352</v>
      </c>
      <c r="K30"/>
      <c r="L30"/>
      <c r="M30"/>
      <c r="N30"/>
      <c r="O30"/>
      <c r="P30"/>
      <c r="Q30"/>
      <c r="R30"/>
      <c r="S30"/>
    </row>
    <row r="31" spans="1:19">
      <c r="A31" s="86" t="s">
        <v>353</v>
      </c>
      <c r="B31" s="86">
        <v>983.54</v>
      </c>
      <c r="C31" s="86" t="s">
        <v>3</v>
      </c>
      <c r="D31" s="86">
        <v>2698.04</v>
      </c>
      <c r="E31" s="86">
        <v>1</v>
      </c>
      <c r="F31" s="86">
        <v>0</v>
      </c>
      <c r="G31" s="86">
        <v>0</v>
      </c>
      <c r="H31" s="86">
        <v>16.89</v>
      </c>
      <c r="I31" s="86">
        <v>18.579999999999998</v>
      </c>
      <c r="J31" s="86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6" t="s">
        <v>358</v>
      </c>
      <c r="B32" s="86">
        <v>983.54</v>
      </c>
      <c r="C32" s="86" t="s">
        <v>3</v>
      </c>
      <c r="D32" s="86">
        <v>2698.04</v>
      </c>
      <c r="E32" s="86">
        <v>1</v>
      </c>
      <c r="F32" s="86">
        <v>0</v>
      </c>
      <c r="G32" s="86">
        <v>0</v>
      </c>
      <c r="H32" s="86">
        <v>16.89</v>
      </c>
      <c r="I32" s="86">
        <v>18.579999999999998</v>
      </c>
      <c r="J32" s="86">
        <v>8.07</v>
      </c>
      <c r="K32"/>
      <c r="L32"/>
      <c r="M32"/>
      <c r="N32"/>
      <c r="O32"/>
      <c r="P32"/>
      <c r="Q32"/>
      <c r="R32"/>
      <c r="S32"/>
    </row>
    <row r="33" spans="1:19">
      <c r="A33" s="86" t="s">
        <v>363</v>
      </c>
      <c r="B33" s="86">
        <v>983.54</v>
      </c>
      <c r="C33" s="86" t="s">
        <v>3</v>
      </c>
      <c r="D33" s="86">
        <v>2698.04</v>
      </c>
      <c r="E33" s="86">
        <v>1</v>
      </c>
      <c r="F33" s="86">
        <v>0</v>
      </c>
      <c r="G33" s="86">
        <v>0</v>
      </c>
      <c r="H33" s="86">
        <v>16.89</v>
      </c>
      <c r="I33" s="86">
        <v>18.579999999999998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368</v>
      </c>
      <c r="B34" s="86">
        <v>1660.73</v>
      </c>
      <c r="C34" s="86" t="s">
        <v>3</v>
      </c>
      <c r="D34" s="86">
        <v>2024.76</v>
      </c>
      <c r="E34" s="86">
        <v>1</v>
      </c>
      <c r="F34" s="86">
        <v>202.84</v>
      </c>
      <c r="G34" s="86">
        <v>0</v>
      </c>
      <c r="H34" s="86">
        <v>0</v>
      </c>
      <c r="I34" s="86"/>
      <c r="J34" s="86">
        <v>0</v>
      </c>
      <c r="K34"/>
      <c r="L34"/>
      <c r="M34"/>
      <c r="N34"/>
      <c r="O34"/>
      <c r="P34"/>
      <c r="Q34"/>
      <c r="R34"/>
      <c r="S34"/>
    </row>
    <row r="35" spans="1:19">
      <c r="A35" s="86" t="s">
        <v>369</v>
      </c>
      <c r="B35" s="86">
        <v>1660.73</v>
      </c>
      <c r="C35" s="86" t="s">
        <v>3</v>
      </c>
      <c r="D35" s="86">
        <v>2024.76</v>
      </c>
      <c r="E35" s="86">
        <v>1</v>
      </c>
      <c r="F35" s="86">
        <v>202.84</v>
      </c>
      <c r="G35" s="86">
        <v>0</v>
      </c>
      <c r="H35" s="86">
        <v>0</v>
      </c>
      <c r="I35" s="86"/>
      <c r="J35" s="86">
        <v>0</v>
      </c>
      <c r="K35"/>
      <c r="L35"/>
      <c r="M35"/>
      <c r="N35"/>
      <c r="O35"/>
      <c r="P35"/>
      <c r="Q35"/>
      <c r="R35"/>
      <c r="S35"/>
    </row>
    <row r="36" spans="1:19">
      <c r="A36" s="86" t="s">
        <v>354</v>
      </c>
      <c r="B36" s="86">
        <v>207.34</v>
      </c>
      <c r="C36" s="86" t="s">
        <v>3</v>
      </c>
      <c r="D36" s="86">
        <v>568.77</v>
      </c>
      <c r="E36" s="86">
        <v>1</v>
      </c>
      <c r="F36" s="86">
        <v>136.91999999999999</v>
      </c>
      <c r="G36" s="86">
        <v>65.28</v>
      </c>
      <c r="H36" s="86">
        <v>16.89</v>
      </c>
      <c r="I36" s="86">
        <v>18.579999999999998</v>
      </c>
      <c r="J36" s="86">
        <v>8.07</v>
      </c>
      <c r="K36"/>
      <c r="L36"/>
      <c r="M36"/>
      <c r="N36"/>
      <c r="O36"/>
      <c r="P36"/>
      <c r="Q36"/>
      <c r="R36"/>
      <c r="S36"/>
    </row>
    <row r="37" spans="1:19">
      <c r="A37" s="86" t="s">
        <v>355</v>
      </c>
      <c r="B37" s="86">
        <v>131.26</v>
      </c>
      <c r="C37" s="86" t="s">
        <v>3</v>
      </c>
      <c r="D37" s="86">
        <v>360.08</v>
      </c>
      <c r="E37" s="86">
        <v>1</v>
      </c>
      <c r="F37" s="86">
        <v>91.28</v>
      </c>
      <c r="G37" s="86">
        <v>43.52</v>
      </c>
      <c r="H37" s="86">
        <v>16.89</v>
      </c>
      <c r="I37" s="86">
        <v>18.579999999999998</v>
      </c>
      <c r="J37" s="86">
        <v>8.07</v>
      </c>
      <c r="K37"/>
      <c r="L37"/>
      <c r="M37"/>
      <c r="N37"/>
      <c r="O37"/>
      <c r="P37"/>
      <c r="Q37"/>
      <c r="R37"/>
      <c r="S37"/>
    </row>
    <row r="38" spans="1:19">
      <c r="A38" s="86" t="s">
        <v>356</v>
      </c>
      <c r="B38" s="86">
        <v>207.34</v>
      </c>
      <c r="C38" s="86" t="s">
        <v>3</v>
      </c>
      <c r="D38" s="86">
        <v>568.77</v>
      </c>
      <c r="E38" s="86">
        <v>1</v>
      </c>
      <c r="F38" s="86">
        <v>136.91999999999999</v>
      </c>
      <c r="G38" s="86">
        <v>65.28</v>
      </c>
      <c r="H38" s="86">
        <v>16.89</v>
      </c>
      <c r="I38" s="86">
        <v>18.579999999999998</v>
      </c>
      <c r="J38" s="86">
        <v>8.07</v>
      </c>
      <c r="K38"/>
      <c r="L38"/>
      <c r="M38"/>
      <c r="N38"/>
      <c r="O38"/>
      <c r="P38"/>
      <c r="Q38"/>
      <c r="R38"/>
      <c r="S38"/>
    </row>
    <row r="39" spans="1:19">
      <c r="A39" s="86" t="s">
        <v>357</v>
      </c>
      <c r="B39" s="86">
        <v>131.25</v>
      </c>
      <c r="C39" s="86" t="s">
        <v>3</v>
      </c>
      <c r="D39" s="86">
        <v>360.05</v>
      </c>
      <c r="E39" s="86">
        <v>1</v>
      </c>
      <c r="F39" s="86">
        <v>91.28</v>
      </c>
      <c r="G39" s="86">
        <v>43.52</v>
      </c>
      <c r="H39" s="86">
        <v>16.89</v>
      </c>
      <c r="I39" s="86">
        <v>18.579999999999998</v>
      </c>
      <c r="J39" s="86">
        <v>8.07</v>
      </c>
      <c r="K39"/>
      <c r="L39"/>
      <c r="M39"/>
      <c r="N39"/>
      <c r="O39"/>
      <c r="P39"/>
      <c r="Q39"/>
      <c r="R39"/>
      <c r="S39"/>
    </row>
    <row r="40" spans="1:19">
      <c r="A40" s="86" t="s">
        <v>359</v>
      </c>
      <c r="B40" s="86">
        <v>207.34</v>
      </c>
      <c r="C40" s="86" t="s">
        <v>3</v>
      </c>
      <c r="D40" s="86">
        <v>568.77</v>
      </c>
      <c r="E40" s="86">
        <v>1</v>
      </c>
      <c r="F40" s="86">
        <v>136.91999999999999</v>
      </c>
      <c r="G40" s="86">
        <v>65.28</v>
      </c>
      <c r="H40" s="86">
        <v>16.89</v>
      </c>
      <c r="I40" s="86">
        <v>18.579999999999998</v>
      </c>
      <c r="J40" s="86">
        <v>8.07</v>
      </c>
      <c r="K40"/>
      <c r="L40"/>
      <c r="M40"/>
      <c r="N40"/>
      <c r="O40"/>
      <c r="P40"/>
      <c r="Q40"/>
      <c r="R40"/>
      <c r="S40"/>
    </row>
    <row r="41" spans="1:19">
      <c r="A41" s="86" t="s">
        <v>360</v>
      </c>
      <c r="B41" s="86">
        <v>131.26</v>
      </c>
      <c r="C41" s="86" t="s">
        <v>3</v>
      </c>
      <c r="D41" s="86">
        <v>360.08</v>
      </c>
      <c r="E41" s="86">
        <v>1</v>
      </c>
      <c r="F41" s="86">
        <v>91.28</v>
      </c>
      <c r="G41" s="86">
        <v>43.52</v>
      </c>
      <c r="H41" s="86">
        <v>16.89</v>
      </c>
      <c r="I41" s="86">
        <v>18.579999999999998</v>
      </c>
      <c r="J41" s="86">
        <v>8.07</v>
      </c>
      <c r="K41"/>
      <c r="L41"/>
      <c r="M41"/>
      <c r="N41"/>
      <c r="O41"/>
      <c r="P41"/>
      <c r="Q41"/>
      <c r="R41"/>
      <c r="S41"/>
    </row>
    <row r="42" spans="1:19">
      <c r="A42" s="86" t="s">
        <v>361</v>
      </c>
      <c r="B42" s="86">
        <v>207.34</v>
      </c>
      <c r="C42" s="86" t="s">
        <v>3</v>
      </c>
      <c r="D42" s="86">
        <v>568.77</v>
      </c>
      <c r="E42" s="86">
        <v>1</v>
      </c>
      <c r="F42" s="86">
        <v>136.91999999999999</v>
      </c>
      <c r="G42" s="86">
        <v>65.28</v>
      </c>
      <c r="H42" s="86">
        <v>16.89</v>
      </c>
      <c r="I42" s="86">
        <v>18.579999999999998</v>
      </c>
      <c r="J42" s="86">
        <v>8.07</v>
      </c>
      <c r="K42"/>
      <c r="L42"/>
      <c r="M42"/>
      <c r="N42"/>
      <c r="O42"/>
      <c r="P42"/>
      <c r="Q42"/>
      <c r="R42"/>
      <c r="S42"/>
    </row>
    <row r="43" spans="1:19">
      <c r="A43" s="86" t="s">
        <v>362</v>
      </c>
      <c r="B43" s="86">
        <v>131.25</v>
      </c>
      <c r="C43" s="86" t="s">
        <v>3</v>
      </c>
      <c r="D43" s="86">
        <v>360.05</v>
      </c>
      <c r="E43" s="86">
        <v>1</v>
      </c>
      <c r="F43" s="86">
        <v>91.28</v>
      </c>
      <c r="G43" s="86">
        <v>43.52</v>
      </c>
      <c r="H43" s="86">
        <v>16.89</v>
      </c>
      <c r="I43" s="86">
        <v>18.579999999999998</v>
      </c>
      <c r="J43" s="86">
        <v>8.07</v>
      </c>
      <c r="K43"/>
      <c r="L43"/>
      <c r="M43"/>
      <c r="N43"/>
      <c r="O43"/>
      <c r="P43"/>
      <c r="Q43"/>
      <c r="R43"/>
      <c r="S43"/>
    </row>
    <row r="44" spans="1:19">
      <c r="A44" s="86" t="s">
        <v>364</v>
      </c>
      <c r="B44" s="86">
        <v>207.34</v>
      </c>
      <c r="C44" s="86" t="s">
        <v>3</v>
      </c>
      <c r="D44" s="86">
        <v>568.77</v>
      </c>
      <c r="E44" s="86">
        <v>1</v>
      </c>
      <c r="F44" s="86">
        <v>136.91999999999999</v>
      </c>
      <c r="G44" s="86">
        <v>65.28</v>
      </c>
      <c r="H44" s="86">
        <v>16.89</v>
      </c>
      <c r="I44" s="86">
        <v>18.579999999999998</v>
      </c>
      <c r="J44" s="86">
        <v>8.07</v>
      </c>
      <c r="K44"/>
      <c r="L44"/>
      <c r="M44"/>
      <c r="N44"/>
      <c r="O44"/>
      <c r="P44"/>
      <c r="Q44"/>
      <c r="R44"/>
      <c r="S44"/>
    </row>
    <row r="45" spans="1:19">
      <c r="A45" s="86" t="s">
        <v>365</v>
      </c>
      <c r="B45" s="86">
        <v>131.26</v>
      </c>
      <c r="C45" s="86" t="s">
        <v>3</v>
      </c>
      <c r="D45" s="86">
        <v>360.08</v>
      </c>
      <c r="E45" s="86">
        <v>1</v>
      </c>
      <c r="F45" s="86">
        <v>91.28</v>
      </c>
      <c r="G45" s="86">
        <v>43.52</v>
      </c>
      <c r="H45" s="86">
        <v>16.89</v>
      </c>
      <c r="I45" s="86">
        <v>18.579999999999998</v>
      </c>
      <c r="J45" s="86">
        <v>8.07</v>
      </c>
      <c r="K45"/>
      <c r="L45"/>
      <c r="M45"/>
      <c r="N45"/>
      <c r="O45"/>
      <c r="P45"/>
      <c r="Q45"/>
      <c r="R45"/>
      <c r="S45"/>
    </row>
    <row r="46" spans="1:19">
      <c r="A46" s="86" t="s">
        <v>366</v>
      </c>
      <c r="B46" s="86">
        <v>207.34</v>
      </c>
      <c r="C46" s="86" t="s">
        <v>3</v>
      </c>
      <c r="D46" s="86">
        <v>568.77</v>
      </c>
      <c r="E46" s="86">
        <v>1</v>
      </c>
      <c r="F46" s="86">
        <v>136.91999999999999</v>
      </c>
      <c r="G46" s="86">
        <v>65.28</v>
      </c>
      <c r="H46" s="86">
        <v>16.89</v>
      </c>
      <c r="I46" s="86">
        <v>18.579999999999998</v>
      </c>
      <c r="J46" s="86">
        <v>8.07</v>
      </c>
      <c r="K46"/>
      <c r="L46"/>
      <c r="M46"/>
      <c r="N46"/>
      <c r="O46"/>
      <c r="P46"/>
      <c r="Q46"/>
      <c r="R46"/>
      <c r="S46"/>
    </row>
    <row r="47" spans="1:19">
      <c r="A47" s="86" t="s">
        <v>367</v>
      </c>
      <c r="B47" s="86">
        <v>131.25</v>
      </c>
      <c r="C47" s="86" t="s">
        <v>3</v>
      </c>
      <c r="D47" s="86">
        <v>360.05</v>
      </c>
      <c r="E47" s="86">
        <v>1</v>
      </c>
      <c r="F47" s="86">
        <v>91.28</v>
      </c>
      <c r="G47" s="86">
        <v>43.52</v>
      </c>
      <c r="H47" s="86">
        <v>16.89</v>
      </c>
      <c r="I47" s="86">
        <v>18.579999999999998</v>
      </c>
      <c r="J47" s="86">
        <v>8.07</v>
      </c>
      <c r="K47"/>
      <c r="L47"/>
      <c r="M47"/>
      <c r="N47"/>
      <c r="O47"/>
      <c r="P47"/>
      <c r="Q47"/>
      <c r="R47"/>
      <c r="S47"/>
    </row>
    <row r="48" spans="1:19">
      <c r="A48" s="86" t="s">
        <v>370</v>
      </c>
      <c r="B48" s="86">
        <v>1660.73</v>
      </c>
      <c r="C48" s="86" t="s">
        <v>3</v>
      </c>
      <c r="D48" s="86">
        <v>2024.76</v>
      </c>
      <c r="E48" s="86">
        <v>1</v>
      </c>
      <c r="F48" s="86">
        <v>202.84</v>
      </c>
      <c r="G48" s="86">
        <v>0</v>
      </c>
      <c r="H48" s="86">
        <v>0</v>
      </c>
      <c r="I48" s="86"/>
      <c r="J48" s="86">
        <v>0</v>
      </c>
      <c r="K48"/>
      <c r="L48"/>
      <c r="M48"/>
      <c r="N48"/>
      <c r="O48"/>
      <c r="P48"/>
      <c r="Q48"/>
      <c r="R48"/>
      <c r="S48"/>
    </row>
    <row r="49" spans="1:19">
      <c r="A49" s="86" t="s">
        <v>238</v>
      </c>
      <c r="B49" s="86">
        <v>9964.3700000000008</v>
      </c>
      <c r="C49" s="86"/>
      <c r="D49" s="86">
        <v>19741.41</v>
      </c>
      <c r="E49" s="86"/>
      <c r="F49" s="86">
        <v>1977.67</v>
      </c>
      <c r="G49" s="86">
        <v>652.83000000000004</v>
      </c>
      <c r="H49" s="86">
        <v>8.4450000000000003</v>
      </c>
      <c r="I49" s="86">
        <v>37.159999999999997</v>
      </c>
      <c r="J49" s="86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6" t="s">
        <v>371</v>
      </c>
      <c r="B50" s="86">
        <v>9964.3700000000008</v>
      </c>
      <c r="C50" s="86"/>
      <c r="D50" s="86">
        <v>19741.41</v>
      </c>
      <c r="E50" s="86"/>
      <c r="F50" s="86">
        <v>1977.67</v>
      </c>
      <c r="G50" s="86">
        <v>652.83000000000004</v>
      </c>
      <c r="H50" s="86">
        <v>8.4450000000000003</v>
      </c>
      <c r="I50" s="86">
        <v>37.159999999999997</v>
      </c>
      <c r="J50" s="86">
        <v>7.2575000000000003</v>
      </c>
      <c r="K50"/>
      <c r="L50"/>
      <c r="M50"/>
      <c r="N50"/>
      <c r="O50"/>
      <c r="P50"/>
      <c r="Q50"/>
      <c r="R50"/>
      <c r="S50"/>
    </row>
    <row r="51" spans="1:19">
      <c r="A51" s="86" t="s">
        <v>372</v>
      </c>
      <c r="B51" s="86">
        <v>0</v>
      </c>
      <c r="C51" s="86"/>
      <c r="D51" s="86">
        <v>0</v>
      </c>
      <c r="E51" s="86"/>
      <c r="F51" s="86">
        <v>0</v>
      </c>
      <c r="G51" s="86">
        <v>0</v>
      </c>
      <c r="H51" s="86"/>
      <c r="I51" s="86"/>
      <c r="J51" s="86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79"/>
      <c r="B53" s="86" t="s">
        <v>49</v>
      </c>
      <c r="C53" s="86" t="s">
        <v>373</v>
      </c>
      <c r="D53" s="86" t="s">
        <v>374</v>
      </c>
      <c r="E53" s="86" t="s">
        <v>375</v>
      </c>
      <c r="F53" s="86" t="s">
        <v>376</v>
      </c>
      <c r="G53" s="86" t="s">
        <v>377</v>
      </c>
      <c r="H53" s="86" t="s">
        <v>378</v>
      </c>
      <c r="I53" s="86" t="s">
        <v>379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380</v>
      </c>
      <c r="B54" s="86" t="s">
        <v>495</v>
      </c>
      <c r="C54" s="86">
        <v>0.3</v>
      </c>
      <c r="D54" s="86">
        <v>1.8620000000000001</v>
      </c>
      <c r="E54" s="86">
        <v>3.4009999999999998</v>
      </c>
      <c r="F54" s="86">
        <v>983.54</v>
      </c>
      <c r="G54" s="86">
        <v>0</v>
      </c>
      <c r="H54" s="86">
        <v>180</v>
      </c>
      <c r="I54" s="86"/>
      <c r="J54"/>
      <c r="K54"/>
      <c r="L54"/>
      <c r="M54"/>
      <c r="N54"/>
      <c r="O54"/>
      <c r="P54"/>
      <c r="Q54"/>
      <c r="R54"/>
      <c r="S54"/>
    </row>
    <row r="55" spans="1:19">
      <c r="A55" s="86" t="s">
        <v>401</v>
      </c>
      <c r="B55" s="86" t="s">
        <v>496</v>
      </c>
      <c r="C55" s="86">
        <v>0.22</v>
      </c>
      <c r="D55" s="86">
        <v>0.46600000000000003</v>
      </c>
      <c r="E55" s="86">
        <v>0.5</v>
      </c>
      <c r="F55" s="86">
        <v>40.57</v>
      </c>
      <c r="G55" s="86">
        <v>90</v>
      </c>
      <c r="H55" s="86">
        <v>90</v>
      </c>
      <c r="I55" s="86" t="s">
        <v>385</v>
      </c>
      <c r="J55"/>
      <c r="K55"/>
      <c r="L55"/>
      <c r="M55"/>
      <c r="N55"/>
      <c r="O55"/>
      <c r="P55"/>
      <c r="Q55"/>
      <c r="R55"/>
      <c r="S55"/>
    </row>
    <row r="56" spans="1:19">
      <c r="A56" s="86" t="s">
        <v>404</v>
      </c>
      <c r="B56" s="86" t="s">
        <v>496</v>
      </c>
      <c r="C56" s="86">
        <v>0.22</v>
      </c>
      <c r="D56" s="86">
        <v>0.46600000000000003</v>
      </c>
      <c r="E56" s="86">
        <v>0.5</v>
      </c>
      <c r="F56" s="86">
        <v>60.85</v>
      </c>
      <c r="G56" s="86">
        <v>0</v>
      </c>
      <c r="H56" s="86">
        <v>90</v>
      </c>
      <c r="I56" s="86" t="s">
        <v>388</v>
      </c>
      <c r="J56"/>
      <c r="K56"/>
      <c r="L56"/>
      <c r="M56"/>
      <c r="N56"/>
      <c r="O56"/>
      <c r="P56"/>
      <c r="Q56"/>
      <c r="R56"/>
      <c r="S56"/>
    </row>
    <row r="57" spans="1:19">
      <c r="A57" s="86" t="s">
        <v>402</v>
      </c>
      <c r="B57" s="86" t="s">
        <v>496</v>
      </c>
      <c r="C57" s="86">
        <v>0.22</v>
      </c>
      <c r="D57" s="86">
        <v>0.46600000000000003</v>
      </c>
      <c r="E57" s="86">
        <v>0.5</v>
      </c>
      <c r="F57" s="86">
        <v>60.85</v>
      </c>
      <c r="G57" s="86">
        <v>180</v>
      </c>
      <c r="H57" s="86">
        <v>90</v>
      </c>
      <c r="I57" s="86" t="s">
        <v>382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403</v>
      </c>
      <c r="B58" s="86" t="s">
        <v>496</v>
      </c>
      <c r="C58" s="86">
        <v>0.22</v>
      </c>
      <c r="D58" s="86">
        <v>0.46600000000000003</v>
      </c>
      <c r="E58" s="86">
        <v>0.5</v>
      </c>
      <c r="F58" s="86">
        <v>40.57</v>
      </c>
      <c r="G58" s="86">
        <v>270</v>
      </c>
      <c r="H58" s="86">
        <v>90</v>
      </c>
      <c r="I58" s="86" t="s">
        <v>391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406</v>
      </c>
      <c r="B59" s="86" t="s">
        <v>496</v>
      </c>
      <c r="C59" s="86">
        <v>0.22</v>
      </c>
      <c r="D59" s="86">
        <v>0.46600000000000003</v>
      </c>
      <c r="E59" s="86">
        <v>0.5</v>
      </c>
      <c r="F59" s="86">
        <v>40.57</v>
      </c>
      <c r="G59" s="86">
        <v>90</v>
      </c>
      <c r="H59" s="86">
        <v>90</v>
      </c>
      <c r="I59" s="86" t="s">
        <v>385</v>
      </c>
      <c r="J59"/>
      <c r="K59"/>
      <c r="L59"/>
      <c r="M59"/>
      <c r="N59"/>
      <c r="O59"/>
      <c r="P59"/>
      <c r="Q59"/>
      <c r="R59"/>
      <c r="S59"/>
    </row>
    <row r="60" spans="1:19">
      <c r="A60" s="86" t="s">
        <v>405</v>
      </c>
      <c r="B60" s="86" t="s">
        <v>496</v>
      </c>
      <c r="C60" s="86">
        <v>0.22</v>
      </c>
      <c r="D60" s="86">
        <v>0.46600000000000003</v>
      </c>
      <c r="E60" s="86">
        <v>0.5</v>
      </c>
      <c r="F60" s="86">
        <v>60.85</v>
      </c>
      <c r="G60" s="86">
        <v>0</v>
      </c>
      <c r="H60" s="86">
        <v>90</v>
      </c>
      <c r="I60" s="86" t="s">
        <v>388</v>
      </c>
      <c r="J60"/>
      <c r="K60"/>
      <c r="L60"/>
      <c r="M60"/>
      <c r="N60"/>
      <c r="O60"/>
      <c r="P60"/>
      <c r="Q60"/>
      <c r="R60"/>
      <c r="S60"/>
    </row>
    <row r="61" spans="1:19">
      <c r="A61" s="86" t="s">
        <v>407</v>
      </c>
      <c r="B61" s="86" t="s">
        <v>496</v>
      </c>
      <c r="C61" s="86">
        <v>0.22</v>
      </c>
      <c r="D61" s="86">
        <v>0.46600000000000003</v>
      </c>
      <c r="E61" s="86">
        <v>0.5</v>
      </c>
      <c r="F61" s="86">
        <v>60.85</v>
      </c>
      <c r="G61" s="86">
        <v>180</v>
      </c>
      <c r="H61" s="86">
        <v>90</v>
      </c>
      <c r="I61" s="86" t="s">
        <v>382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408</v>
      </c>
      <c r="B62" s="86" t="s">
        <v>496</v>
      </c>
      <c r="C62" s="86">
        <v>0.22</v>
      </c>
      <c r="D62" s="86">
        <v>0.46600000000000003</v>
      </c>
      <c r="E62" s="86">
        <v>0.5</v>
      </c>
      <c r="F62" s="86">
        <v>40.57</v>
      </c>
      <c r="G62" s="86">
        <v>270</v>
      </c>
      <c r="H62" s="86">
        <v>90</v>
      </c>
      <c r="I62" s="86" t="s">
        <v>391</v>
      </c>
      <c r="J62"/>
      <c r="K62"/>
      <c r="L62"/>
      <c r="M62"/>
      <c r="N62"/>
      <c r="O62"/>
      <c r="P62"/>
      <c r="Q62"/>
      <c r="R62"/>
      <c r="S62"/>
    </row>
    <row r="63" spans="1:19">
      <c r="A63" s="86" t="s">
        <v>381</v>
      </c>
      <c r="B63" s="86" t="s">
        <v>496</v>
      </c>
      <c r="C63" s="86">
        <v>0.22</v>
      </c>
      <c r="D63" s="86">
        <v>0.46600000000000003</v>
      </c>
      <c r="E63" s="86">
        <v>0.5</v>
      </c>
      <c r="F63" s="86">
        <v>136.91999999999999</v>
      </c>
      <c r="G63" s="86">
        <v>180</v>
      </c>
      <c r="H63" s="86">
        <v>90</v>
      </c>
      <c r="I63" s="86" t="s">
        <v>382</v>
      </c>
      <c r="J63"/>
      <c r="K63"/>
      <c r="L63"/>
      <c r="M63"/>
      <c r="N63"/>
      <c r="O63"/>
      <c r="P63"/>
      <c r="Q63"/>
      <c r="R63"/>
      <c r="S63"/>
    </row>
    <row r="64" spans="1:19">
      <c r="A64" s="86" t="s">
        <v>383</v>
      </c>
      <c r="B64" s="86" t="s">
        <v>495</v>
      </c>
      <c r="C64" s="86">
        <v>0.3</v>
      </c>
      <c r="D64" s="86">
        <v>1.8620000000000001</v>
      </c>
      <c r="E64" s="86">
        <v>3.4009999999999998</v>
      </c>
      <c r="F64" s="86">
        <v>207.34</v>
      </c>
      <c r="G64" s="86">
        <v>180</v>
      </c>
      <c r="H64" s="86">
        <v>180</v>
      </c>
      <c r="I64" s="86"/>
      <c r="J64"/>
      <c r="K64"/>
      <c r="L64"/>
      <c r="M64"/>
      <c r="N64"/>
      <c r="O64"/>
      <c r="P64"/>
      <c r="Q64"/>
      <c r="R64"/>
      <c r="S64"/>
    </row>
    <row r="65" spans="1:19">
      <c r="A65" s="86" t="s">
        <v>384</v>
      </c>
      <c r="B65" s="86" t="s">
        <v>496</v>
      </c>
      <c r="C65" s="86">
        <v>0.22</v>
      </c>
      <c r="D65" s="86">
        <v>0.46600000000000003</v>
      </c>
      <c r="E65" s="86">
        <v>0.5</v>
      </c>
      <c r="F65" s="86">
        <v>91.28</v>
      </c>
      <c r="G65" s="86">
        <v>90</v>
      </c>
      <c r="H65" s="86">
        <v>90</v>
      </c>
      <c r="I65" s="86" t="s">
        <v>385</v>
      </c>
      <c r="J65"/>
      <c r="K65"/>
      <c r="L65"/>
      <c r="M65"/>
      <c r="N65"/>
      <c r="O65"/>
      <c r="P65"/>
      <c r="Q65"/>
      <c r="R65"/>
      <c r="S65"/>
    </row>
    <row r="66" spans="1:19">
      <c r="A66" s="86" t="s">
        <v>386</v>
      </c>
      <c r="B66" s="86" t="s">
        <v>495</v>
      </c>
      <c r="C66" s="86">
        <v>0.3</v>
      </c>
      <c r="D66" s="86">
        <v>1.8620000000000001</v>
      </c>
      <c r="E66" s="86">
        <v>3.4009999999999998</v>
      </c>
      <c r="F66" s="86">
        <v>131.26</v>
      </c>
      <c r="G66" s="86">
        <v>90</v>
      </c>
      <c r="H66" s="86">
        <v>180</v>
      </c>
      <c r="I66" s="86"/>
      <c r="J66"/>
      <c r="K66"/>
      <c r="L66"/>
      <c r="M66"/>
      <c r="N66"/>
      <c r="O66"/>
      <c r="P66"/>
      <c r="Q66"/>
      <c r="R66"/>
      <c r="S66"/>
    </row>
    <row r="67" spans="1:19">
      <c r="A67" s="86" t="s">
        <v>387</v>
      </c>
      <c r="B67" s="86" t="s">
        <v>496</v>
      </c>
      <c r="C67" s="86">
        <v>0.22</v>
      </c>
      <c r="D67" s="86">
        <v>0.46600000000000003</v>
      </c>
      <c r="E67" s="86">
        <v>0.5</v>
      </c>
      <c r="F67" s="86">
        <v>136.91999999999999</v>
      </c>
      <c r="G67" s="86">
        <v>0</v>
      </c>
      <c r="H67" s="86">
        <v>90</v>
      </c>
      <c r="I67" s="86" t="s">
        <v>388</v>
      </c>
      <c r="J67"/>
      <c r="K67"/>
      <c r="L67"/>
      <c r="M67"/>
      <c r="N67"/>
      <c r="O67"/>
      <c r="P67"/>
      <c r="Q67"/>
      <c r="R67"/>
      <c r="S67"/>
    </row>
    <row r="68" spans="1:19">
      <c r="A68" s="86" t="s">
        <v>389</v>
      </c>
      <c r="B68" s="86" t="s">
        <v>495</v>
      </c>
      <c r="C68" s="86">
        <v>0.3</v>
      </c>
      <c r="D68" s="86">
        <v>1.8620000000000001</v>
      </c>
      <c r="E68" s="86">
        <v>3.4009999999999998</v>
      </c>
      <c r="F68" s="86">
        <v>207.34</v>
      </c>
      <c r="G68" s="86">
        <v>0</v>
      </c>
      <c r="H68" s="86">
        <v>180</v>
      </c>
      <c r="I68" s="86"/>
      <c r="J68"/>
      <c r="K68"/>
      <c r="L68"/>
      <c r="M68"/>
      <c r="N68"/>
      <c r="O68"/>
      <c r="P68"/>
      <c r="Q68"/>
      <c r="R68"/>
      <c r="S68"/>
    </row>
    <row r="69" spans="1:19">
      <c r="A69" s="86" t="s">
        <v>390</v>
      </c>
      <c r="B69" s="86" t="s">
        <v>496</v>
      </c>
      <c r="C69" s="86">
        <v>0.22</v>
      </c>
      <c r="D69" s="86">
        <v>0.46600000000000003</v>
      </c>
      <c r="E69" s="86">
        <v>0.5</v>
      </c>
      <c r="F69" s="86">
        <v>91.28</v>
      </c>
      <c r="G69" s="86">
        <v>270</v>
      </c>
      <c r="H69" s="86">
        <v>90</v>
      </c>
      <c r="I69" s="86" t="s">
        <v>391</v>
      </c>
      <c r="J69"/>
      <c r="K69"/>
      <c r="L69"/>
      <c r="M69"/>
      <c r="N69"/>
      <c r="O69"/>
      <c r="P69"/>
      <c r="Q69"/>
      <c r="R69"/>
      <c r="S69"/>
    </row>
    <row r="70" spans="1:19">
      <c r="A70" s="86" t="s">
        <v>392</v>
      </c>
      <c r="B70" s="86" t="s">
        <v>495</v>
      </c>
      <c r="C70" s="86">
        <v>0.3</v>
      </c>
      <c r="D70" s="86">
        <v>1.8620000000000001</v>
      </c>
      <c r="E70" s="86">
        <v>3.4009999999999998</v>
      </c>
      <c r="F70" s="86">
        <v>131.25</v>
      </c>
      <c r="G70" s="86">
        <v>270</v>
      </c>
      <c r="H70" s="86">
        <v>180</v>
      </c>
      <c r="I70" s="86"/>
      <c r="J70"/>
      <c r="K70"/>
      <c r="L70"/>
      <c r="M70"/>
      <c r="N70"/>
      <c r="O70"/>
      <c r="P70"/>
      <c r="Q70"/>
      <c r="R70"/>
      <c r="S70"/>
    </row>
    <row r="71" spans="1:19">
      <c r="A71" s="86" t="s">
        <v>393</v>
      </c>
      <c r="B71" s="86" t="s">
        <v>496</v>
      </c>
      <c r="C71" s="86">
        <v>0.22</v>
      </c>
      <c r="D71" s="86">
        <v>0.46600000000000003</v>
      </c>
      <c r="E71" s="86">
        <v>0.5</v>
      </c>
      <c r="F71" s="86">
        <v>136.91999999999999</v>
      </c>
      <c r="G71" s="86">
        <v>180</v>
      </c>
      <c r="H71" s="86">
        <v>90</v>
      </c>
      <c r="I71" s="86" t="s">
        <v>382</v>
      </c>
      <c r="J71"/>
      <c r="K71"/>
      <c r="L71"/>
      <c r="M71"/>
      <c r="N71"/>
      <c r="O71"/>
      <c r="P71"/>
      <c r="Q71"/>
      <c r="R71"/>
      <c r="S71"/>
    </row>
    <row r="72" spans="1:19">
      <c r="A72" s="86" t="s">
        <v>394</v>
      </c>
      <c r="B72" s="86" t="s">
        <v>496</v>
      </c>
      <c r="C72" s="86">
        <v>0.22</v>
      </c>
      <c r="D72" s="86">
        <v>0.46600000000000003</v>
      </c>
      <c r="E72" s="86">
        <v>0.5</v>
      </c>
      <c r="F72" s="86">
        <v>91.28</v>
      </c>
      <c r="G72" s="86">
        <v>90</v>
      </c>
      <c r="H72" s="86">
        <v>90</v>
      </c>
      <c r="I72" s="86" t="s">
        <v>385</v>
      </c>
      <c r="J72"/>
      <c r="K72"/>
      <c r="L72"/>
      <c r="M72"/>
      <c r="N72"/>
      <c r="O72"/>
      <c r="P72"/>
      <c r="Q72"/>
      <c r="R72"/>
      <c r="S72"/>
    </row>
    <row r="73" spans="1:19">
      <c r="A73" s="86" t="s">
        <v>395</v>
      </c>
      <c r="B73" s="86" t="s">
        <v>496</v>
      </c>
      <c r="C73" s="86">
        <v>0.22</v>
      </c>
      <c r="D73" s="86">
        <v>0.46600000000000003</v>
      </c>
      <c r="E73" s="86">
        <v>0.5</v>
      </c>
      <c r="F73" s="86">
        <v>136.91999999999999</v>
      </c>
      <c r="G73" s="86">
        <v>0</v>
      </c>
      <c r="H73" s="86">
        <v>90</v>
      </c>
      <c r="I73" s="86" t="s">
        <v>388</v>
      </c>
      <c r="J73"/>
      <c r="K73"/>
      <c r="L73"/>
      <c r="M73"/>
      <c r="N73"/>
      <c r="O73"/>
      <c r="P73"/>
      <c r="Q73"/>
      <c r="R73"/>
      <c r="S73"/>
    </row>
    <row r="74" spans="1:19">
      <c r="A74" s="86" t="s">
        <v>396</v>
      </c>
      <c r="B74" s="86" t="s">
        <v>496</v>
      </c>
      <c r="C74" s="86">
        <v>0.22</v>
      </c>
      <c r="D74" s="86">
        <v>0.46600000000000003</v>
      </c>
      <c r="E74" s="86">
        <v>0.5</v>
      </c>
      <c r="F74" s="86">
        <v>91.28</v>
      </c>
      <c r="G74" s="86">
        <v>270</v>
      </c>
      <c r="H74" s="86">
        <v>90</v>
      </c>
      <c r="I74" s="86" t="s">
        <v>391</v>
      </c>
      <c r="J74"/>
      <c r="K74"/>
      <c r="L74"/>
      <c r="M74"/>
      <c r="N74"/>
      <c r="O74"/>
      <c r="P74"/>
      <c r="Q74"/>
      <c r="R74"/>
      <c r="S74"/>
    </row>
    <row r="75" spans="1:19">
      <c r="A75" s="86" t="s">
        <v>397</v>
      </c>
      <c r="B75" s="86" t="s">
        <v>496</v>
      </c>
      <c r="C75" s="86">
        <v>0.22</v>
      </c>
      <c r="D75" s="86">
        <v>0.46600000000000003</v>
      </c>
      <c r="E75" s="86">
        <v>0.5</v>
      </c>
      <c r="F75" s="86">
        <v>136.91999999999999</v>
      </c>
      <c r="G75" s="86">
        <v>180</v>
      </c>
      <c r="H75" s="86">
        <v>90</v>
      </c>
      <c r="I75" s="86" t="s">
        <v>382</v>
      </c>
      <c r="J75"/>
      <c r="K75"/>
      <c r="L75"/>
      <c r="M75"/>
      <c r="N75"/>
      <c r="O75"/>
      <c r="P75"/>
      <c r="Q75"/>
      <c r="R75"/>
      <c r="S75"/>
    </row>
    <row r="76" spans="1:19">
      <c r="A76" s="86" t="s">
        <v>398</v>
      </c>
      <c r="B76" s="86" t="s">
        <v>496</v>
      </c>
      <c r="C76" s="86">
        <v>0.22</v>
      </c>
      <c r="D76" s="86">
        <v>0.46600000000000003</v>
      </c>
      <c r="E76" s="86">
        <v>0.5</v>
      </c>
      <c r="F76" s="86">
        <v>91.28</v>
      </c>
      <c r="G76" s="86">
        <v>90</v>
      </c>
      <c r="H76" s="86">
        <v>90</v>
      </c>
      <c r="I76" s="86" t="s">
        <v>385</v>
      </c>
      <c r="J76"/>
      <c r="K76"/>
      <c r="L76"/>
      <c r="M76"/>
      <c r="N76"/>
      <c r="O76"/>
      <c r="P76"/>
      <c r="Q76"/>
      <c r="R76"/>
      <c r="S76"/>
    </row>
    <row r="77" spans="1:19">
      <c r="A77" s="86" t="s">
        <v>399</v>
      </c>
      <c r="B77" s="86" t="s">
        <v>496</v>
      </c>
      <c r="C77" s="86">
        <v>0.22</v>
      </c>
      <c r="D77" s="86">
        <v>0.46600000000000003</v>
      </c>
      <c r="E77" s="86">
        <v>0.5</v>
      </c>
      <c r="F77" s="86">
        <v>136.91999999999999</v>
      </c>
      <c r="G77" s="86">
        <v>0</v>
      </c>
      <c r="H77" s="86">
        <v>90</v>
      </c>
      <c r="I77" s="86" t="s">
        <v>388</v>
      </c>
      <c r="J77"/>
      <c r="K77"/>
      <c r="L77"/>
      <c r="M77"/>
      <c r="N77"/>
      <c r="O77"/>
      <c r="P77"/>
      <c r="Q77"/>
      <c r="R77"/>
      <c r="S77"/>
    </row>
    <row r="78" spans="1:19">
      <c r="A78" s="86" t="s">
        <v>400</v>
      </c>
      <c r="B78" s="86" t="s">
        <v>496</v>
      </c>
      <c r="C78" s="86">
        <v>0.22</v>
      </c>
      <c r="D78" s="86">
        <v>0.46600000000000003</v>
      </c>
      <c r="E78" s="86">
        <v>0.5</v>
      </c>
      <c r="F78" s="86">
        <v>91.28</v>
      </c>
      <c r="G78" s="86">
        <v>270</v>
      </c>
      <c r="H78" s="86">
        <v>90</v>
      </c>
      <c r="I78" s="86" t="s">
        <v>391</v>
      </c>
      <c r="J78"/>
      <c r="K78"/>
      <c r="L78"/>
      <c r="M78"/>
      <c r="N78"/>
      <c r="O78"/>
      <c r="P78"/>
      <c r="Q78"/>
      <c r="R78"/>
      <c r="S78"/>
    </row>
    <row r="79" spans="1:19">
      <c r="A79" s="86" t="s">
        <v>410</v>
      </c>
      <c r="B79" s="86" t="s">
        <v>496</v>
      </c>
      <c r="C79" s="86">
        <v>0.22</v>
      </c>
      <c r="D79" s="86">
        <v>0.46600000000000003</v>
      </c>
      <c r="E79" s="86">
        <v>0.5</v>
      </c>
      <c r="F79" s="86">
        <v>40.57</v>
      </c>
      <c r="G79" s="86">
        <v>90</v>
      </c>
      <c r="H79" s="86">
        <v>90</v>
      </c>
      <c r="I79" s="86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86" t="s">
        <v>409</v>
      </c>
      <c r="B80" s="86" t="s">
        <v>496</v>
      </c>
      <c r="C80" s="86">
        <v>0.22</v>
      </c>
      <c r="D80" s="86">
        <v>0.46600000000000003</v>
      </c>
      <c r="E80" s="86">
        <v>0.5</v>
      </c>
      <c r="F80" s="86">
        <v>60.85</v>
      </c>
      <c r="G80" s="86">
        <v>0</v>
      </c>
      <c r="H80" s="86">
        <v>90</v>
      </c>
      <c r="I80" s="86" t="s">
        <v>388</v>
      </c>
      <c r="J80"/>
      <c r="K80"/>
      <c r="L80"/>
      <c r="M80"/>
      <c r="N80"/>
      <c r="O80"/>
      <c r="P80"/>
      <c r="Q80"/>
      <c r="R80"/>
      <c r="S80"/>
    </row>
    <row r="81" spans="1:19">
      <c r="A81" s="86" t="s">
        <v>411</v>
      </c>
      <c r="B81" s="86" t="s">
        <v>496</v>
      </c>
      <c r="C81" s="86">
        <v>0.22</v>
      </c>
      <c r="D81" s="86">
        <v>0.46600000000000003</v>
      </c>
      <c r="E81" s="86">
        <v>0.5</v>
      </c>
      <c r="F81" s="86">
        <v>60.85</v>
      </c>
      <c r="G81" s="86">
        <v>180</v>
      </c>
      <c r="H81" s="86">
        <v>90</v>
      </c>
      <c r="I81" s="86" t="s">
        <v>382</v>
      </c>
      <c r="J81"/>
      <c r="K81"/>
      <c r="L81"/>
      <c r="M81"/>
      <c r="N81"/>
      <c r="O81"/>
      <c r="P81"/>
      <c r="Q81"/>
      <c r="R81"/>
      <c r="S81"/>
    </row>
    <row r="82" spans="1:19">
      <c r="A82" s="86" t="s">
        <v>412</v>
      </c>
      <c r="B82" s="86" t="s">
        <v>496</v>
      </c>
      <c r="C82" s="86">
        <v>0.22</v>
      </c>
      <c r="D82" s="86">
        <v>0.46600000000000003</v>
      </c>
      <c r="E82" s="86">
        <v>0.5</v>
      </c>
      <c r="F82" s="86">
        <v>40.57</v>
      </c>
      <c r="G82" s="86">
        <v>270</v>
      </c>
      <c r="H82" s="86">
        <v>90</v>
      </c>
      <c r="I82" s="86" t="s">
        <v>391</v>
      </c>
      <c r="J82"/>
      <c r="K82"/>
      <c r="L82"/>
      <c r="M82"/>
      <c r="N82"/>
      <c r="O82"/>
      <c r="P82"/>
      <c r="Q82"/>
      <c r="R82"/>
      <c r="S82"/>
    </row>
    <row r="83" spans="1:19">
      <c r="A83" s="86" t="s">
        <v>413</v>
      </c>
      <c r="B83" s="86" t="s">
        <v>497</v>
      </c>
      <c r="C83" s="86">
        <v>0.3</v>
      </c>
      <c r="D83" s="86">
        <v>0.29599999999999999</v>
      </c>
      <c r="E83" s="86">
        <v>0.314</v>
      </c>
      <c r="F83" s="86">
        <v>1660.73</v>
      </c>
      <c r="G83" s="86">
        <v>0</v>
      </c>
      <c r="H83" s="86">
        <v>0</v>
      </c>
      <c r="I83" s="86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79"/>
      <c r="B85" s="86" t="s">
        <v>49</v>
      </c>
      <c r="C85" s="86" t="s">
        <v>414</v>
      </c>
      <c r="D85" s="86" t="s">
        <v>415</v>
      </c>
      <c r="E85" s="86" t="s">
        <v>416</v>
      </c>
      <c r="F85" s="86" t="s">
        <v>43</v>
      </c>
      <c r="G85" s="86" t="s">
        <v>417</v>
      </c>
      <c r="H85" s="86" t="s">
        <v>418</v>
      </c>
      <c r="I85" s="86" t="s">
        <v>419</v>
      </c>
      <c r="J85" s="86" t="s">
        <v>377</v>
      </c>
      <c r="K85" s="86" t="s">
        <v>379</v>
      </c>
      <c r="L85"/>
      <c r="M85"/>
      <c r="N85"/>
      <c r="O85"/>
      <c r="P85"/>
      <c r="Q85"/>
      <c r="R85"/>
      <c r="S85"/>
    </row>
    <row r="86" spans="1:19">
      <c r="A86" s="86" t="s">
        <v>420</v>
      </c>
      <c r="B86" s="86" t="s">
        <v>720</v>
      </c>
      <c r="C86" s="86">
        <v>65.28</v>
      </c>
      <c r="D86" s="86">
        <v>65.28</v>
      </c>
      <c r="E86" s="86">
        <v>3.3540000000000001</v>
      </c>
      <c r="F86" s="86">
        <v>0.38500000000000001</v>
      </c>
      <c r="G86" s="86">
        <v>0.30499999999999999</v>
      </c>
      <c r="H86" s="86" t="s">
        <v>64</v>
      </c>
      <c r="I86" s="86" t="s">
        <v>381</v>
      </c>
      <c r="J86" s="86">
        <v>180</v>
      </c>
      <c r="K86" s="86" t="s">
        <v>382</v>
      </c>
      <c r="L86"/>
      <c r="M86"/>
      <c r="N86"/>
      <c r="O86"/>
      <c r="P86"/>
      <c r="Q86"/>
      <c r="R86"/>
      <c r="S86"/>
    </row>
    <row r="87" spans="1:19">
      <c r="A87" s="86" t="s">
        <v>421</v>
      </c>
      <c r="B87" s="86" t="s">
        <v>720</v>
      </c>
      <c r="C87" s="86">
        <v>43.52</v>
      </c>
      <c r="D87" s="86">
        <v>43.52</v>
      </c>
      <c r="E87" s="86">
        <v>3.3540000000000001</v>
      </c>
      <c r="F87" s="86">
        <v>0.38500000000000001</v>
      </c>
      <c r="G87" s="86">
        <v>0.30499999999999999</v>
      </c>
      <c r="H87" s="86" t="s">
        <v>64</v>
      </c>
      <c r="I87" s="86" t="s">
        <v>384</v>
      </c>
      <c r="J87" s="86">
        <v>90</v>
      </c>
      <c r="K87" s="86" t="s">
        <v>385</v>
      </c>
      <c r="L87"/>
      <c r="M87"/>
      <c r="N87"/>
      <c r="O87"/>
      <c r="P87"/>
      <c r="Q87"/>
      <c r="R87"/>
      <c r="S87"/>
    </row>
    <row r="88" spans="1:19">
      <c r="A88" s="86" t="s">
        <v>422</v>
      </c>
      <c r="B88" s="86" t="s">
        <v>720</v>
      </c>
      <c r="C88" s="86">
        <v>65.28</v>
      </c>
      <c r="D88" s="86">
        <v>65.28</v>
      </c>
      <c r="E88" s="86">
        <v>3.3540000000000001</v>
      </c>
      <c r="F88" s="86">
        <v>0.38500000000000001</v>
      </c>
      <c r="G88" s="86">
        <v>0.30499999999999999</v>
      </c>
      <c r="H88" s="86" t="s">
        <v>64</v>
      </c>
      <c r="I88" s="86" t="s">
        <v>387</v>
      </c>
      <c r="J88" s="86">
        <v>0</v>
      </c>
      <c r="K88" s="86" t="s">
        <v>388</v>
      </c>
      <c r="L88"/>
      <c r="M88"/>
      <c r="N88"/>
      <c r="O88"/>
      <c r="P88"/>
      <c r="Q88"/>
      <c r="R88"/>
      <c r="S88"/>
    </row>
    <row r="89" spans="1:19">
      <c r="A89" s="86" t="s">
        <v>423</v>
      </c>
      <c r="B89" s="86" t="s">
        <v>720</v>
      </c>
      <c r="C89" s="86">
        <v>43.52</v>
      </c>
      <c r="D89" s="86">
        <v>43.52</v>
      </c>
      <c r="E89" s="86">
        <v>3.3540000000000001</v>
      </c>
      <c r="F89" s="86">
        <v>0.38500000000000001</v>
      </c>
      <c r="G89" s="86">
        <v>0.30499999999999999</v>
      </c>
      <c r="H89" s="86" t="s">
        <v>64</v>
      </c>
      <c r="I89" s="86" t="s">
        <v>390</v>
      </c>
      <c r="J89" s="86">
        <v>270</v>
      </c>
      <c r="K89" s="86" t="s">
        <v>391</v>
      </c>
      <c r="L89"/>
      <c r="M89"/>
      <c r="N89"/>
      <c r="O89"/>
      <c r="P89"/>
      <c r="Q89"/>
      <c r="R89"/>
      <c r="S89"/>
    </row>
    <row r="90" spans="1:19">
      <c r="A90" s="86" t="s">
        <v>424</v>
      </c>
      <c r="B90" s="86" t="s">
        <v>720</v>
      </c>
      <c r="C90" s="86">
        <v>65.28</v>
      </c>
      <c r="D90" s="86">
        <v>65.28</v>
      </c>
      <c r="E90" s="86">
        <v>3.3540000000000001</v>
      </c>
      <c r="F90" s="86">
        <v>0.38500000000000001</v>
      </c>
      <c r="G90" s="86">
        <v>0.30499999999999999</v>
      </c>
      <c r="H90" s="86" t="s">
        <v>64</v>
      </c>
      <c r="I90" s="86" t="s">
        <v>393</v>
      </c>
      <c r="J90" s="86">
        <v>180</v>
      </c>
      <c r="K90" s="86" t="s">
        <v>382</v>
      </c>
      <c r="L90"/>
      <c r="M90"/>
      <c r="N90"/>
      <c r="O90"/>
      <c r="P90"/>
      <c r="Q90"/>
      <c r="R90"/>
      <c r="S90"/>
    </row>
    <row r="91" spans="1:19">
      <c r="A91" s="86" t="s">
        <v>425</v>
      </c>
      <c r="B91" s="86" t="s">
        <v>720</v>
      </c>
      <c r="C91" s="86">
        <v>43.52</v>
      </c>
      <c r="D91" s="86">
        <v>43.52</v>
      </c>
      <c r="E91" s="86">
        <v>3.3540000000000001</v>
      </c>
      <c r="F91" s="86">
        <v>0.38500000000000001</v>
      </c>
      <c r="G91" s="86">
        <v>0.30499999999999999</v>
      </c>
      <c r="H91" s="86" t="s">
        <v>64</v>
      </c>
      <c r="I91" s="86" t="s">
        <v>394</v>
      </c>
      <c r="J91" s="86">
        <v>90</v>
      </c>
      <c r="K91" s="86" t="s">
        <v>385</v>
      </c>
      <c r="L91"/>
      <c r="M91"/>
      <c r="N91"/>
      <c r="O91"/>
      <c r="P91"/>
      <c r="Q91"/>
      <c r="R91"/>
      <c r="S91"/>
    </row>
    <row r="92" spans="1:19">
      <c r="A92" s="86" t="s">
        <v>426</v>
      </c>
      <c r="B92" s="86" t="s">
        <v>720</v>
      </c>
      <c r="C92" s="86">
        <v>65.28</v>
      </c>
      <c r="D92" s="86">
        <v>65.28</v>
      </c>
      <c r="E92" s="86">
        <v>3.3540000000000001</v>
      </c>
      <c r="F92" s="86">
        <v>0.38500000000000001</v>
      </c>
      <c r="G92" s="86">
        <v>0.30499999999999999</v>
      </c>
      <c r="H92" s="86" t="s">
        <v>64</v>
      </c>
      <c r="I92" s="86" t="s">
        <v>395</v>
      </c>
      <c r="J92" s="86">
        <v>0</v>
      </c>
      <c r="K92" s="86" t="s">
        <v>388</v>
      </c>
      <c r="L92"/>
      <c r="M92"/>
      <c r="N92"/>
      <c r="O92"/>
      <c r="P92"/>
      <c r="Q92"/>
      <c r="R92"/>
      <c r="S92"/>
    </row>
    <row r="93" spans="1:19">
      <c r="A93" s="86" t="s">
        <v>427</v>
      </c>
      <c r="B93" s="86" t="s">
        <v>720</v>
      </c>
      <c r="C93" s="86">
        <v>43.52</v>
      </c>
      <c r="D93" s="86">
        <v>43.52</v>
      </c>
      <c r="E93" s="86">
        <v>3.3540000000000001</v>
      </c>
      <c r="F93" s="86">
        <v>0.38500000000000001</v>
      </c>
      <c r="G93" s="86">
        <v>0.30499999999999999</v>
      </c>
      <c r="H93" s="86" t="s">
        <v>64</v>
      </c>
      <c r="I93" s="86" t="s">
        <v>396</v>
      </c>
      <c r="J93" s="86">
        <v>270</v>
      </c>
      <c r="K93" s="86" t="s">
        <v>391</v>
      </c>
      <c r="L93"/>
      <c r="M93"/>
      <c r="N93"/>
      <c r="O93"/>
      <c r="P93"/>
      <c r="Q93"/>
      <c r="R93"/>
      <c r="S93"/>
    </row>
    <row r="94" spans="1:19">
      <c r="A94" s="86" t="s">
        <v>428</v>
      </c>
      <c r="B94" s="86" t="s">
        <v>720</v>
      </c>
      <c r="C94" s="86">
        <v>65.28</v>
      </c>
      <c r="D94" s="86">
        <v>65.28</v>
      </c>
      <c r="E94" s="86">
        <v>3.3540000000000001</v>
      </c>
      <c r="F94" s="86">
        <v>0.38500000000000001</v>
      </c>
      <c r="G94" s="86">
        <v>0.30499999999999999</v>
      </c>
      <c r="H94" s="86" t="s">
        <v>64</v>
      </c>
      <c r="I94" s="86" t="s">
        <v>397</v>
      </c>
      <c r="J94" s="86">
        <v>180</v>
      </c>
      <c r="K94" s="86" t="s">
        <v>382</v>
      </c>
      <c r="L94"/>
      <c r="M94"/>
      <c r="N94"/>
      <c r="O94"/>
      <c r="P94"/>
      <c r="Q94"/>
      <c r="R94"/>
      <c r="S94"/>
    </row>
    <row r="95" spans="1:19">
      <c r="A95" s="86" t="s">
        <v>429</v>
      </c>
      <c r="B95" s="86" t="s">
        <v>720</v>
      </c>
      <c r="C95" s="86">
        <v>43.52</v>
      </c>
      <c r="D95" s="86">
        <v>43.52</v>
      </c>
      <c r="E95" s="86">
        <v>3.3540000000000001</v>
      </c>
      <c r="F95" s="86">
        <v>0.38500000000000001</v>
      </c>
      <c r="G95" s="86">
        <v>0.30499999999999999</v>
      </c>
      <c r="H95" s="86" t="s">
        <v>64</v>
      </c>
      <c r="I95" s="86" t="s">
        <v>398</v>
      </c>
      <c r="J95" s="86">
        <v>90</v>
      </c>
      <c r="K95" s="86" t="s">
        <v>385</v>
      </c>
      <c r="L95"/>
      <c r="M95"/>
      <c r="N95"/>
      <c r="O95"/>
      <c r="P95"/>
      <c r="Q95"/>
      <c r="R95"/>
      <c r="S95"/>
    </row>
    <row r="96" spans="1:19">
      <c r="A96" s="86" t="s">
        <v>430</v>
      </c>
      <c r="B96" s="86" t="s">
        <v>720</v>
      </c>
      <c r="C96" s="86">
        <v>65.28</v>
      </c>
      <c r="D96" s="86">
        <v>65.28</v>
      </c>
      <c r="E96" s="86">
        <v>3.3540000000000001</v>
      </c>
      <c r="F96" s="86">
        <v>0.38500000000000001</v>
      </c>
      <c r="G96" s="86">
        <v>0.30499999999999999</v>
      </c>
      <c r="H96" s="86" t="s">
        <v>64</v>
      </c>
      <c r="I96" s="86" t="s">
        <v>399</v>
      </c>
      <c r="J96" s="86">
        <v>0</v>
      </c>
      <c r="K96" s="86" t="s">
        <v>388</v>
      </c>
      <c r="L96"/>
      <c r="M96"/>
      <c r="N96"/>
      <c r="O96"/>
      <c r="P96"/>
      <c r="Q96"/>
      <c r="R96"/>
      <c r="S96"/>
    </row>
    <row r="97" spans="1:19">
      <c r="A97" s="86" t="s">
        <v>431</v>
      </c>
      <c r="B97" s="86" t="s">
        <v>720</v>
      </c>
      <c r="C97" s="86">
        <v>43.52</v>
      </c>
      <c r="D97" s="86">
        <v>43.52</v>
      </c>
      <c r="E97" s="86">
        <v>3.3540000000000001</v>
      </c>
      <c r="F97" s="86">
        <v>0.38500000000000001</v>
      </c>
      <c r="G97" s="86">
        <v>0.30499999999999999</v>
      </c>
      <c r="H97" s="86" t="s">
        <v>64</v>
      </c>
      <c r="I97" s="86" t="s">
        <v>400</v>
      </c>
      <c r="J97" s="86">
        <v>270</v>
      </c>
      <c r="K97" s="86" t="s">
        <v>391</v>
      </c>
      <c r="L97"/>
      <c r="M97"/>
      <c r="N97"/>
      <c r="O97"/>
      <c r="P97"/>
      <c r="Q97"/>
      <c r="R97"/>
      <c r="S97"/>
    </row>
    <row r="98" spans="1:19">
      <c r="A98" s="86" t="s">
        <v>432</v>
      </c>
      <c r="B98" s="86"/>
      <c r="C98" s="86"/>
      <c r="D98" s="86">
        <v>652.83000000000004</v>
      </c>
      <c r="E98" s="86">
        <v>3.35</v>
      </c>
      <c r="F98" s="86">
        <v>0.38500000000000001</v>
      </c>
      <c r="G98" s="86">
        <v>0.30499999999999999</v>
      </c>
      <c r="H98" s="86"/>
      <c r="I98" s="86"/>
      <c r="J98" s="86"/>
      <c r="K98" s="86"/>
      <c r="L98"/>
      <c r="M98"/>
      <c r="N98"/>
      <c r="O98"/>
      <c r="P98"/>
      <c r="Q98"/>
      <c r="R98"/>
      <c r="S98"/>
    </row>
    <row r="99" spans="1:19">
      <c r="A99" s="86" t="s">
        <v>433</v>
      </c>
      <c r="B99" s="86"/>
      <c r="C99" s="86"/>
      <c r="D99" s="86">
        <v>195.85</v>
      </c>
      <c r="E99" s="86">
        <v>3.35</v>
      </c>
      <c r="F99" s="86">
        <v>0.38500000000000001</v>
      </c>
      <c r="G99" s="86">
        <v>0.30499999999999999</v>
      </c>
      <c r="H99" s="86"/>
      <c r="I99" s="86"/>
      <c r="J99" s="86"/>
      <c r="K99" s="86"/>
      <c r="L99"/>
      <c r="M99"/>
      <c r="N99"/>
      <c r="O99"/>
      <c r="P99"/>
      <c r="Q99"/>
      <c r="R99"/>
      <c r="S99"/>
    </row>
    <row r="100" spans="1:19">
      <c r="A100" s="86" t="s">
        <v>434</v>
      </c>
      <c r="B100" s="86"/>
      <c r="C100" s="86"/>
      <c r="D100" s="86">
        <v>456.98</v>
      </c>
      <c r="E100" s="86">
        <v>3.35</v>
      </c>
      <c r="F100" s="86">
        <v>0.38500000000000001</v>
      </c>
      <c r="G100" s="86">
        <v>0.30499999999999999</v>
      </c>
      <c r="H100" s="86"/>
      <c r="I100" s="86"/>
      <c r="J100" s="86"/>
      <c r="K100" s="86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79"/>
      <c r="B102" s="86" t="s">
        <v>115</v>
      </c>
      <c r="C102" s="86" t="s">
        <v>435</v>
      </c>
      <c r="D102" s="86" t="s">
        <v>436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6" t="s">
        <v>437</v>
      </c>
      <c r="B103" s="86" t="s">
        <v>438</v>
      </c>
      <c r="C103" s="86">
        <v>281347.59999999998</v>
      </c>
      <c r="D103" s="86">
        <v>0.7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79"/>
      <c r="B105" s="86" t="s">
        <v>115</v>
      </c>
      <c r="C105" s="86" t="s">
        <v>439</v>
      </c>
      <c r="D105" s="86" t="s">
        <v>440</v>
      </c>
      <c r="E105" s="86" t="s">
        <v>441</v>
      </c>
      <c r="F105" s="86" t="s">
        <v>442</v>
      </c>
      <c r="G105" s="86" t="s">
        <v>436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6" t="s">
        <v>443</v>
      </c>
      <c r="B106" s="86" t="s">
        <v>444</v>
      </c>
      <c r="C106" s="86">
        <v>133017.18</v>
      </c>
      <c r="D106" s="86">
        <v>97508.34</v>
      </c>
      <c r="E106" s="86">
        <v>35508.839999999997</v>
      </c>
      <c r="F106" s="86">
        <v>0.73</v>
      </c>
      <c r="G106" s="86">
        <v>3.07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6" t="s">
        <v>445</v>
      </c>
      <c r="B107" s="86" t="s">
        <v>444</v>
      </c>
      <c r="C107" s="86">
        <v>154431.95000000001</v>
      </c>
      <c r="D107" s="86">
        <v>117954.76</v>
      </c>
      <c r="E107" s="86">
        <v>36477.19</v>
      </c>
      <c r="F107" s="86">
        <v>0.76</v>
      </c>
      <c r="G107" s="86">
        <v>3.18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446</v>
      </c>
      <c r="B108" s="86" t="s">
        <v>444</v>
      </c>
      <c r="C108" s="86">
        <v>152564.85</v>
      </c>
      <c r="D108" s="86">
        <v>116224.3</v>
      </c>
      <c r="E108" s="86">
        <v>36340.550000000003</v>
      </c>
      <c r="F108" s="86">
        <v>0.76</v>
      </c>
      <c r="G108" s="86">
        <v>3.18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79"/>
      <c r="B110" s="86" t="s">
        <v>115</v>
      </c>
      <c r="C110" s="86" t="s">
        <v>439</v>
      </c>
      <c r="D110" s="86" t="s">
        <v>436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447</v>
      </c>
      <c r="B111" s="86" t="s">
        <v>448</v>
      </c>
      <c r="C111" s="86">
        <v>39936.199999999997</v>
      </c>
      <c r="D111" s="86" t="s">
        <v>449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454</v>
      </c>
      <c r="B112" s="86" t="s">
        <v>448</v>
      </c>
      <c r="C112" s="86">
        <v>51369.08</v>
      </c>
      <c r="D112" s="86" t="s">
        <v>449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459</v>
      </c>
      <c r="B113" s="86" t="s">
        <v>448</v>
      </c>
      <c r="C113" s="86">
        <v>49832.2</v>
      </c>
      <c r="D113" s="86" t="s">
        <v>449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450</v>
      </c>
      <c r="B114" s="86" t="s">
        <v>448</v>
      </c>
      <c r="C114" s="86">
        <v>8837.34</v>
      </c>
      <c r="D114" s="86" t="s">
        <v>449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451</v>
      </c>
      <c r="B115" s="86" t="s">
        <v>448</v>
      </c>
      <c r="C115" s="86">
        <v>10352.030000000001</v>
      </c>
      <c r="D115" s="86" t="s">
        <v>449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452</v>
      </c>
      <c r="B116" s="86" t="s">
        <v>448</v>
      </c>
      <c r="C116" s="86">
        <v>7696.31</v>
      </c>
      <c r="D116" s="86" t="s">
        <v>449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453</v>
      </c>
      <c r="B117" s="86" t="s">
        <v>448</v>
      </c>
      <c r="C117" s="86">
        <v>12903</v>
      </c>
      <c r="D117" s="86" t="s">
        <v>449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455</v>
      </c>
      <c r="B118" s="86" t="s">
        <v>448</v>
      </c>
      <c r="C118" s="86">
        <v>11700.24</v>
      </c>
      <c r="D118" s="86" t="s">
        <v>449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456</v>
      </c>
      <c r="B119" s="86" t="s">
        <v>448</v>
      </c>
      <c r="C119" s="86">
        <v>12534.6</v>
      </c>
      <c r="D119" s="86" t="s">
        <v>449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 t="s">
        <v>457</v>
      </c>
      <c r="B120" s="86" t="s">
        <v>448</v>
      </c>
      <c r="C120" s="86">
        <v>11018.42</v>
      </c>
      <c r="D120" s="86" t="s">
        <v>449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6" t="s">
        <v>458</v>
      </c>
      <c r="B121" s="86" t="s">
        <v>448</v>
      </c>
      <c r="C121" s="86">
        <v>14717.77</v>
      </c>
      <c r="D121" s="86" t="s">
        <v>449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6" t="s">
        <v>460</v>
      </c>
      <c r="B122" s="86" t="s">
        <v>448</v>
      </c>
      <c r="C122" s="86">
        <v>11868.93</v>
      </c>
      <c r="D122" s="86" t="s">
        <v>449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461</v>
      </c>
      <c r="B123" s="86" t="s">
        <v>448</v>
      </c>
      <c r="C123" s="86">
        <v>12083.24</v>
      </c>
      <c r="D123" s="86" t="s">
        <v>449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6" t="s">
        <v>462</v>
      </c>
      <c r="B124" s="86" t="s">
        <v>448</v>
      </c>
      <c r="C124" s="86">
        <v>11336.08</v>
      </c>
      <c r="D124" s="86" t="s">
        <v>449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6" t="s">
        <v>463</v>
      </c>
      <c r="B125" s="86" t="s">
        <v>448</v>
      </c>
      <c r="C125" s="86">
        <v>15304.37</v>
      </c>
      <c r="D125" s="86" t="s">
        <v>449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6" t="s">
        <v>464</v>
      </c>
      <c r="B126" s="86" t="s">
        <v>465</v>
      </c>
      <c r="C126" s="86">
        <v>33932.35</v>
      </c>
      <c r="D126" s="86">
        <v>0.8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6" t="s">
        <v>466</v>
      </c>
      <c r="B127" s="86" t="s">
        <v>465</v>
      </c>
      <c r="C127" s="86">
        <v>31127.35</v>
      </c>
      <c r="D127" s="86">
        <v>0.8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6" t="s">
        <v>467</v>
      </c>
      <c r="B128" s="86" t="s">
        <v>465</v>
      </c>
      <c r="C128" s="86">
        <v>31354.38</v>
      </c>
      <c r="D128" s="86">
        <v>0.8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79"/>
      <c r="B130" s="86" t="s">
        <v>115</v>
      </c>
      <c r="C130" s="86" t="s">
        <v>468</v>
      </c>
      <c r="D130" s="86" t="s">
        <v>469</v>
      </c>
      <c r="E130" s="86" t="s">
        <v>470</v>
      </c>
      <c r="F130" s="86" t="s">
        <v>471</v>
      </c>
      <c r="G130" s="86" t="s">
        <v>472</v>
      </c>
      <c r="H130" s="86" t="s">
        <v>473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6" t="s">
        <v>474</v>
      </c>
      <c r="B131" s="86" t="s">
        <v>475</v>
      </c>
      <c r="C131" s="86">
        <v>0.59</v>
      </c>
      <c r="D131" s="86">
        <v>1109.6500000000001</v>
      </c>
      <c r="E131" s="86">
        <v>6.6</v>
      </c>
      <c r="F131" s="86">
        <v>12384.72</v>
      </c>
      <c r="G131" s="86">
        <v>1</v>
      </c>
      <c r="H131" s="86" t="s">
        <v>476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6" t="s">
        <v>477</v>
      </c>
      <c r="B132" s="86" t="s">
        <v>475</v>
      </c>
      <c r="C132" s="86">
        <v>0.59</v>
      </c>
      <c r="D132" s="86">
        <v>1109.6500000000001</v>
      </c>
      <c r="E132" s="86">
        <v>8.44</v>
      </c>
      <c r="F132" s="86">
        <v>15842.22</v>
      </c>
      <c r="G132" s="86">
        <v>1</v>
      </c>
      <c r="H132" s="86" t="s">
        <v>476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6" t="s">
        <v>478</v>
      </c>
      <c r="B133" s="86" t="s">
        <v>475</v>
      </c>
      <c r="C133" s="86">
        <v>0.59</v>
      </c>
      <c r="D133" s="86">
        <v>1109.6500000000001</v>
      </c>
      <c r="E133" s="86">
        <v>8.2899999999999991</v>
      </c>
      <c r="F133" s="86">
        <v>15556.86</v>
      </c>
      <c r="G133" s="86">
        <v>1</v>
      </c>
      <c r="H133" s="86" t="s">
        <v>476</v>
      </c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79"/>
      <c r="B135" s="86" t="s">
        <v>115</v>
      </c>
      <c r="C135" s="86" t="s">
        <v>479</v>
      </c>
      <c r="D135" s="86" t="s">
        <v>480</v>
      </c>
      <c r="E135" s="86" t="s">
        <v>481</v>
      </c>
      <c r="F135" s="86" t="s">
        <v>482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6" t="s">
        <v>486</v>
      </c>
      <c r="B136" s="86" t="s">
        <v>487</v>
      </c>
      <c r="C136" s="86" t="s">
        <v>485</v>
      </c>
      <c r="D136" s="86">
        <v>179352</v>
      </c>
      <c r="E136" s="86">
        <v>1640.35</v>
      </c>
      <c r="F136" s="86">
        <v>0.85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6" t="s">
        <v>483</v>
      </c>
      <c r="B137" s="86" t="s">
        <v>484</v>
      </c>
      <c r="C137" s="86" t="s">
        <v>485</v>
      </c>
      <c r="D137" s="86">
        <v>179352</v>
      </c>
      <c r="E137" s="86">
        <v>8.44</v>
      </c>
      <c r="F137" s="86">
        <v>0.85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79"/>
      <c r="B139" s="86" t="s">
        <v>115</v>
      </c>
      <c r="C139" s="86" t="s">
        <v>488</v>
      </c>
      <c r="D139" s="86" t="s">
        <v>489</v>
      </c>
      <c r="E139" s="86" t="s">
        <v>490</v>
      </c>
      <c r="F139" s="86" t="s">
        <v>491</v>
      </c>
      <c r="G139" s="86" t="s">
        <v>492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6" t="s">
        <v>493</v>
      </c>
      <c r="B140" s="86" t="s">
        <v>494</v>
      </c>
      <c r="C140" s="86">
        <v>0.38</v>
      </c>
      <c r="D140" s="86">
        <v>845000</v>
      </c>
      <c r="E140" s="86">
        <v>0.78</v>
      </c>
      <c r="F140" s="86">
        <v>1.76</v>
      </c>
      <c r="G140" s="86">
        <v>0.57999999999999996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79"/>
      <c r="B142" s="86" t="s">
        <v>498</v>
      </c>
      <c r="C142" s="86" t="s">
        <v>499</v>
      </c>
      <c r="D142" s="86" t="s">
        <v>500</v>
      </c>
      <c r="E142" s="86" t="s">
        <v>501</v>
      </c>
      <c r="F142" s="86" t="s">
        <v>502</v>
      </c>
      <c r="G142" s="86" t="s">
        <v>503</v>
      </c>
      <c r="H142" s="86" t="s">
        <v>504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6" t="s">
        <v>505</v>
      </c>
      <c r="B143" s="86">
        <v>73418.982399999994</v>
      </c>
      <c r="C143" s="86">
        <v>114.3455</v>
      </c>
      <c r="D143" s="86">
        <v>286.27010000000001</v>
      </c>
      <c r="E143" s="86">
        <v>0</v>
      </c>
      <c r="F143" s="86">
        <v>8.9999999999999998E-4</v>
      </c>
      <c r="G143" s="86">
        <v>65877.528000000006</v>
      </c>
      <c r="H143" s="86">
        <v>29971.316500000001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506</v>
      </c>
      <c r="B144" s="86">
        <v>62781.2336</v>
      </c>
      <c r="C144" s="86">
        <v>100.05840000000001</v>
      </c>
      <c r="D144" s="86">
        <v>258.46339999999998</v>
      </c>
      <c r="E144" s="86">
        <v>0</v>
      </c>
      <c r="F144" s="86">
        <v>8.0000000000000004E-4</v>
      </c>
      <c r="G144" s="86">
        <v>59482.709499999997</v>
      </c>
      <c r="H144" s="86">
        <v>25846.787700000001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507</v>
      </c>
      <c r="B145" s="86">
        <v>67709.235799999995</v>
      </c>
      <c r="C145" s="86">
        <v>111.93980000000001</v>
      </c>
      <c r="D145" s="86">
        <v>302.89460000000003</v>
      </c>
      <c r="E145" s="86">
        <v>0</v>
      </c>
      <c r="F145" s="86">
        <v>8.9999999999999998E-4</v>
      </c>
      <c r="G145" s="86">
        <v>69715.035399999993</v>
      </c>
      <c r="H145" s="86">
        <v>28260.687999999998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508</v>
      </c>
      <c r="B146" s="86">
        <v>56858.239699999998</v>
      </c>
      <c r="C146" s="86">
        <v>98.308300000000003</v>
      </c>
      <c r="D146" s="86">
        <v>280.1771</v>
      </c>
      <c r="E146" s="86">
        <v>0</v>
      </c>
      <c r="F146" s="86">
        <v>8.9999999999999998E-4</v>
      </c>
      <c r="G146" s="86">
        <v>64493.162600000003</v>
      </c>
      <c r="H146" s="86">
        <v>24143.536400000001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6" t="s">
        <v>281</v>
      </c>
      <c r="B147" s="86">
        <v>63385.235999999997</v>
      </c>
      <c r="C147" s="86">
        <v>113.26220000000001</v>
      </c>
      <c r="D147" s="86">
        <v>334.33249999999998</v>
      </c>
      <c r="E147" s="86">
        <v>0</v>
      </c>
      <c r="F147" s="86">
        <v>1E-3</v>
      </c>
      <c r="G147" s="86">
        <v>76964.324200000003</v>
      </c>
      <c r="H147" s="86">
        <v>27265.838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6" t="s">
        <v>509</v>
      </c>
      <c r="B148" s="86">
        <v>72445.307100000005</v>
      </c>
      <c r="C148" s="86">
        <v>131.5514</v>
      </c>
      <c r="D148" s="86">
        <v>394.70890000000003</v>
      </c>
      <c r="E148" s="86">
        <v>0</v>
      </c>
      <c r="F148" s="86">
        <v>1.1999999999999999E-3</v>
      </c>
      <c r="G148" s="86">
        <v>90865.992100000003</v>
      </c>
      <c r="H148" s="86">
        <v>31363.893700000001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6" t="s">
        <v>510</v>
      </c>
      <c r="B149" s="86">
        <v>74406.903999999995</v>
      </c>
      <c r="C149" s="86">
        <v>135.2877</v>
      </c>
      <c r="D149" s="86">
        <v>406.4418</v>
      </c>
      <c r="E149" s="86">
        <v>0</v>
      </c>
      <c r="F149" s="86">
        <v>1.1999999999999999E-3</v>
      </c>
      <c r="G149" s="86">
        <v>93567.249500000005</v>
      </c>
      <c r="H149" s="86">
        <v>32229.804700000001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6" t="s">
        <v>511</v>
      </c>
      <c r="B150" s="86">
        <v>78026.241200000004</v>
      </c>
      <c r="C150" s="86">
        <v>141.79349999999999</v>
      </c>
      <c r="D150" s="86">
        <v>425.76240000000001</v>
      </c>
      <c r="E150" s="86">
        <v>0</v>
      </c>
      <c r="F150" s="86">
        <v>1.2999999999999999E-3</v>
      </c>
      <c r="G150" s="86">
        <v>98014.952399999995</v>
      </c>
      <c r="H150" s="86">
        <v>33790.369200000001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6" t="s">
        <v>512</v>
      </c>
      <c r="B151" s="86">
        <v>64171.318899999998</v>
      </c>
      <c r="C151" s="86">
        <v>115.87439999999999</v>
      </c>
      <c r="D151" s="86">
        <v>345.71809999999999</v>
      </c>
      <c r="E151" s="86">
        <v>0</v>
      </c>
      <c r="F151" s="86">
        <v>1E-3</v>
      </c>
      <c r="G151" s="86">
        <v>79586.961800000005</v>
      </c>
      <c r="H151" s="86">
        <v>27719.441500000001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6" t="s">
        <v>513</v>
      </c>
      <c r="B152" s="86">
        <v>60462.720800000003</v>
      </c>
      <c r="C152" s="86">
        <v>106.2458</v>
      </c>
      <c r="D152" s="86">
        <v>308.1619</v>
      </c>
      <c r="E152" s="86">
        <v>0</v>
      </c>
      <c r="F152" s="86">
        <v>8.9999999999999998E-4</v>
      </c>
      <c r="G152" s="86">
        <v>70937.364000000001</v>
      </c>
      <c r="H152" s="86">
        <v>25837.147000000001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6" t="s">
        <v>514</v>
      </c>
      <c r="B153" s="86">
        <v>61234.104399999997</v>
      </c>
      <c r="C153" s="86">
        <v>102.6399</v>
      </c>
      <c r="D153" s="86">
        <v>282.35129999999998</v>
      </c>
      <c r="E153" s="86">
        <v>0</v>
      </c>
      <c r="F153" s="86">
        <v>8.9999999999999998E-4</v>
      </c>
      <c r="G153" s="86">
        <v>64988.965499999998</v>
      </c>
      <c r="H153" s="86">
        <v>25692.416300000001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6" t="s">
        <v>515</v>
      </c>
      <c r="B154" s="86">
        <v>69069.4663</v>
      </c>
      <c r="C154" s="86">
        <v>109.2206</v>
      </c>
      <c r="D154" s="86">
        <v>279.1977</v>
      </c>
      <c r="E154" s="86">
        <v>0</v>
      </c>
      <c r="F154" s="86">
        <v>8.9999999999999998E-4</v>
      </c>
      <c r="G154" s="86">
        <v>64253.0167</v>
      </c>
      <c r="H154" s="86">
        <v>28353.432400000002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6"/>
      <c r="B155" s="86"/>
      <c r="C155" s="86"/>
      <c r="D155" s="86"/>
      <c r="E155" s="86"/>
      <c r="F155" s="86"/>
      <c r="G155" s="86"/>
      <c r="H155" s="86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6" t="s">
        <v>516</v>
      </c>
      <c r="B156" s="86">
        <v>803968.99029999995</v>
      </c>
      <c r="C156" s="86">
        <v>1380.5275999999999</v>
      </c>
      <c r="D156" s="86">
        <v>3904.4796999999999</v>
      </c>
      <c r="E156" s="86">
        <v>0</v>
      </c>
      <c r="F156" s="86">
        <v>1.2E-2</v>
      </c>
      <c r="G156" s="86">
        <v>898747.26159999997</v>
      </c>
      <c r="H156" s="86">
        <v>340474.6716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6" t="s">
        <v>517</v>
      </c>
      <c r="B157" s="86">
        <v>56858.239699999998</v>
      </c>
      <c r="C157" s="86">
        <v>98.308300000000003</v>
      </c>
      <c r="D157" s="86">
        <v>258.46339999999998</v>
      </c>
      <c r="E157" s="86">
        <v>0</v>
      </c>
      <c r="F157" s="86">
        <v>8.0000000000000004E-4</v>
      </c>
      <c r="G157" s="86">
        <v>59482.709499999997</v>
      </c>
      <c r="H157" s="86">
        <v>24143.536400000001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6" t="s">
        <v>518</v>
      </c>
      <c r="B158" s="86">
        <v>78026.241200000004</v>
      </c>
      <c r="C158" s="86">
        <v>141.79349999999999</v>
      </c>
      <c r="D158" s="86">
        <v>425.76240000000001</v>
      </c>
      <c r="E158" s="86">
        <v>0</v>
      </c>
      <c r="F158" s="86">
        <v>1.2999999999999999E-3</v>
      </c>
      <c r="G158" s="86">
        <v>98014.952399999995</v>
      </c>
      <c r="H158" s="86">
        <v>33790.369200000001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79"/>
      <c r="B160" s="86" t="s">
        <v>519</v>
      </c>
      <c r="C160" s="86" t="s">
        <v>520</v>
      </c>
      <c r="D160" s="86" t="s">
        <v>521</v>
      </c>
      <c r="E160" s="86" t="s">
        <v>522</v>
      </c>
      <c r="F160" s="86" t="s">
        <v>523</v>
      </c>
      <c r="G160" s="86" t="s">
        <v>524</v>
      </c>
      <c r="H160" s="86" t="s">
        <v>525</v>
      </c>
      <c r="I160" s="86" t="s">
        <v>526</v>
      </c>
      <c r="J160" s="86" t="s">
        <v>527</v>
      </c>
      <c r="K160" s="86" t="s">
        <v>528</v>
      </c>
      <c r="L160" s="86" t="s">
        <v>529</v>
      </c>
      <c r="M160" s="86" t="s">
        <v>530</v>
      </c>
      <c r="N160" s="86" t="s">
        <v>531</v>
      </c>
      <c r="O160" s="86" t="s">
        <v>532</v>
      </c>
      <c r="P160" s="86" t="s">
        <v>533</v>
      </c>
      <c r="Q160" s="86" t="s">
        <v>534</v>
      </c>
      <c r="R160" s="86" t="s">
        <v>535</v>
      </c>
      <c r="S160" s="86" t="s">
        <v>536</v>
      </c>
    </row>
    <row r="161" spans="1:19">
      <c r="A161" s="86" t="s">
        <v>505</v>
      </c>
      <c r="B161" s="87">
        <v>152864000000</v>
      </c>
      <c r="C161" s="86">
        <v>138750.17000000001</v>
      </c>
      <c r="D161" s="86" t="s">
        <v>647</v>
      </c>
      <c r="E161" s="86">
        <v>75734.207999999999</v>
      </c>
      <c r="F161" s="86">
        <v>58341.440000000002</v>
      </c>
      <c r="G161" s="86">
        <v>3789.3220000000001</v>
      </c>
      <c r="H161" s="86">
        <v>0</v>
      </c>
      <c r="I161" s="86">
        <v>0</v>
      </c>
      <c r="J161" s="86">
        <v>0</v>
      </c>
      <c r="K161" s="86">
        <v>885.19899999999996</v>
      </c>
      <c r="L161" s="86">
        <v>0</v>
      </c>
      <c r="M161" s="86">
        <v>0</v>
      </c>
      <c r="N161" s="86">
        <v>0</v>
      </c>
      <c r="O161" s="86">
        <v>0</v>
      </c>
      <c r="P161" s="86">
        <v>0</v>
      </c>
      <c r="Q161" s="86">
        <v>0</v>
      </c>
      <c r="R161" s="86">
        <v>0</v>
      </c>
      <c r="S161" s="86">
        <v>0</v>
      </c>
    </row>
    <row r="162" spans="1:19">
      <c r="A162" s="86" t="s">
        <v>506</v>
      </c>
      <c r="B162" s="87">
        <v>138025000000</v>
      </c>
      <c r="C162" s="86">
        <v>138342.935</v>
      </c>
      <c r="D162" s="86" t="s">
        <v>648</v>
      </c>
      <c r="E162" s="86">
        <v>75734.207999999999</v>
      </c>
      <c r="F162" s="86">
        <v>58341.440000000002</v>
      </c>
      <c r="G162" s="86">
        <v>3789.3220000000001</v>
      </c>
      <c r="H162" s="86">
        <v>0</v>
      </c>
      <c r="I162" s="86">
        <v>0</v>
      </c>
      <c r="J162" s="86">
        <v>0</v>
      </c>
      <c r="K162" s="86">
        <v>477.96499999999997</v>
      </c>
      <c r="L162" s="86">
        <v>0</v>
      </c>
      <c r="M162" s="86">
        <v>0</v>
      </c>
      <c r="N162" s="86">
        <v>0</v>
      </c>
      <c r="O162" s="86">
        <v>0</v>
      </c>
      <c r="P162" s="86">
        <v>0</v>
      </c>
      <c r="Q162" s="86">
        <v>0</v>
      </c>
      <c r="R162" s="86">
        <v>0</v>
      </c>
      <c r="S162" s="86">
        <v>0</v>
      </c>
    </row>
    <row r="163" spans="1:19">
      <c r="A163" s="86" t="s">
        <v>507</v>
      </c>
      <c r="B163" s="87">
        <v>161768000000</v>
      </c>
      <c r="C163" s="86">
        <v>159050.77499999999</v>
      </c>
      <c r="D163" s="86" t="s">
        <v>649</v>
      </c>
      <c r="E163" s="86">
        <v>75734.207999999999</v>
      </c>
      <c r="F163" s="86">
        <v>50956.165999999997</v>
      </c>
      <c r="G163" s="86">
        <v>3789.3220000000001</v>
      </c>
      <c r="H163" s="86">
        <v>0</v>
      </c>
      <c r="I163" s="86">
        <v>28562.347000000002</v>
      </c>
      <c r="J163" s="86">
        <v>0</v>
      </c>
      <c r="K163" s="86">
        <v>8.7319999999999993</v>
      </c>
      <c r="L163" s="86">
        <v>0</v>
      </c>
      <c r="M163" s="86">
        <v>0</v>
      </c>
      <c r="N163" s="86">
        <v>0</v>
      </c>
      <c r="O163" s="86">
        <v>0</v>
      </c>
      <c r="P163" s="86">
        <v>0</v>
      </c>
      <c r="Q163" s="86">
        <v>0</v>
      </c>
      <c r="R163" s="86">
        <v>0</v>
      </c>
      <c r="S163" s="86">
        <v>0</v>
      </c>
    </row>
    <row r="164" spans="1:19">
      <c r="A164" s="86" t="s">
        <v>508</v>
      </c>
      <c r="B164" s="87">
        <v>149652000000</v>
      </c>
      <c r="C164" s="86">
        <v>164011.62700000001</v>
      </c>
      <c r="D164" s="86" t="s">
        <v>585</v>
      </c>
      <c r="E164" s="86">
        <v>75734.207999999999</v>
      </c>
      <c r="F164" s="86">
        <v>58341.440000000002</v>
      </c>
      <c r="G164" s="86">
        <v>3789.3220000000001</v>
      </c>
      <c r="H164" s="86">
        <v>0</v>
      </c>
      <c r="I164" s="86">
        <v>26099.918000000001</v>
      </c>
      <c r="J164" s="86">
        <v>0</v>
      </c>
      <c r="K164" s="86">
        <v>46.738</v>
      </c>
      <c r="L164" s="86">
        <v>0</v>
      </c>
      <c r="M164" s="86">
        <v>0</v>
      </c>
      <c r="N164" s="86">
        <v>0</v>
      </c>
      <c r="O164" s="86">
        <v>0</v>
      </c>
      <c r="P164" s="86">
        <v>0</v>
      </c>
      <c r="Q164" s="86">
        <v>0</v>
      </c>
      <c r="R164" s="86">
        <v>0</v>
      </c>
      <c r="S164" s="86">
        <v>0</v>
      </c>
    </row>
    <row r="165" spans="1:19">
      <c r="A165" s="86" t="s">
        <v>281</v>
      </c>
      <c r="B165" s="87">
        <v>178590000000</v>
      </c>
      <c r="C165" s="86">
        <v>191796.158</v>
      </c>
      <c r="D165" s="86" t="s">
        <v>550</v>
      </c>
      <c r="E165" s="86">
        <v>75734.207999999999</v>
      </c>
      <c r="F165" s="86">
        <v>50956.165999999997</v>
      </c>
      <c r="G165" s="86">
        <v>4319.3370000000004</v>
      </c>
      <c r="H165" s="86">
        <v>0</v>
      </c>
      <c r="I165" s="86">
        <v>60778.008000000002</v>
      </c>
      <c r="J165" s="86">
        <v>0</v>
      </c>
      <c r="K165" s="86">
        <v>8.44</v>
      </c>
      <c r="L165" s="86">
        <v>0</v>
      </c>
      <c r="M165" s="86">
        <v>0</v>
      </c>
      <c r="N165" s="86">
        <v>0</v>
      </c>
      <c r="O165" s="86">
        <v>0</v>
      </c>
      <c r="P165" s="86">
        <v>0</v>
      </c>
      <c r="Q165" s="86">
        <v>0</v>
      </c>
      <c r="R165" s="86">
        <v>0</v>
      </c>
      <c r="S165" s="86">
        <v>0</v>
      </c>
    </row>
    <row r="166" spans="1:19">
      <c r="A166" s="86" t="s">
        <v>509</v>
      </c>
      <c r="B166" s="87">
        <v>210848000000</v>
      </c>
      <c r="C166" s="86">
        <v>228192.95199999999</v>
      </c>
      <c r="D166" s="86" t="s">
        <v>586</v>
      </c>
      <c r="E166" s="86">
        <v>75734.207999999999</v>
      </c>
      <c r="F166" s="86">
        <v>51598.362999999998</v>
      </c>
      <c r="G166" s="86">
        <v>5886.8789999999999</v>
      </c>
      <c r="H166" s="86">
        <v>0</v>
      </c>
      <c r="I166" s="86">
        <v>94965.062000000005</v>
      </c>
      <c r="J166" s="86">
        <v>0</v>
      </c>
      <c r="K166" s="86">
        <v>8.44</v>
      </c>
      <c r="L166" s="86">
        <v>0</v>
      </c>
      <c r="M166" s="86">
        <v>0</v>
      </c>
      <c r="N166" s="86">
        <v>0</v>
      </c>
      <c r="O166" s="86">
        <v>0</v>
      </c>
      <c r="P166" s="86">
        <v>0</v>
      </c>
      <c r="Q166" s="86">
        <v>0</v>
      </c>
      <c r="R166" s="86">
        <v>0</v>
      </c>
      <c r="S166" s="86">
        <v>0</v>
      </c>
    </row>
    <row r="167" spans="1:19">
      <c r="A167" s="86" t="s">
        <v>510</v>
      </c>
      <c r="B167" s="87">
        <v>217116000000</v>
      </c>
      <c r="C167" s="86">
        <v>236297.58900000001</v>
      </c>
      <c r="D167" s="86" t="s">
        <v>539</v>
      </c>
      <c r="E167" s="86">
        <v>75734.207999999999</v>
      </c>
      <c r="F167" s="86">
        <v>50956.165999999997</v>
      </c>
      <c r="G167" s="86">
        <v>8759.4719999999998</v>
      </c>
      <c r="H167" s="86">
        <v>0</v>
      </c>
      <c r="I167" s="86">
        <v>100839.303</v>
      </c>
      <c r="J167" s="86">
        <v>0</v>
      </c>
      <c r="K167" s="86">
        <v>8.44</v>
      </c>
      <c r="L167" s="86">
        <v>0</v>
      </c>
      <c r="M167" s="86">
        <v>0</v>
      </c>
      <c r="N167" s="86">
        <v>0</v>
      </c>
      <c r="O167" s="86">
        <v>0</v>
      </c>
      <c r="P167" s="86">
        <v>0</v>
      </c>
      <c r="Q167" s="86">
        <v>0</v>
      </c>
      <c r="R167" s="86">
        <v>0</v>
      </c>
      <c r="S167" s="86">
        <v>0</v>
      </c>
    </row>
    <row r="168" spans="1:19">
      <c r="A168" s="86" t="s">
        <v>511</v>
      </c>
      <c r="B168" s="87">
        <v>227436000000</v>
      </c>
      <c r="C168" s="86">
        <v>237396.91500000001</v>
      </c>
      <c r="D168" s="86" t="s">
        <v>632</v>
      </c>
      <c r="E168" s="86">
        <v>75734.207999999999</v>
      </c>
      <c r="F168" s="86">
        <v>50956.165999999997</v>
      </c>
      <c r="G168" s="86">
        <v>7248.8249999999998</v>
      </c>
      <c r="H168" s="86">
        <v>0</v>
      </c>
      <c r="I168" s="86">
        <v>103449.276</v>
      </c>
      <c r="J168" s="86">
        <v>0</v>
      </c>
      <c r="K168" s="86">
        <v>8.44</v>
      </c>
      <c r="L168" s="86">
        <v>0</v>
      </c>
      <c r="M168" s="86">
        <v>0</v>
      </c>
      <c r="N168" s="86">
        <v>0</v>
      </c>
      <c r="O168" s="86">
        <v>0</v>
      </c>
      <c r="P168" s="86">
        <v>0</v>
      </c>
      <c r="Q168" s="86">
        <v>0</v>
      </c>
      <c r="R168" s="86">
        <v>0</v>
      </c>
      <c r="S168" s="86">
        <v>0</v>
      </c>
    </row>
    <row r="169" spans="1:19">
      <c r="A169" s="86" t="s">
        <v>512</v>
      </c>
      <c r="B169" s="87">
        <v>184676000000</v>
      </c>
      <c r="C169" s="86">
        <v>196829.065</v>
      </c>
      <c r="D169" s="86" t="s">
        <v>650</v>
      </c>
      <c r="E169" s="86">
        <v>75734.207999999999</v>
      </c>
      <c r="F169" s="86">
        <v>51598.362999999998</v>
      </c>
      <c r="G169" s="86">
        <v>5389.1840000000002</v>
      </c>
      <c r="H169" s="86">
        <v>0</v>
      </c>
      <c r="I169" s="86">
        <v>64098.87</v>
      </c>
      <c r="J169" s="86">
        <v>0</v>
      </c>
      <c r="K169" s="86">
        <v>8.44</v>
      </c>
      <c r="L169" s="86">
        <v>0</v>
      </c>
      <c r="M169" s="86">
        <v>0</v>
      </c>
      <c r="N169" s="86">
        <v>0</v>
      </c>
      <c r="O169" s="86">
        <v>0</v>
      </c>
      <c r="P169" s="86">
        <v>0</v>
      </c>
      <c r="Q169" s="86">
        <v>0</v>
      </c>
      <c r="R169" s="86">
        <v>0</v>
      </c>
      <c r="S169" s="86">
        <v>0</v>
      </c>
    </row>
    <row r="170" spans="1:19">
      <c r="A170" s="86" t="s">
        <v>513</v>
      </c>
      <c r="B170" s="87">
        <v>164605000000</v>
      </c>
      <c r="C170" s="86">
        <v>180792.128</v>
      </c>
      <c r="D170" s="86" t="s">
        <v>651</v>
      </c>
      <c r="E170" s="86">
        <v>75734.207999999999</v>
      </c>
      <c r="F170" s="86">
        <v>51598.362999999998</v>
      </c>
      <c r="G170" s="86">
        <v>4403.4319999999998</v>
      </c>
      <c r="H170" s="86">
        <v>0</v>
      </c>
      <c r="I170" s="86">
        <v>49045.824000000001</v>
      </c>
      <c r="J170" s="86">
        <v>0</v>
      </c>
      <c r="K170" s="86">
        <v>10.301</v>
      </c>
      <c r="L170" s="86">
        <v>0</v>
      </c>
      <c r="M170" s="86">
        <v>0</v>
      </c>
      <c r="N170" s="86">
        <v>0</v>
      </c>
      <c r="O170" s="86">
        <v>0</v>
      </c>
      <c r="P170" s="86">
        <v>0</v>
      </c>
      <c r="Q170" s="86">
        <v>0</v>
      </c>
      <c r="R170" s="86">
        <v>0</v>
      </c>
      <c r="S170" s="86">
        <v>0</v>
      </c>
    </row>
    <row r="171" spans="1:19">
      <c r="A171" s="86" t="s">
        <v>514</v>
      </c>
      <c r="B171" s="87">
        <v>150802000000</v>
      </c>
      <c r="C171" s="86">
        <v>178136.96400000001</v>
      </c>
      <c r="D171" s="86" t="s">
        <v>658</v>
      </c>
      <c r="E171" s="86">
        <v>75734.207999999999</v>
      </c>
      <c r="F171" s="86">
        <v>50956.165999999997</v>
      </c>
      <c r="G171" s="86">
        <v>3862.9169999999999</v>
      </c>
      <c r="H171" s="86">
        <v>0</v>
      </c>
      <c r="I171" s="86">
        <v>47575.233999999997</v>
      </c>
      <c r="J171" s="86">
        <v>0</v>
      </c>
      <c r="K171" s="86">
        <v>8.44</v>
      </c>
      <c r="L171" s="86">
        <v>0</v>
      </c>
      <c r="M171" s="86">
        <v>0</v>
      </c>
      <c r="N171" s="86">
        <v>0</v>
      </c>
      <c r="O171" s="86">
        <v>0</v>
      </c>
      <c r="P171" s="86">
        <v>0</v>
      </c>
      <c r="Q171" s="86">
        <v>0</v>
      </c>
      <c r="R171" s="86">
        <v>0</v>
      </c>
      <c r="S171" s="86">
        <v>0</v>
      </c>
    </row>
    <row r="172" spans="1:19">
      <c r="A172" s="86" t="s">
        <v>515</v>
      </c>
      <c r="B172" s="87">
        <v>149094000000</v>
      </c>
      <c r="C172" s="86">
        <v>138447.193</v>
      </c>
      <c r="D172" s="86" t="s">
        <v>652</v>
      </c>
      <c r="E172" s="86">
        <v>75734.207999999999</v>
      </c>
      <c r="F172" s="86">
        <v>58341.440000000002</v>
      </c>
      <c r="G172" s="86">
        <v>3789.3220000000001</v>
      </c>
      <c r="H172" s="86">
        <v>0</v>
      </c>
      <c r="I172" s="86">
        <v>0</v>
      </c>
      <c r="J172" s="86">
        <v>0</v>
      </c>
      <c r="K172" s="86">
        <v>582.22199999999998</v>
      </c>
      <c r="L172" s="86">
        <v>0</v>
      </c>
      <c r="M172" s="86">
        <v>0</v>
      </c>
      <c r="N172" s="86">
        <v>0</v>
      </c>
      <c r="O172" s="86">
        <v>0</v>
      </c>
      <c r="P172" s="86">
        <v>0</v>
      </c>
      <c r="Q172" s="86">
        <v>0</v>
      </c>
      <c r="R172" s="86">
        <v>0</v>
      </c>
      <c r="S172" s="86">
        <v>0</v>
      </c>
    </row>
    <row r="173" spans="1:19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</row>
    <row r="174" spans="1:19">
      <c r="A174" s="86" t="s">
        <v>516</v>
      </c>
      <c r="B174" s="87">
        <v>2085480000000</v>
      </c>
      <c r="C174" s="86"/>
      <c r="D174" s="86"/>
      <c r="E174" s="86"/>
      <c r="F174" s="86"/>
      <c r="G174" s="86"/>
      <c r="H174" s="86"/>
      <c r="I174" s="86"/>
      <c r="J174" s="86"/>
      <c r="K174" s="86"/>
      <c r="L174" s="86">
        <v>0</v>
      </c>
      <c r="M174" s="86">
        <v>0</v>
      </c>
      <c r="N174" s="86">
        <v>0</v>
      </c>
      <c r="O174" s="86">
        <v>0</v>
      </c>
      <c r="P174" s="86">
        <v>0</v>
      </c>
      <c r="Q174" s="86">
        <v>0</v>
      </c>
      <c r="R174" s="86">
        <v>0</v>
      </c>
      <c r="S174" s="86">
        <v>0</v>
      </c>
    </row>
    <row r="175" spans="1:19">
      <c r="A175" s="86" t="s">
        <v>517</v>
      </c>
      <c r="B175" s="87">
        <v>138025000000</v>
      </c>
      <c r="C175" s="86">
        <v>138342.935</v>
      </c>
      <c r="D175" s="86"/>
      <c r="E175" s="86">
        <v>75734.207999999999</v>
      </c>
      <c r="F175" s="86">
        <v>50956.165999999997</v>
      </c>
      <c r="G175" s="86">
        <v>3789.3220000000001</v>
      </c>
      <c r="H175" s="86">
        <v>0</v>
      </c>
      <c r="I175" s="86">
        <v>0</v>
      </c>
      <c r="J175" s="86">
        <v>0</v>
      </c>
      <c r="K175" s="86">
        <v>8.44</v>
      </c>
      <c r="L175" s="86">
        <v>0</v>
      </c>
      <c r="M175" s="86">
        <v>0</v>
      </c>
      <c r="N175" s="86">
        <v>0</v>
      </c>
      <c r="O175" s="86">
        <v>0</v>
      </c>
      <c r="P175" s="86">
        <v>0</v>
      </c>
      <c r="Q175" s="86">
        <v>0</v>
      </c>
      <c r="R175" s="86">
        <v>0</v>
      </c>
      <c r="S175" s="86">
        <v>0</v>
      </c>
    </row>
    <row r="176" spans="1:19">
      <c r="A176" s="86" t="s">
        <v>518</v>
      </c>
      <c r="B176" s="87">
        <v>227436000000</v>
      </c>
      <c r="C176" s="86">
        <v>237396.91500000001</v>
      </c>
      <c r="D176" s="86"/>
      <c r="E176" s="86">
        <v>75734.207999999999</v>
      </c>
      <c r="F176" s="86">
        <v>58341.440000000002</v>
      </c>
      <c r="G176" s="86">
        <v>8759.4719999999998</v>
      </c>
      <c r="H176" s="86">
        <v>0</v>
      </c>
      <c r="I176" s="86">
        <v>103449.276</v>
      </c>
      <c r="J176" s="86">
        <v>0</v>
      </c>
      <c r="K176" s="86">
        <v>885.19899999999996</v>
      </c>
      <c r="L176" s="86">
        <v>0</v>
      </c>
      <c r="M176" s="86">
        <v>0</v>
      </c>
      <c r="N176" s="86">
        <v>0</v>
      </c>
      <c r="O176" s="86">
        <v>0</v>
      </c>
      <c r="P176" s="86">
        <v>0</v>
      </c>
      <c r="Q176" s="86">
        <v>0</v>
      </c>
      <c r="R176" s="86">
        <v>0</v>
      </c>
      <c r="S176" s="86">
        <v>0</v>
      </c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9"/>
      <c r="B178" s="86" t="s">
        <v>541</v>
      </c>
      <c r="C178" s="86" t="s">
        <v>542</v>
      </c>
      <c r="D178" s="86" t="s">
        <v>543</v>
      </c>
      <c r="E178" s="86" t="s">
        <v>238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6" t="s">
        <v>544</v>
      </c>
      <c r="B179" s="86">
        <v>49183.25</v>
      </c>
      <c r="C179" s="86">
        <v>14623.94</v>
      </c>
      <c r="D179" s="86">
        <v>0</v>
      </c>
      <c r="E179" s="86">
        <v>63807.19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6" t="s">
        <v>545</v>
      </c>
      <c r="B180" s="86">
        <v>9.8699999999999992</v>
      </c>
      <c r="C180" s="86">
        <v>2.94</v>
      </c>
      <c r="D180" s="86">
        <v>0</v>
      </c>
      <c r="E180" s="86">
        <v>12.81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6" t="s">
        <v>546</v>
      </c>
      <c r="B181" s="86">
        <v>9.8699999999999992</v>
      </c>
      <c r="C181" s="86">
        <v>2.94</v>
      </c>
      <c r="D181" s="86">
        <v>0</v>
      </c>
      <c r="E181" s="86">
        <v>12.81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181"/>
  <sheetViews>
    <sheetView workbookViewId="0"/>
  </sheetViews>
  <sheetFormatPr defaultRowHeight="10.5"/>
  <cols>
    <col min="1" max="1" width="45.8320312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9" width="38.3320312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4.832031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79"/>
      <c r="B1" s="86" t="s">
        <v>329</v>
      </c>
      <c r="C1" s="86" t="s">
        <v>330</v>
      </c>
      <c r="D1" s="86" t="s">
        <v>331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332</v>
      </c>
      <c r="B2" s="86">
        <v>3208.49</v>
      </c>
      <c r="C2" s="86">
        <v>643.99</v>
      </c>
      <c r="D2" s="86">
        <v>643.99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333</v>
      </c>
      <c r="B3" s="86">
        <v>3208.49</v>
      </c>
      <c r="C3" s="86">
        <v>643.99</v>
      </c>
      <c r="D3" s="86">
        <v>643.99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334</v>
      </c>
      <c r="B4" s="86">
        <v>7924.74</v>
      </c>
      <c r="C4" s="86">
        <v>1590.62</v>
      </c>
      <c r="D4" s="86">
        <v>1590.62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335</v>
      </c>
      <c r="B5" s="86">
        <v>7924.74</v>
      </c>
      <c r="C5" s="86">
        <v>1590.62</v>
      </c>
      <c r="D5" s="86">
        <v>1590.62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9"/>
      <c r="B7" s="86" t="s">
        <v>336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337</v>
      </c>
      <c r="B8" s="86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338</v>
      </c>
      <c r="B9" s="86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339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9"/>
      <c r="B12" s="86" t="s">
        <v>340</v>
      </c>
      <c r="C12" s="86" t="s">
        <v>341</v>
      </c>
      <c r="D12" s="86" t="s">
        <v>342</v>
      </c>
      <c r="E12" s="86" t="s">
        <v>343</v>
      </c>
      <c r="F12" s="86" t="s">
        <v>344</v>
      </c>
      <c r="G12" s="86" t="s">
        <v>345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70</v>
      </c>
      <c r="B13" s="86">
        <v>0</v>
      </c>
      <c r="C13" s="86">
        <v>1180.4100000000001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71</v>
      </c>
      <c r="B14" s="86">
        <v>195.69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79</v>
      </c>
      <c r="B15" s="86">
        <v>867.37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80</v>
      </c>
      <c r="B16" s="86">
        <v>34.21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81</v>
      </c>
      <c r="B17" s="86">
        <v>806.04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82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83</v>
      </c>
      <c r="B19" s="86">
        <v>80.95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84</v>
      </c>
      <c r="B20" s="86">
        <v>1.85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85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86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65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87</v>
      </c>
      <c r="B24" s="86">
        <v>0</v>
      </c>
      <c r="C24" s="86">
        <v>41.98</v>
      </c>
      <c r="D24" s="86">
        <v>0</v>
      </c>
      <c r="E24" s="86">
        <v>0</v>
      </c>
      <c r="F24" s="86">
        <v>0</v>
      </c>
      <c r="G24" s="86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88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89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90</v>
      </c>
      <c r="B28" s="86">
        <v>1986.11</v>
      </c>
      <c r="C28" s="86">
        <v>1222.3900000000001</v>
      </c>
      <c r="D28" s="86">
        <v>0</v>
      </c>
      <c r="E28" s="86">
        <v>0</v>
      </c>
      <c r="F28" s="86">
        <v>0</v>
      </c>
      <c r="G28" s="86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9"/>
      <c r="B30" s="86" t="s">
        <v>336</v>
      </c>
      <c r="C30" s="86" t="s">
        <v>2</v>
      </c>
      <c r="D30" s="86" t="s">
        <v>346</v>
      </c>
      <c r="E30" s="86" t="s">
        <v>347</v>
      </c>
      <c r="F30" s="86" t="s">
        <v>348</v>
      </c>
      <c r="G30" s="86" t="s">
        <v>349</v>
      </c>
      <c r="H30" s="86" t="s">
        <v>350</v>
      </c>
      <c r="I30" s="86" t="s">
        <v>351</v>
      </c>
      <c r="J30" s="86" t="s">
        <v>352</v>
      </c>
      <c r="K30"/>
      <c r="L30"/>
      <c r="M30"/>
      <c r="N30"/>
      <c r="O30"/>
      <c r="P30"/>
      <c r="Q30"/>
      <c r="R30"/>
      <c r="S30"/>
    </row>
    <row r="31" spans="1:19">
      <c r="A31" s="86" t="s">
        <v>353</v>
      </c>
      <c r="B31" s="86">
        <v>983.54</v>
      </c>
      <c r="C31" s="86" t="s">
        <v>3</v>
      </c>
      <c r="D31" s="86">
        <v>2698.04</v>
      </c>
      <c r="E31" s="86">
        <v>1</v>
      </c>
      <c r="F31" s="86">
        <v>0</v>
      </c>
      <c r="G31" s="86">
        <v>0</v>
      </c>
      <c r="H31" s="86">
        <v>16.89</v>
      </c>
      <c r="I31" s="86">
        <v>18.579999999999998</v>
      </c>
      <c r="J31" s="86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6" t="s">
        <v>358</v>
      </c>
      <c r="B32" s="86">
        <v>983.54</v>
      </c>
      <c r="C32" s="86" t="s">
        <v>3</v>
      </c>
      <c r="D32" s="86">
        <v>2698.04</v>
      </c>
      <c r="E32" s="86">
        <v>1</v>
      </c>
      <c r="F32" s="86">
        <v>0</v>
      </c>
      <c r="G32" s="86">
        <v>0</v>
      </c>
      <c r="H32" s="86">
        <v>16.89</v>
      </c>
      <c r="I32" s="86">
        <v>18.579999999999998</v>
      </c>
      <c r="J32" s="86">
        <v>8.07</v>
      </c>
      <c r="K32"/>
      <c r="L32"/>
      <c r="M32"/>
      <c r="N32"/>
      <c r="O32"/>
      <c r="P32"/>
      <c r="Q32"/>
      <c r="R32"/>
      <c r="S32"/>
    </row>
    <row r="33" spans="1:19">
      <c r="A33" s="86" t="s">
        <v>363</v>
      </c>
      <c r="B33" s="86">
        <v>983.54</v>
      </c>
      <c r="C33" s="86" t="s">
        <v>3</v>
      </c>
      <c r="D33" s="86">
        <v>2698.04</v>
      </c>
      <c r="E33" s="86">
        <v>1</v>
      </c>
      <c r="F33" s="86">
        <v>0</v>
      </c>
      <c r="G33" s="86">
        <v>0</v>
      </c>
      <c r="H33" s="86">
        <v>16.89</v>
      </c>
      <c r="I33" s="86">
        <v>18.579999999999998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368</v>
      </c>
      <c r="B34" s="86">
        <v>1660.73</v>
      </c>
      <c r="C34" s="86" t="s">
        <v>3</v>
      </c>
      <c r="D34" s="86">
        <v>2024.76</v>
      </c>
      <c r="E34" s="86">
        <v>1</v>
      </c>
      <c r="F34" s="86">
        <v>202.84</v>
      </c>
      <c r="G34" s="86">
        <v>0</v>
      </c>
      <c r="H34" s="86">
        <v>0</v>
      </c>
      <c r="I34" s="86"/>
      <c r="J34" s="86">
        <v>0</v>
      </c>
      <c r="K34"/>
      <c r="L34"/>
      <c r="M34"/>
      <c r="N34"/>
      <c r="O34"/>
      <c r="P34"/>
      <c r="Q34"/>
      <c r="R34"/>
      <c r="S34"/>
    </row>
    <row r="35" spans="1:19">
      <c r="A35" s="86" t="s">
        <v>369</v>
      </c>
      <c r="B35" s="86">
        <v>1660.73</v>
      </c>
      <c r="C35" s="86" t="s">
        <v>3</v>
      </c>
      <c r="D35" s="86">
        <v>2024.76</v>
      </c>
      <c r="E35" s="86">
        <v>1</v>
      </c>
      <c r="F35" s="86">
        <v>202.84</v>
      </c>
      <c r="G35" s="86">
        <v>0</v>
      </c>
      <c r="H35" s="86">
        <v>0</v>
      </c>
      <c r="I35" s="86"/>
      <c r="J35" s="86">
        <v>0</v>
      </c>
      <c r="K35"/>
      <c r="L35"/>
      <c r="M35"/>
      <c r="N35"/>
      <c r="O35"/>
      <c r="P35"/>
      <c r="Q35"/>
      <c r="R35"/>
      <c r="S35"/>
    </row>
    <row r="36" spans="1:19">
      <c r="A36" s="86" t="s">
        <v>354</v>
      </c>
      <c r="B36" s="86">
        <v>207.34</v>
      </c>
      <c r="C36" s="86" t="s">
        <v>3</v>
      </c>
      <c r="D36" s="86">
        <v>568.77</v>
      </c>
      <c r="E36" s="86">
        <v>1</v>
      </c>
      <c r="F36" s="86">
        <v>136.91999999999999</v>
      </c>
      <c r="G36" s="86">
        <v>65.28</v>
      </c>
      <c r="H36" s="86">
        <v>16.89</v>
      </c>
      <c r="I36" s="86">
        <v>18.579999999999998</v>
      </c>
      <c r="J36" s="86">
        <v>8.07</v>
      </c>
      <c r="K36"/>
      <c r="L36"/>
      <c r="M36"/>
      <c r="N36"/>
      <c r="O36"/>
      <c r="P36"/>
      <c r="Q36"/>
      <c r="R36"/>
      <c r="S36"/>
    </row>
    <row r="37" spans="1:19">
      <c r="A37" s="86" t="s">
        <v>355</v>
      </c>
      <c r="B37" s="86">
        <v>131.26</v>
      </c>
      <c r="C37" s="86" t="s">
        <v>3</v>
      </c>
      <c r="D37" s="86">
        <v>360.08</v>
      </c>
      <c r="E37" s="86">
        <v>1</v>
      </c>
      <c r="F37" s="86">
        <v>91.28</v>
      </c>
      <c r="G37" s="86">
        <v>43.52</v>
      </c>
      <c r="H37" s="86">
        <v>16.89</v>
      </c>
      <c r="I37" s="86">
        <v>18.579999999999998</v>
      </c>
      <c r="J37" s="86">
        <v>8.07</v>
      </c>
      <c r="K37"/>
      <c r="L37"/>
      <c r="M37"/>
      <c r="N37"/>
      <c r="O37"/>
      <c r="P37"/>
      <c r="Q37"/>
      <c r="R37"/>
      <c r="S37"/>
    </row>
    <row r="38" spans="1:19">
      <c r="A38" s="86" t="s">
        <v>356</v>
      </c>
      <c r="B38" s="86">
        <v>207.34</v>
      </c>
      <c r="C38" s="86" t="s">
        <v>3</v>
      </c>
      <c r="D38" s="86">
        <v>568.77</v>
      </c>
      <c r="E38" s="86">
        <v>1</v>
      </c>
      <c r="F38" s="86">
        <v>136.91999999999999</v>
      </c>
      <c r="G38" s="86">
        <v>65.28</v>
      </c>
      <c r="H38" s="86">
        <v>16.89</v>
      </c>
      <c r="I38" s="86">
        <v>18.579999999999998</v>
      </c>
      <c r="J38" s="86">
        <v>8.07</v>
      </c>
      <c r="K38"/>
      <c r="L38"/>
      <c r="M38"/>
      <c r="N38"/>
      <c r="O38"/>
      <c r="P38"/>
      <c r="Q38"/>
      <c r="R38"/>
      <c r="S38"/>
    </row>
    <row r="39" spans="1:19">
      <c r="A39" s="86" t="s">
        <v>357</v>
      </c>
      <c r="B39" s="86">
        <v>131.25</v>
      </c>
      <c r="C39" s="86" t="s">
        <v>3</v>
      </c>
      <c r="D39" s="86">
        <v>360.05</v>
      </c>
      <c r="E39" s="86">
        <v>1</v>
      </c>
      <c r="F39" s="86">
        <v>91.28</v>
      </c>
      <c r="G39" s="86">
        <v>43.52</v>
      </c>
      <c r="H39" s="86">
        <v>16.89</v>
      </c>
      <c r="I39" s="86">
        <v>18.579999999999998</v>
      </c>
      <c r="J39" s="86">
        <v>8.07</v>
      </c>
      <c r="K39"/>
      <c r="L39"/>
      <c r="M39"/>
      <c r="N39"/>
      <c r="O39"/>
      <c r="P39"/>
      <c r="Q39"/>
      <c r="R39"/>
      <c r="S39"/>
    </row>
    <row r="40" spans="1:19">
      <c r="A40" s="86" t="s">
        <v>359</v>
      </c>
      <c r="B40" s="86">
        <v>207.34</v>
      </c>
      <c r="C40" s="86" t="s">
        <v>3</v>
      </c>
      <c r="D40" s="86">
        <v>568.77</v>
      </c>
      <c r="E40" s="86">
        <v>1</v>
      </c>
      <c r="F40" s="86">
        <v>136.91999999999999</v>
      </c>
      <c r="G40" s="86">
        <v>65.28</v>
      </c>
      <c r="H40" s="86">
        <v>16.89</v>
      </c>
      <c r="I40" s="86">
        <v>18.579999999999998</v>
      </c>
      <c r="J40" s="86">
        <v>8.07</v>
      </c>
      <c r="K40"/>
      <c r="L40"/>
      <c r="M40"/>
      <c r="N40"/>
      <c r="O40"/>
      <c r="P40"/>
      <c r="Q40"/>
      <c r="R40"/>
      <c r="S40"/>
    </row>
    <row r="41" spans="1:19">
      <c r="A41" s="86" t="s">
        <v>360</v>
      </c>
      <c r="B41" s="86">
        <v>131.26</v>
      </c>
      <c r="C41" s="86" t="s">
        <v>3</v>
      </c>
      <c r="D41" s="86">
        <v>360.08</v>
      </c>
      <c r="E41" s="86">
        <v>1</v>
      </c>
      <c r="F41" s="86">
        <v>91.28</v>
      </c>
      <c r="G41" s="86">
        <v>43.52</v>
      </c>
      <c r="H41" s="86">
        <v>16.89</v>
      </c>
      <c r="I41" s="86">
        <v>18.579999999999998</v>
      </c>
      <c r="J41" s="86">
        <v>8.07</v>
      </c>
      <c r="K41"/>
      <c r="L41"/>
      <c r="M41"/>
      <c r="N41"/>
      <c r="O41"/>
      <c r="P41"/>
      <c r="Q41"/>
      <c r="R41"/>
      <c r="S41"/>
    </row>
    <row r="42" spans="1:19">
      <c r="A42" s="86" t="s">
        <v>361</v>
      </c>
      <c r="B42" s="86">
        <v>207.34</v>
      </c>
      <c r="C42" s="86" t="s">
        <v>3</v>
      </c>
      <c r="D42" s="86">
        <v>568.77</v>
      </c>
      <c r="E42" s="86">
        <v>1</v>
      </c>
      <c r="F42" s="86">
        <v>136.91999999999999</v>
      </c>
      <c r="G42" s="86">
        <v>65.28</v>
      </c>
      <c r="H42" s="86">
        <v>16.89</v>
      </c>
      <c r="I42" s="86">
        <v>18.579999999999998</v>
      </c>
      <c r="J42" s="86">
        <v>8.07</v>
      </c>
      <c r="K42"/>
      <c r="L42"/>
      <c r="M42"/>
      <c r="N42"/>
      <c r="O42"/>
      <c r="P42"/>
      <c r="Q42"/>
      <c r="R42"/>
      <c r="S42"/>
    </row>
    <row r="43" spans="1:19">
      <c r="A43" s="86" t="s">
        <v>362</v>
      </c>
      <c r="B43" s="86">
        <v>131.25</v>
      </c>
      <c r="C43" s="86" t="s">
        <v>3</v>
      </c>
      <c r="D43" s="86">
        <v>360.05</v>
      </c>
      <c r="E43" s="86">
        <v>1</v>
      </c>
      <c r="F43" s="86">
        <v>91.28</v>
      </c>
      <c r="G43" s="86">
        <v>43.52</v>
      </c>
      <c r="H43" s="86">
        <v>16.89</v>
      </c>
      <c r="I43" s="86">
        <v>18.579999999999998</v>
      </c>
      <c r="J43" s="86">
        <v>8.07</v>
      </c>
      <c r="K43"/>
      <c r="L43"/>
      <c r="M43"/>
      <c r="N43"/>
      <c r="O43"/>
      <c r="P43"/>
      <c r="Q43"/>
      <c r="R43"/>
      <c r="S43"/>
    </row>
    <row r="44" spans="1:19">
      <c r="A44" s="86" t="s">
        <v>364</v>
      </c>
      <c r="B44" s="86">
        <v>207.34</v>
      </c>
      <c r="C44" s="86" t="s">
        <v>3</v>
      </c>
      <c r="D44" s="86">
        <v>568.77</v>
      </c>
      <c r="E44" s="86">
        <v>1</v>
      </c>
      <c r="F44" s="86">
        <v>136.91999999999999</v>
      </c>
      <c r="G44" s="86">
        <v>65.28</v>
      </c>
      <c r="H44" s="86">
        <v>16.89</v>
      </c>
      <c r="I44" s="86">
        <v>18.579999999999998</v>
      </c>
      <c r="J44" s="86">
        <v>8.07</v>
      </c>
      <c r="K44"/>
      <c r="L44"/>
      <c r="M44"/>
      <c r="N44"/>
      <c r="O44"/>
      <c r="P44"/>
      <c r="Q44"/>
      <c r="R44"/>
      <c r="S44"/>
    </row>
    <row r="45" spans="1:19">
      <c r="A45" s="86" t="s">
        <v>365</v>
      </c>
      <c r="B45" s="86">
        <v>131.26</v>
      </c>
      <c r="C45" s="86" t="s">
        <v>3</v>
      </c>
      <c r="D45" s="86">
        <v>360.08</v>
      </c>
      <c r="E45" s="86">
        <v>1</v>
      </c>
      <c r="F45" s="86">
        <v>91.28</v>
      </c>
      <c r="G45" s="86">
        <v>43.52</v>
      </c>
      <c r="H45" s="86">
        <v>16.89</v>
      </c>
      <c r="I45" s="86">
        <v>18.579999999999998</v>
      </c>
      <c r="J45" s="86">
        <v>8.07</v>
      </c>
      <c r="K45"/>
      <c r="L45"/>
      <c r="M45"/>
      <c r="N45"/>
      <c r="O45"/>
      <c r="P45"/>
      <c r="Q45"/>
      <c r="R45"/>
      <c r="S45"/>
    </row>
    <row r="46" spans="1:19">
      <c r="A46" s="86" t="s">
        <v>366</v>
      </c>
      <c r="B46" s="86">
        <v>207.34</v>
      </c>
      <c r="C46" s="86" t="s">
        <v>3</v>
      </c>
      <c r="D46" s="86">
        <v>568.77</v>
      </c>
      <c r="E46" s="86">
        <v>1</v>
      </c>
      <c r="F46" s="86">
        <v>136.91999999999999</v>
      </c>
      <c r="G46" s="86">
        <v>65.28</v>
      </c>
      <c r="H46" s="86">
        <v>16.89</v>
      </c>
      <c r="I46" s="86">
        <v>18.579999999999998</v>
      </c>
      <c r="J46" s="86">
        <v>8.07</v>
      </c>
      <c r="K46"/>
      <c r="L46"/>
      <c r="M46"/>
      <c r="N46"/>
      <c r="O46"/>
      <c r="P46"/>
      <c r="Q46"/>
      <c r="R46"/>
      <c r="S46"/>
    </row>
    <row r="47" spans="1:19">
      <c r="A47" s="86" t="s">
        <v>367</v>
      </c>
      <c r="B47" s="86">
        <v>131.25</v>
      </c>
      <c r="C47" s="86" t="s">
        <v>3</v>
      </c>
      <c r="D47" s="86">
        <v>360.05</v>
      </c>
      <c r="E47" s="86">
        <v>1</v>
      </c>
      <c r="F47" s="86">
        <v>91.28</v>
      </c>
      <c r="G47" s="86">
        <v>43.52</v>
      </c>
      <c r="H47" s="86">
        <v>16.89</v>
      </c>
      <c r="I47" s="86">
        <v>18.579999999999998</v>
      </c>
      <c r="J47" s="86">
        <v>8.07</v>
      </c>
      <c r="K47"/>
      <c r="L47"/>
      <c r="M47"/>
      <c r="N47"/>
      <c r="O47"/>
      <c r="P47"/>
      <c r="Q47"/>
      <c r="R47"/>
      <c r="S47"/>
    </row>
    <row r="48" spans="1:19">
      <c r="A48" s="86" t="s">
        <v>370</v>
      </c>
      <c r="B48" s="86">
        <v>1660.73</v>
      </c>
      <c r="C48" s="86" t="s">
        <v>3</v>
      </c>
      <c r="D48" s="86">
        <v>2024.76</v>
      </c>
      <c r="E48" s="86">
        <v>1</v>
      </c>
      <c r="F48" s="86">
        <v>202.84</v>
      </c>
      <c r="G48" s="86">
        <v>0</v>
      </c>
      <c r="H48" s="86">
        <v>0</v>
      </c>
      <c r="I48" s="86"/>
      <c r="J48" s="86">
        <v>0</v>
      </c>
      <c r="K48"/>
      <c r="L48"/>
      <c r="M48"/>
      <c r="N48"/>
      <c r="O48"/>
      <c r="P48"/>
      <c r="Q48"/>
      <c r="R48"/>
      <c r="S48"/>
    </row>
    <row r="49" spans="1:19">
      <c r="A49" s="86" t="s">
        <v>238</v>
      </c>
      <c r="B49" s="86">
        <v>9964.3700000000008</v>
      </c>
      <c r="C49" s="86"/>
      <c r="D49" s="86">
        <v>19741.41</v>
      </c>
      <c r="E49" s="86"/>
      <c r="F49" s="86">
        <v>1977.67</v>
      </c>
      <c r="G49" s="86">
        <v>652.83000000000004</v>
      </c>
      <c r="H49" s="86">
        <v>8.4450000000000003</v>
      </c>
      <c r="I49" s="86">
        <v>37.159999999999997</v>
      </c>
      <c r="J49" s="86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6" t="s">
        <v>371</v>
      </c>
      <c r="B50" s="86">
        <v>9964.3700000000008</v>
      </c>
      <c r="C50" s="86"/>
      <c r="D50" s="86">
        <v>19741.41</v>
      </c>
      <c r="E50" s="86"/>
      <c r="F50" s="86">
        <v>1977.67</v>
      </c>
      <c r="G50" s="86">
        <v>652.83000000000004</v>
      </c>
      <c r="H50" s="86">
        <v>8.4450000000000003</v>
      </c>
      <c r="I50" s="86">
        <v>37.159999999999997</v>
      </c>
      <c r="J50" s="86">
        <v>7.2575000000000003</v>
      </c>
      <c r="K50"/>
      <c r="L50"/>
      <c r="M50"/>
      <c r="N50"/>
      <c r="O50"/>
      <c r="P50"/>
      <c r="Q50"/>
      <c r="R50"/>
      <c r="S50"/>
    </row>
    <row r="51" spans="1:19">
      <c r="A51" s="86" t="s">
        <v>372</v>
      </c>
      <c r="B51" s="86">
        <v>0</v>
      </c>
      <c r="C51" s="86"/>
      <c r="D51" s="86">
        <v>0</v>
      </c>
      <c r="E51" s="86"/>
      <c r="F51" s="86">
        <v>0</v>
      </c>
      <c r="G51" s="86">
        <v>0</v>
      </c>
      <c r="H51" s="86"/>
      <c r="I51" s="86"/>
      <c r="J51" s="86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79"/>
      <c r="B53" s="86" t="s">
        <v>49</v>
      </c>
      <c r="C53" s="86" t="s">
        <v>373</v>
      </c>
      <c r="D53" s="86" t="s">
        <v>374</v>
      </c>
      <c r="E53" s="86" t="s">
        <v>375</v>
      </c>
      <c r="F53" s="86" t="s">
        <v>376</v>
      </c>
      <c r="G53" s="86" t="s">
        <v>377</v>
      </c>
      <c r="H53" s="86" t="s">
        <v>378</v>
      </c>
      <c r="I53" s="86" t="s">
        <v>379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380</v>
      </c>
      <c r="B54" s="86" t="s">
        <v>495</v>
      </c>
      <c r="C54" s="86">
        <v>0.3</v>
      </c>
      <c r="D54" s="86">
        <v>1.8620000000000001</v>
      </c>
      <c r="E54" s="86">
        <v>3.4009999999999998</v>
      </c>
      <c r="F54" s="86">
        <v>983.54</v>
      </c>
      <c r="G54" s="86">
        <v>0</v>
      </c>
      <c r="H54" s="86">
        <v>180</v>
      </c>
      <c r="I54" s="86"/>
      <c r="J54"/>
      <c r="K54"/>
      <c r="L54"/>
      <c r="M54"/>
      <c r="N54"/>
      <c r="O54"/>
      <c r="P54"/>
      <c r="Q54"/>
      <c r="R54"/>
      <c r="S54"/>
    </row>
    <row r="55" spans="1:19">
      <c r="A55" s="86" t="s">
        <v>401</v>
      </c>
      <c r="B55" s="86" t="s">
        <v>496</v>
      </c>
      <c r="C55" s="86">
        <v>0.22</v>
      </c>
      <c r="D55" s="86">
        <v>0.46600000000000003</v>
      </c>
      <c r="E55" s="86">
        <v>0.5</v>
      </c>
      <c r="F55" s="86">
        <v>40.57</v>
      </c>
      <c r="G55" s="86">
        <v>90</v>
      </c>
      <c r="H55" s="86">
        <v>90</v>
      </c>
      <c r="I55" s="86" t="s">
        <v>385</v>
      </c>
      <c r="J55"/>
      <c r="K55"/>
      <c r="L55"/>
      <c r="M55"/>
      <c r="N55"/>
      <c r="O55"/>
      <c r="P55"/>
      <c r="Q55"/>
      <c r="R55"/>
      <c r="S55"/>
    </row>
    <row r="56" spans="1:19">
      <c r="A56" s="86" t="s">
        <v>404</v>
      </c>
      <c r="B56" s="86" t="s">
        <v>496</v>
      </c>
      <c r="C56" s="86">
        <v>0.22</v>
      </c>
      <c r="D56" s="86">
        <v>0.46600000000000003</v>
      </c>
      <c r="E56" s="86">
        <v>0.5</v>
      </c>
      <c r="F56" s="86">
        <v>60.85</v>
      </c>
      <c r="G56" s="86">
        <v>0</v>
      </c>
      <c r="H56" s="86">
        <v>90</v>
      </c>
      <c r="I56" s="86" t="s">
        <v>388</v>
      </c>
      <c r="J56"/>
      <c r="K56"/>
      <c r="L56"/>
      <c r="M56"/>
      <c r="N56"/>
      <c r="O56"/>
      <c r="P56"/>
      <c r="Q56"/>
      <c r="R56"/>
      <c r="S56"/>
    </row>
    <row r="57" spans="1:19">
      <c r="A57" s="86" t="s">
        <v>402</v>
      </c>
      <c r="B57" s="86" t="s">
        <v>496</v>
      </c>
      <c r="C57" s="86">
        <v>0.22</v>
      </c>
      <c r="D57" s="86">
        <v>0.46600000000000003</v>
      </c>
      <c r="E57" s="86">
        <v>0.5</v>
      </c>
      <c r="F57" s="86">
        <v>60.85</v>
      </c>
      <c r="G57" s="86">
        <v>180</v>
      </c>
      <c r="H57" s="86">
        <v>90</v>
      </c>
      <c r="I57" s="86" t="s">
        <v>382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403</v>
      </c>
      <c r="B58" s="86" t="s">
        <v>496</v>
      </c>
      <c r="C58" s="86">
        <v>0.22</v>
      </c>
      <c r="D58" s="86">
        <v>0.46600000000000003</v>
      </c>
      <c r="E58" s="86">
        <v>0.5</v>
      </c>
      <c r="F58" s="86">
        <v>40.57</v>
      </c>
      <c r="G58" s="86">
        <v>270</v>
      </c>
      <c r="H58" s="86">
        <v>90</v>
      </c>
      <c r="I58" s="86" t="s">
        <v>391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406</v>
      </c>
      <c r="B59" s="86" t="s">
        <v>496</v>
      </c>
      <c r="C59" s="86">
        <v>0.22</v>
      </c>
      <c r="D59" s="86">
        <v>0.46600000000000003</v>
      </c>
      <c r="E59" s="86">
        <v>0.5</v>
      </c>
      <c r="F59" s="86">
        <v>40.57</v>
      </c>
      <c r="G59" s="86">
        <v>90</v>
      </c>
      <c r="H59" s="86">
        <v>90</v>
      </c>
      <c r="I59" s="86" t="s">
        <v>385</v>
      </c>
      <c r="J59"/>
      <c r="K59"/>
      <c r="L59"/>
      <c r="M59"/>
      <c r="N59"/>
      <c r="O59"/>
      <c r="P59"/>
      <c r="Q59"/>
      <c r="R59"/>
      <c r="S59"/>
    </row>
    <row r="60" spans="1:19">
      <c r="A60" s="86" t="s">
        <v>405</v>
      </c>
      <c r="B60" s="86" t="s">
        <v>496</v>
      </c>
      <c r="C60" s="86">
        <v>0.22</v>
      </c>
      <c r="D60" s="86">
        <v>0.46600000000000003</v>
      </c>
      <c r="E60" s="86">
        <v>0.5</v>
      </c>
      <c r="F60" s="86">
        <v>60.85</v>
      </c>
      <c r="G60" s="86">
        <v>0</v>
      </c>
      <c r="H60" s="86">
        <v>90</v>
      </c>
      <c r="I60" s="86" t="s">
        <v>388</v>
      </c>
      <c r="J60"/>
      <c r="K60"/>
      <c r="L60"/>
      <c r="M60"/>
      <c r="N60"/>
      <c r="O60"/>
      <c r="P60"/>
      <c r="Q60"/>
      <c r="R60"/>
      <c r="S60"/>
    </row>
    <row r="61" spans="1:19">
      <c r="A61" s="86" t="s">
        <v>407</v>
      </c>
      <c r="B61" s="86" t="s">
        <v>496</v>
      </c>
      <c r="C61" s="86">
        <v>0.22</v>
      </c>
      <c r="D61" s="86">
        <v>0.46600000000000003</v>
      </c>
      <c r="E61" s="86">
        <v>0.5</v>
      </c>
      <c r="F61" s="86">
        <v>60.85</v>
      </c>
      <c r="G61" s="86">
        <v>180</v>
      </c>
      <c r="H61" s="86">
        <v>90</v>
      </c>
      <c r="I61" s="86" t="s">
        <v>382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408</v>
      </c>
      <c r="B62" s="86" t="s">
        <v>496</v>
      </c>
      <c r="C62" s="86">
        <v>0.22</v>
      </c>
      <c r="D62" s="86">
        <v>0.46600000000000003</v>
      </c>
      <c r="E62" s="86">
        <v>0.5</v>
      </c>
      <c r="F62" s="86">
        <v>40.57</v>
      </c>
      <c r="G62" s="86">
        <v>270</v>
      </c>
      <c r="H62" s="86">
        <v>90</v>
      </c>
      <c r="I62" s="86" t="s">
        <v>391</v>
      </c>
      <c r="J62"/>
      <c r="K62"/>
      <c r="L62"/>
      <c r="M62"/>
      <c r="N62"/>
      <c r="O62"/>
      <c r="P62"/>
      <c r="Q62"/>
      <c r="R62"/>
      <c r="S62"/>
    </row>
    <row r="63" spans="1:19">
      <c r="A63" s="86" t="s">
        <v>381</v>
      </c>
      <c r="B63" s="86" t="s">
        <v>496</v>
      </c>
      <c r="C63" s="86">
        <v>0.22</v>
      </c>
      <c r="D63" s="86">
        <v>0.46600000000000003</v>
      </c>
      <c r="E63" s="86">
        <v>0.5</v>
      </c>
      <c r="F63" s="86">
        <v>136.91999999999999</v>
      </c>
      <c r="G63" s="86">
        <v>180</v>
      </c>
      <c r="H63" s="86">
        <v>90</v>
      </c>
      <c r="I63" s="86" t="s">
        <v>382</v>
      </c>
      <c r="J63"/>
      <c r="K63"/>
      <c r="L63"/>
      <c r="M63"/>
      <c r="N63"/>
      <c r="O63"/>
      <c r="P63"/>
      <c r="Q63"/>
      <c r="R63"/>
      <c r="S63"/>
    </row>
    <row r="64" spans="1:19">
      <c r="A64" s="86" t="s">
        <v>383</v>
      </c>
      <c r="B64" s="86" t="s">
        <v>495</v>
      </c>
      <c r="C64" s="86">
        <v>0.3</v>
      </c>
      <c r="D64" s="86">
        <v>1.8620000000000001</v>
      </c>
      <c r="E64" s="86">
        <v>3.4009999999999998</v>
      </c>
      <c r="F64" s="86">
        <v>207.34</v>
      </c>
      <c r="G64" s="86">
        <v>180</v>
      </c>
      <c r="H64" s="86">
        <v>180</v>
      </c>
      <c r="I64" s="86"/>
      <c r="J64"/>
      <c r="K64"/>
      <c r="L64"/>
      <c r="M64"/>
      <c r="N64"/>
      <c r="O64"/>
      <c r="P64"/>
      <c r="Q64"/>
      <c r="R64"/>
      <c r="S64"/>
    </row>
    <row r="65" spans="1:19">
      <c r="A65" s="86" t="s">
        <v>384</v>
      </c>
      <c r="B65" s="86" t="s">
        <v>496</v>
      </c>
      <c r="C65" s="86">
        <v>0.22</v>
      </c>
      <c r="D65" s="86">
        <v>0.46600000000000003</v>
      </c>
      <c r="E65" s="86">
        <v>0.5</v>
      </c>
      <c r="F65" s="86">
        <v>91.28</v>
      </c>
      <c r="G65" s="86">
        <v>90</v>
      </c>
      <c r="H65" s="86">
        <v>90</v>
      </c>
      <c r="I65" s="86" t="s">
        <v>385</v>
      </c>
      <c r="J65"/>
      <c r="K65"/>
      <c r="L65"/>
      <c r="M65"/>
      <c r="N65"/>
      <c r="O65"/>
      <c r="P65"/>
      <c r="Q65"/>
      <c r="R65"/>
      <c r="S65"/>
    </row>
    <row r="66" spans="1:19">
      <c r="A66" s="86" t="s">
        <v>386</v>
      </c>
      <c r="B66" s="86" t="s">
        <v>495</v>
      </c>
      <c r="C66" s="86">
        <v>0.3</v>
      </c>
      <c r="D66" s="86">
        <v>1.8620000000000001</v>
      </c>
      <c r="E66" s="86">
        <v>3.4009999999999998</v>
      </c>
      <c r="F66" s="86">
        <v>131.26</v>
      </c>
      <c r="G66" s="86">
        <v>90</v>
      </c>
      <c r="H66" s="86">
        <v>180</v>
      </c>
      <c r="I66" s="86"/>
      <c r="J66"/>
      <c r="K66"/>
      <c r="L66"/>
      <c r="M66"/>
      <c r="N66"/>
      <c r="O66"/>
      <c r="P66"/>
      <c r="Q66"/>
      <c r="R66"/>
      <c r="S66"/>
    </row>
    <row r="67" spans="1:19">
      <c r="A67" s="86" t="s">
        <v>387</v>
      </c>
      <c r="B67" s="86" t="s">
        <v>496</v>
      </c>
      <c r="C67" s="86">
        <v>0.22</v>
      </c>
      <c r="D67" s="86">
        <v>0.46600000000000003</v>
      </c>
      <c r="E67" s="86">
        <v>0.5</v>
      </c>
      <c r="F67" s="86">
        <v>136.91999999999999</v>
      </c>
      <c r="G67" s="86">
        <v>0</v>
      </c>
      <c r="H67" s="86">
        <v>90</v>
      </c>
      <c r="I67" s="86" t="s">
        <v>388</v>
      </c>
      <c r="J67"/>
      <c r="K67"/>
      <c r="L67"/>
      <c r="M67"/>
      <c r="N67"/>
      <c r="O67"/>
      <c r="P67"/>
      <c r="Q67"/>
      <c r="R67"/>
      <c r="S67"/>
    </row>
    <row r="68" spans="1:19">
      <c r="A68" s="86" t="s">
        <v>389</v>
      </c>
      <c r="B68" s="86" t="s">
        <v>495</v>
      </c>
      <c r="C68" s="86">
        <v>0.3</v>
      </c>
      <c r="D68" s="86">
        <v>1.8620000000000001</v>
      </c>
      <c r="E68" s="86">
        <v>3.4009999999999998</v>
      </c>
      <c r="F68" s="86">
        <v>207.34</v>
      </c>
      <c r="G68" s="86">
        <v>0</v>
      </c>
      <c r="H68" s="86">
        <v>180</v>
      </c>
      <c r="I68" s="86"/>
      <c r="J68"/>
      <c r="K68"/>
      <c r="L68"/>
      <c r="M68"/>
      <c r="N68"/>
      <c r="O68"/>
      <c r="P68"/>
      <c r="Q68"/>
      <c r="R68"/>
      <c r="S68"/>
    </row>
    <row r="69" spans="1:19">
      <c r="A69" s="86" t="s">
        <v>390</v>
      </c>
      <c r="B69" s="86" t="s">
        <v>496</v>
      </c>
      <c r="C69" s="86">
        <v>0.22</v>
      </c>
      <c r="D69" s="86">
        <v>0.46600000000000003</v>
      </c>
      <c r="E69" s="86">
        <v>0.5</v>
      </c>
      <c r="F69" s="86">
        <v>91.28</v>
      </c>
      <c r="G69" s="86">
        <v>270</v>
      </c>
      <c r="H69" s="86">
        <v>90</v>
      </c>
      <c r="I69" s="86" t="s">
        <v>391</v>
      </c>
      <c r="J69"/>
      <c r="K69"/>
      <c r="L69"/>
      <c r="M69"/>
      <c r="N69"/>
      <c r="O69"/>
      <c r="P69"/>
      <c r="Q69"/>
      <c r="R69"/>
      <c r="S69"/>
    </row>
    <row r="70" spans="1:19">
      <c r="A70" s="86" t="s">
        <v>392</v>
      </c>
      <c r="B70" s="86" t="s">
        <v>495</v>
      </c>
      <c r="C70" s="86">
        <v>0.3</v>
      </c>
      <c r="D70" s="86">
        <v>1.8620000000000001</v>
      </c>
      <c r="E70" s="86">
        <v>3.4009999999999998</v>
      </c>
      <c r="F70" s="86">
        <v>131.25</v>
      </c>
      <c r="G70" s="86">
        <v>270</v>
      </c>
      <c r="H70" s="86">
        <v>180</v>
      </c>
      <c r="I70" s="86"/>
      <c r="J70"/>
      <c r="K70"/>
      <c r="L70"/>
      <c r="M70"/>
      <c r="N70"/>
      <c r="O70"/>
      <c r="P70"/>
      <c r="Q70"/>
      <c r="R70"/>
      <c r="S70"/>
    </row>
    <row r="71" spans="1:19">
      <c r="A71" s="86" t="s">
        <v>393</v>
      </c>
      <c r="B71" s="86" t="s">
        <v>496</v>
      </c>
      <c r="C71" s="86">
        <v>0.22</v>
      </c>
      <c r="D71" s="86">
        <v>0.46600000000000003</v>
      </c>
      <c r="E71" s="86">
        <v>0.5</v>
      </c>
      <c r="F71" s="86">
        <v>136.91999999999999</v>
      </c>
      <c r="G71" s="86">
        <v>180</v>
      </c>
      <c r="H71" s="86">
        <v>90</v>
      </c>
      <c r="I71" s="86" t="s">
        <v>382</v>
      </c>
      <c r="J71"/>
      <c r="K71"/>
      <c r="L71"/>
      <c r="M71"/>
      <c r="N71"/>
      <c r="O71"/>
      <c r="P71"/>
      <c r="Q71"/>
      <c r="R71"/>
      <c r="S71"/>
    </row>
    <row r="72" spans="1:19">
      <c r="A72" s="86" t="s">
        <v>394</v>
      </c>
      <c r="B72" s="86" t="s">
        <v>496</v>
      </c>
      <c r="C72" s="86">
        <v>0.22</v>
      </c>
      <c r="D72" s="86">
        <v>0.46600000000000003</v>
      </c>
      <c r="E72" s="86">
        <v>0.5</v>
      </c>
      <c r="F72" s="86">
        <v>91.28</v>
      </c>
      <c r="G72" s="86">
        <v>90</v>
      </c>
      <c r="H72" s="86">
        <v>90</v>
      </c>
      <c r="I72" s="86" t="s">
        <v>385</v>
      </c>
      <c r="J72"/>
      <c r="K72"/>
      <c r="L72"/>
      <c r="M72"/>
      <c r="N72"/>
      <c r="O72"/>
      <c r="P72"/>
      <c r="Q72"/>
      <c r="R72"/>
      <c r="S72"/>
    </row>
    <row r="73" spans="1:19">
      <c r="A73" s="86" t="s">
        <v>395</v>
      </c>
      <c r="B73" s="86" t="s">
        <v>496</v>
      </c>
      <c r="C73" s="86">
        <v>0.22</v>
      </c>
      <c r="D73" s="86">
        <v>0.46600000000000003</v>
      </c>
      <c r="E73" s="86">
        <v>0.5</v>
      </c>
      <c r="F73" s="86">
        <v>136.91999999999999</v>
      </c>
      <c r="G73" s="86">
        <v>0</v>
      </c>
      <c r="H73" s="86">
        <v>90</v>
      </c>
      <c r="I73" s="86" t="s">
        <v>388</v>
      </c>
      <c r="J73"/>
      <c r="K73"/>
      <c r="L73"/>
      <c r="M73"/>
      <c r="N73"/>
      <c r="O73"/>
      <c r="P73"/>
      <c r="Q73"/>
      <c r="R73"/>
      <c r="S73"/>
    </row>
    <row r="74" spans="1:19">
      <c r="A74" s="86" t="s">
        <v>396</v>
      </c>
      <c r="B74" s="86" t="s">
        <v>496</v>
      </c>
      <c r="C74" s="86">
        <v>0.22</v>
      </c>
      <c r="D74" s="86">
        <v>0.46600000000000003</v>
      </c>
      <c r="E74" s="86">
        <v>0.5</v>
      </c>
      <c r="F74" s="86">
        <v>91.28</v>
      </c>
      <c r="G74" s="86">
        <v>270</v>
      </c>
      <c r="H74" s="86">
        <v>90</v>
      </c>
      <c r="I74" s="86" t="s">
        <v>391</v>
      </c>
      <c r="J74"/>
      <c r="K74"/>
      <c r="L74"/>
      <c r="M74"/>
      <c r="N74"/>
      <c r="O74"/>
      <c r="P74"/>
      <c r="Q74"/>
      <c r="R74"/>
      <c r="S74"/>
    </row>
    <row r="75" spans="1:19">
      <c r="A75" s="86" t="s">
        <v>397</v>
      </c>
      <c r="B75" s="86" t="s">
        <v>496</v>
      </c>
      <c r="C75" s="86">
        <v>0.22</v>
      </c>
      <c r="D75" s="86">
        <v>0.46600000000000003</v>
      </c>
      <c r="E75" s="86">
        <v>0.5</v>
      </c>
      <c r="F75" s="86">
        <v>136.91999999999999</v>
      </c>
      <c r="G75" s="86">
        <v>180</v>
      </c>
      <c r="H75" s="86">
        <v>90</v>
      </c>
      <c r="I75" s="86" t="s">
        <v>382</v>
      </c>
      <c r="J75"/>
      <c r="K75"/>
      <c r="L75"/>
      <c r="M75"/>
      <c r="N75"/>
      <c r="O75"/>
      <c r="P75"/>
      <c r="Q75"/>
      <c r="R75"/>
      <c r="S75"/>
    </row>
    <row r="76" spans="1:19">
      <c r="A76" s="86" t="s">
        <v>398</v>
      </c>
      <c r="B76" s="86" t="s">
        <v>496</v>
      </c>
      <c r="C76" s="86">
        <v>0.22</v>
      </c>
      <c r="D76" s="86">
        <v>0.46600000000000003</v>
      </c>
      <c r="E76" s="86">
        <v>0.5</v>
      </c>
      <c r="F76" s="86">
        <v>91.28</v>
      </c>
      <c r="G76" s="86">
        <v>90</v>
      </c>
      <c r="H76" s="86">
        <v>90</v>
      </c>
      <c r="I76" s="86" t="s">
        <v>385</v>
      </c>
      <c r="J76"/>
      <c r="K76"/>
      <c r="L76"/>
      <c r="M76"/>
      <c r="N76"/>
      <c r="O76"/>
      <c r="P76"/>
      <c r="Q76"/>
      <c r="R76"/>
      <c r="S76"/>
    </row>
    <row r="77" spans="1:19">
      <c r="A77" s="86" t="s">
        <v>399</v>
      </c>
      <c r="B77" s="86" t="s">
        <v>496</v>
      </c>
      <c r="C77" s="86">
        <v>0.22</v>
      </c>
      <c r="D77" s="86">
        <v>0.46600000000000003</v>
      </c>
      <c r="E77" s="86">
        <v>0.5</v>
      </c>
      <c r="F77" s="86">
        <v>136.91999999999999</v>
      </c>
      <c r="G77" s="86">
        <v>0</v>
      </c>
      <c r="H77" s="86">
        <v>90</v>
      </c>
      <c r="I77" s="86" t="s">
        <v>388</v>
      </c>
      <c r="J77"/>
      <c r="K77"/>
      <c r="L77"/>
      <c r="M77"/>
      <c r="N77"/>
      <c r="O77"/>
      <c r="P77"/>
      <c r="Q77"/>
      <c r="R77"/>
      <c r="S77"/>
    </row>
    <row r="78" spans="1:19">
      <c r="A78" s="86" t="s">
        <v>400</v>
      </c>
      <c r="B78" s="86" t="s">
        <v>496</v>
      </c>
      <c r="C78" s="86">
        <v>0.22</v>
      </c>
      <c r="D78" s="86">
        <v>0.46600000000000003</v>
      </c>
      <c r="E78" s="86">
        <v>0.5</v>
      </c>
      <c r="F78" s="86">
        <v>91.28</v>
      </c>
      <c r="G78" s="86">
        <v>270</v>
      </c>
      <c r="H78" s="86">
        <v>90</v>
      </c>
      <c r="I78" s="86" t="s">
        <v>391</v>
      </c>
      <c r="J78"/>
      <c r="K78"/>
      <c r="L78"/>
      <c r="M78"/>
      <c r="N78"/>
      <c r="O78"/>
      <c r="P78"/>
      <c r="Q78"/>
      <c r="R78"/>
      <c r="S78"/>
    </row>
    <row r="79" spans="1:19">
      <c r="A79" s="86" t="s">
        <v>410</v>
      </c>
      <c r="B79" s="86" t="s">
        <v>496</v>
      </c>
      <c r="C79" s="86">
        <v>0.22</v>
      </c>
      <c r="D79" s="86">
        <v>0.46600000000000003</v>
      </c>
      <c r="E79" s="86">
        <v>0.5</v>
      </c>
      <c r="F79" s="86">
        <v>40.57</v>
      </c>
      <c r="G79" s="86">
        <v>90</v>
      </c>
      <c r="H79" s="86">
        <v>90</v>
      </c>
      <c r="I79" s="86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86" t="s">
        <v>409</v>
      </c>
      <c r="B80" s="86" t="s">
        <v>496</v>
      </c>
      <c r="C80" s="86">
        <v>0.22</v>
      </c>
      <c r="D80" s="86">
        <v>0.46600000000000003</v>
      </c>
      <c r="E80" s="86">
        <v>0.5</v>
      </c>
      <c r="F80" s="86">
        <v>60.85</v>
      </c>
      <c r="G80" s="86">
        <v>0</v>
      </c>
      <c r="H80" s="86">
        <v>90</v>
      </c>
      <c r="I80" s="86" t="s">
        <v>388</v>
      </c>
      <c r="J80"/>
      <c r="K80"/>
      <c r="L80"/>
      <c r="M80"/>
      <c r="N80"/>
      <c r="O80"/>
      <c r="P80"/>
      <c r="Q80"/>
      <c r="R80"/>
      <c r="S80"/>
    </row>
    <row r="81" spans="1:19">
      <c r="A81" s="86" t="s">
        <v>411</v>
      </c>
      <c r="B81" s="86" t="s">
        <v>496</v>
      </c>
      <c r="C81" s="86">
        <v>0.22</v>
      </c>
      <c r="D81" s="86">
        <v>0.46600000000000003</v>
      </c>
      <c r="E81" s="86">
        <v>0.5</v>
      </c>
      <c r="F81" s="86">
        <v>60.85</v>
      </c>
      <c r="G81" s="86">
        <v>180</v>
      </c>
      <c r="H81" s="86">
        <v>90</v>
      </c>
      <c r="I81" s="86" t="s">
        <v>382</v>
      </c>
      <c r="J81"/>
      <c r="K81"/>
      <c r="L81"/>
      <c r="M81"/>
      <c r="N81"/>
      <c r="O81"/>
      <c r="P81"/>
      <c r="Q81"/>
      <c r="R81"/>
      <c r="S81"/>
    </row>
    <row r="82" spans="1:19">
      <c r="A82" s="86" t="s">
        <v>412</v>
      </c>
      <c r="B82" s="86" t="s">
        <v>496</v>
      </c>
      <c r="C82" s="86">
        <v>0.22</v>
      </c>
      <c r="D82" s="86">
        <v>0.46600000000000003</v>
      </c>
      <c r="E82" s="86">
        <v>0.5</v>
      </c>
      <c r="F82" s="86">
        <v>40.57</v>
      </c>
      <c r="G82" s="86">
        <v>270</v>
      </c>
      <c r="H82" s="86">
        <v>90</v>
      </c>
      <c r="I82" s="86" t="s">
        <v>391</v>
      </c>
      <c r="J82"/>
      <c r="K82"/>
      <c r="L82"/>
      <c r="M82"/>
      <c r="N82"/>
      <c r="O82"/>
      <c r="P82"/>
      <c r="Q82"/>
      <c r="R82"/>
      <c r="S82"/>
    </row>
    <row r="83" spans="1:19">
      <c r="A83" s="86" t="s">
        <v>413</v>
      </c>
      <c r="B83" s="86" t="s">
        <v>497</v>
      </c>
      <c r="C83" s="86">
        <v>0.3</v>
      </c>
      <c r="D83" s="86">
        <v>0.28499999999999998</v>
      </c>
      <c r="E83" s="86">
        <v>0.30199999999999999</v>
      </c>
      <c r="F83" s="86">
        <v>1660.73</v>
      </c>
      <c r="G83" s="86">
        <v>0</v>
      </c>
      <c r="H83" s="86">
        <v>0</v>
      </c>
      <c r="I83" s="86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79"/>
      <c r="B85" s="86" t="s">
        <v>49</v>
      </c>
      <c r="C85" s="86" t="s">
        <v>414</v>
      </c>
      <c r="D85" s="86" t="s">
        <v>415</v>
      </c>
      <c r="E85" s="86" t="s">
        <v>416</v>
      </c>
      <c r="F85" s="86" t="s">
        <v>43</v>
      </c>
      <c r="G85" s="86" t="s">
        <v>417</v>
      </c>
      <c r="H85" s="86" t="s">
        <v>418</v>
      </c>
      <c r="I85" s="86" t="s">
        <v>419</v>
      </c>
      <c r="J85" s="86" t="s">
        <v>377</v>
      </c>
      <c r="K85" s="86" t="s">
        <v>379</v>
      </c>
      <c r="L85"/>
      <c r="M85"/>
      <c r="N85"/>
      <c r="O85"/>
      <c r="P85"/>
      <c r="Q85"/>
      <c r="R85"/>
      <c r="S85"/>
    </row>
    <row r="86" spans="1:19">
      <c r="A86" s="86" t="s">
        <v>420</v>
      </c>
      <c r="B86" s="86" t="s">
        <v>720</v>
      </c>
      <c r="C86" s="86">
        <v>65.28</v>
      </c>
      <c r="D86" s="86">
        <v>65.28</v>
      </c>
      <c r="E86" s="86">
        <v>3.3540000000000001</v>
      </c>
      <c r="F86" s="86">
        <v>0.38500000000000001</v>
      </c>
      <c r="G86" s="86">
        <v>0.30499999999999999</v>
      </c>
      <c r="H86" s="86" t="s">
        <v>64</v>
      </c>
      <c r="I86" s="86" t="s">
        <v>381</v>
      </c>
      <c r="J86" s="86">
        <v>180</v>
      </c>
      <c r="K86" s="86" t="s">
        <v>382</v>
      </c>
      <c r="L86"/>
      <c r="M86"/>
      <c r="N86"/>
      <c r="O86"/>
      <c r="P86"/>
      <c r="Q86"/>
      <c r="R86"/>
      <c r="S86"/>
    </row>
    <row r="87" spans="1:19">
      <c r="A87" s="86" t="s">
        <v>421</v>
      </c>
      <c r="B87" s="86" t="s">
        <v>720</v>
      </c>
      <c r="C87" s="86">
        <v>43.52</v>
      </c>
      <c r="D87" s="86">
        <v>43.52</v>
      </c>
      <c r="E87" s="86">
        <v>3.3540000000000001</v>
      </c>
      <c r="F87" s="86">
        <v>0.38500000000000001</v>
      </c>
      <c r="G87" s="86">
        <v>0.30499999999999999</v>
      </c>
      <c r="H87" s="86" t="s">
        <v>64</v>
      </c>
      <c r="I87" s="86" t="s">
        <v>384</v>
      </c>
      <c r="J87" s="86">
        <v>90</v>
      </c>
      <c r="K87" s="86" t="s">
        <v>385</v>
      </c>
      <c r="L87"/>
      <c r="M87"/>
      <c r="N87"/>
      <c r="O87"/>
      <c r="P87"/>
      <c r="Q87"/>
      <c r="R87"/>
      <c r="S87"/>
    </row>
    <row r="88" spans="1:19">
      <c r="A88" s="86" t="s">
        <v>422</v>
      </c>
      <c r="B88" s="86" t="s">
        <v>720</v>
      </c>
      <c r="C88" s="86">
        <v>65.28</v>
      </c>
      <c r="D88" s="86">
        <v>65.28</v>
      </c>
      <c r="E88" s="86">
        <v>3.3540000000000001</v>
      </c>
      <c r="F88" s="86">
        <v>0.38500000000000001</v>
      </c>
      <c r="G88" s="86">
        <v>0.30499999999999999</v>
      </c>
      <c r="H88" s="86" t="s">
        <v>64</v>
      </c>
      <c r="I88" s="86" t="s">
        <v>387</v>
      </c>
      <c r="J88" s="86">
        <v>0</v>
      </c>
      <c r="K88" s="86" t="s">
        <v>388</v>
      </c>
      <c r="L88"/>
      <c r="M88"/>
      <c r="N88"/>
      <c r="O88"/>
      <c r="P88"/>
      <c r="Q88"/>
      <c r="R88"/>
      <c r="S88"/>
    </row>
    <row r="89" spans="1:19">
      <c r="A89" s="86" t="s">
        <v>423</v>
      </c>
      <c r="B89" s="86" t="s">
        <v>720</v>
      </c>
      <c r="C89" s="86">
        <v>43.52</v>
      </c>
      <c r="D89" s="86">
        <v>43.52</v>
      </c>
      <c r="E89" s="86">
        <v>3.3540000000000001</v>
      </c>
      <c r="F89" s="86">
        <v>0.38500000000000001</v>
      </c>
      <c r="G89" s="86">
        <v>0.30499999999999999</v>
      </c>
      <c r="H89" s="86" t="s">
        <v>64</v>
      </c>
      <c r="I89" s="86" t="s">
        <v>390</v>
      </c>
      <c r="J89" s="86">
        <v>270</v>
      </c>
      <c r="K89" s="86" t="s">
        <v>391</v>
      </c>
      <c r="L89"/>
      <c r="M89"/>
      <c r="N89"/>
      <c r="O89"/>
      <c r="P89"/>
      <c r="Q89"/>
      <c r="R89"/>
      <c r="S89"/>
    </row>
    <row r="90" spans="1:19">
      <c r="A90" s="86" t="s">
        <v>424</v>
      </c>
      <c r="B90" s="86" t="s">
        <v>720</v>
      </c>
      <c r="C90" s="86">
        <v>65.28</v>
      </c>
      <c r="D90" s="86">
        <v>65.28</v>
      </c>
      <c r="E90" s="86">
        <v>3.3540000000000001</v>
      </c>
      <c r="F90" s="86">
        <v>0.38500000000000001</v>
      </c>
      <c r="G90" s="86">
        <v>0.30499999999999999</v>
      </c>
      <c r="H90" s="86" t="s">
        <v>64</v>
      </c>
      <c r="I90" s="86" t="s">
        <v>393</v>
      </c>
      <c r="J90" s="86">
        <v>180</v>
      </c>
      <c r="K90" s="86" t="s">
        <v>382</v>
      </c>
      <c r="L90"/>
      <c r="M90"/>
      <c r="N90"/>
      <c r="O90"/>
      <c r="P90"/>
      <c r="Q90"/>
      <c r="R90"/>
      <c r="S90"/>
    </row>
    <row r="91" spans="1:19">
      <c r="A91" s="86" t="s">
        <v>425</v>
      </c>
      <c r="B91" s="86" t="s">
        <v>720</v>
      </c>
      <c r="C91" s="86">
        <v>43.52</v>
      </c>
      <c r="D91" s="86">
        <v>43.52</v>
      </c>
      <c r="E91" s="86">
        <v>3.3540000000000001</v>
      </c>
      <c r="F91" s="86">
        <v>0.38500000000000001</v>
      </c>
      <c r="G91" s="86">
        <v>0.30499999999999999</v>
      </c>
      <c r="H91" s="86" t="s">
        <v>64</v>
      </c>
      <c r="I91" s="86" t="s">
        <v>394</v>
      </c>
      <c r="J91" s="86">
        <v>90</v>
      </c>
      <c r="K91" s="86" t="s">
        <v>385</v>
      </c>
      <c r="L91"/>
      <c r="M91"/>
      <c r="N91"/>
      <c r="O91"/>
      <c r="P91"/>
      <c r="Q91"/>
      <c r="R91"/>
      <c r="S91"/>
    </row>
    <row r="92" spans="1:19">
      <c r="A92" s="86" t="s">
        <v>426</v>
      </c>
      <c r="B92" s="86" t="s">
        <v>720</v>
      </c>
      <c r="C92" s="86">
        <v>65.28</v>
      </c>
      <c r="D92" s="86">
        <v>65.28</v>
      </c>
      <c r="E92" s="86">
        <v>3.3540000000000001</v>
      </c>
      <c r="F92" s="86">
        <v>0.38500000000000001</v>
      </c>
      <c r="G92" s="86">
        <v>0.30499999999999999</v>
      </c>
      <c r="H92" s="86" t="s">
        <v>64</v>
      </c>
      <c r="I92" s="86" t="s">
        <v>395</v>
      </c>
      <c r="J92" s="86">
        <v>0</v>
      </c>
      <c r="K92" s="86" t="s">
        <v>388</v>
      </c>
      <c r="L92"/>
      <c r="M92"/>
      <c r="N92"/>
      <c r="O92"/>
      <c r="P92"/>
      <c r="Q92"/>
      <c r="R92"/>
      <c r="S92"/>
    </row>
    <row r="93" spans="1:19">
      <c r="A93" s="86" t="s">
        <v>427</v>
      </c>
      <c r="B93" s="86" t="s">
        <v>720</v>
      </c>
      <c r="C93" s="86">
        <v>43.52</v>
      </c>
      <c r="D93" s="86">
        <v>43.52</v>
      </c>
      <c r="E93" s="86">
        <v>3.3540000000000001</v>
      </c>
      <c r="F93" s="86">
        <v>0.38500000000000001</v>
      </c>
      <c r="G93" s="86">
        <v>0.30499999999999999</v>
      </c>
      <c r="H93" s="86" t="s">
        <v>64</v>
      </c>
      <c r="I93" s="86" t="s">
        <v>396</v>
      </c>
      <c r="J93" s="86">
        <v>270</v>
      </c>
      <c r="K93" s="86" t="s">
        <v>391</v>
      </c>
      <c r="L93"/>
      <c r="M93"/>
      <c r="N93"/>
      <c r="O93"/>
      <c r="P93"/>
      <c r="Q93"/>
      <c r="R93"/>
      <c r="S93"/>
    </row>
    <row r="94" spans="1:19">
      <c r="A94" s="86" t="s">
        <v>428</v>
      </c>
      <c r="B94" s="86" t="s">
        <v>720</v>
      </c>
      <c r="C94" s="86">
        <v>65.28</v>
      </c>
      <c r="D94" s="86">
        <v>65.28</v>
      </c>
      <c r="E94" s="86">
        <v>3.3540000000000001</v>
      </c>
      <c r="F94" s="86">
        <v>0.38500000000000001</v>
      </c>
      <c r="G94" s="86">
        <v>0.30499999999999999</v>
      </c>
      <c r="H94" s="86" t="s">
        <v>64</v>
      </c>
      <c r="I94" s="86" t="s">
        <v>397</v>
      </c>
      <c r="J94" s="86">
        <v>180</v>
      </c>
      <c r="K94" s="86" t="s">
        <v>382</v>
      </c>
      <c r="L94"/>
      <c r="M94"/>
      <c r="N94"/>
      <c r="O94"/>
      <c r="P94"/>
      <c r="Q94"/>
      <c r="R94"/>
      <c r="S94"/>
    </row>
    <row r="95" spans="1:19">
      <c r="A95" s="86" t="s">
        <v>429</v>
      </c>
      <c r="B95" s="86" t="s">
        <v>720</v>
      </c>
      <c r="C95" s="86">
        <v>43.52</v>
      </c>
      <c r="D95" s="86">
        <v>43.52</v>
      </c>
      <c r="E95" s="86">
        <v>3.3540000000000001</v>
      </c>
      <c r="F95" s="86">
        <v>0.38500000000000001</v>
      </c>
      <c r="G95" s="86">
        <v>0.30499999999999999</v>
      </c>
      <c r="H95" s="86" t="s">
        <v>64</v>
      </c>
      <c r="I95" s="86" t="s">
        <v>398</v>
      </c>
      <c r="J95" s="86">
        <v>90</v>
      </c>
      <c r="K95" s="86" t="s">
        <v>385</v>
      </c>
      <c r="L95"/>
      <c r="M95"/>
      <c r="N95"/>
      <c r="O95"/>
      <c r="P95"/>
      <c r="Q95"/>
      <c r="R95"/>
      <c r="S95"/>
    </row>
    <row r="96" spans="1:19">
      <c r="A96" s="86" t="s">
        <v>430</v>
      </c>
      <c r="B96" s="86" t="s">
        <v>720</v>
      </c>
      <c r="C96" s="86">
        <v>65.28</v>
      </c>
      <c r="D96" s="86">
        <v>65.28</v>
      </c>
      <c r="E96" s="86">
        <v>3.3540000000000001</v>
      </c>
      <c r="F96" s="86">
        <v>0.38500000000000001</v>
      </c>
      <c r="G96" s="86">
        <v>0.30499999999999999</v>
      </c>
      <c r="H96" s="86" t="s">
        <v>64</v>
      </c>
      <c r="I96" s="86" t="s">
        <v>399</v>
      </c>
      <c r="J96" s="86">
        <v>0</v>
      </c>
      <c r="K96" s="86" t="s">
        <v>388</v>
      </c>
      <c r="L96"/>
      <c r="M96"/>
      <c r="N96"/>
      <c r="O96"/>
      <c r="P96"/>
      <c r="Q96"/>
      <c r="R96"/>
      <c r="S96"/>
    </row>
    <row r="97" spans="1:19">
      <c r="A97" s="86" t="s">
        <v>431</v>
      </c>
      <c r="B97" s="86" t="s">
        <v>720</v>
      </c>
      <c r="C97" s="86">
        <v>43.52</v>
      </c>
      <c r="D97" s="86">
        <v>43.52</v>
      </c>
      <c r="E97" s="86">
        <v>3.3540000000000001</v>
      </c>
      <c r="F97" s="86">
        <v>0.38500000000000001</v>
      </c>
      <c r="G97" s="86">
        <v>0.30499999999999999</v>
      </c>
      <c r="H97" s="86" t="s">
        <v>64</v>
      </c>
      <c r="I97" s="86" t="s">
        <v>400</v>
      </c>
      <c r="J97" s="86">
        <v>270</v>
      </c>
      <c r="K97" s="86" t="s">
        <v>391</v>
      </c>
      <c r="L97"/>
      <c r="M97"/>
      <c r="N97"/>
      <c r="O97"/>
      <c r="P97"/>
      <c r="Q97"/>
      <c r="R97"/>
      <c r="S97"/>
    </row>
    <row r="98" spans="1:19">
      <c r="A98" s="86" t="s">
        <v>432</v>
      </c>
      <c r="B98" s="86"/>
      <c r="C98" s="86"/>
      <c r="D98" s="86">
        <v>652.83000000000004</v>
      </c>
      <c r="E98" s="86">
        <v>3.35</v>
      </c>
      <c r="F98" s="86">
        <v>0.38500000000000001</v>
      </c>
      <c r="G98" s="86">
        <v>0.30499999999999999</v>
      </c>
      <c r="H98" s="86"/>
      <c r="I98" s="86"/>
      <c r="J98" s="86"/>
      <c r="K98" s="86"/>
      <c r="L98"/>
      <c r="M98"/>
      <c r="N98"/>
      <c r="O98"/>
      <c r="P98"/>
      <c r="Q98"/>
      <c r="R98"/>
      <c r="S98"/>
    </row>
    <row r="99" spans="1:19">
      <c r="A99" s="86" t="s">
        <v>433</v>
      </c>
      <c r="B99" s="86"/>
      <c r="C99" s="86"/>
      <c r="D99" s="86">
        <v>195.85</v>
      </c>
      <c r="E99" s="86">
        <v>3.35</v>
      </c>
      <c r="F99" s="86">
        <v>0.38500000000000001</v>
      </c>
      <c r="G99" s="86">
        <v>0.30499999999999999</v>
      </c>
      <c r="H99" s="86"/>
      <c r="I99" s="86"/>
      <c r="J99" s="86"/>
      <c r="K99" s="86"/>
      <c r="L99"/>
      <c r="M99"/>
      <c r="N99"/>
      <c r="O99"/>
      <c r="P99"/>
      <c r="Q99"/>
      <c r="R99"/>
      <c r="S99"/>
    </row>
    <row r="100" spans="1:19">
      <c r="A100" s="86" t="s">
        <v>434</v>
      </c>
      <c r="B100" s="86"/>
      <c r="C100" s="86"/>
      <c r="D100" s="86">
        <v>456.98</v>
      </c>
      <c r="E100" s="86">
        <v>3.35</v>
      </c>
      <c r="F100" s="86">
        <v>0.38500000000000001</v>
      </c>
      <c r="G100" s="86">
        <v>0.30499999999999999</v>
      </c>
      <c r="H100" s="86"/>
      <c r="I100" s="86"/>
      <c r="J100" s="86"/>
      <c r="K100" s="86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79"/>
      <c r="B102" s="86" t="s">
        <v>115</v>
      </c>
      <c r="C102" s="86" t="s">
        <v>435</v>
      </c>
      <c r="D102" s="86" t="s">
        <v>436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6" t="s">
        <v>437</v>
      </c>
      <c r="B103" s="86" t="s">
        <v>438</v>
      </c>
      <c r="C103" s="86">
        <v>231517.59</v>
      </c>
      <c r="D103" s="86">
        <v>0.7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79"/>
      <c r="B105" s="86" t="s">
        <v>115</v>
      </c>
      <c r="C105" s="86" t="s">
        <v>439</v>
      </c>
      <c r="D105" s="86" t="s">
        <v>440</v>
      </c>
      <c r="E105" s="86" t="s">
        <v>441</v>
      </c>
      <c r="F105" s="86" t="s">
        <v>442</v>
      </c>
      <c r="G105" s="86" t="s">
        <v>436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6" t="s">
        <v>443</v>
      </c>
      <c r="B106" s="86" t="s">
        <v>444</v>
      </c>
      <c r="C106" s="86">
        <v>116265.75</v>
      </c>
      <c r="D106" s="86">
        <v>92856.25</v>
      </c>
      <c r="E106" s="86">
        <v>23409.5</v>
      </c>
      <c r="F106" s="86">
        <v>0.8</v>
      </c>
      <c r="G106" s="86">
        <v>3.32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6" t="s">
        <v>445</v>
      </c>
      <c r="B107" s="86" t="s">
        <v>444</v>
      </c>
      <c r="C107" s="86">
        <v>134762.54999999999</v>
      </c>
      <c r="D107" s="86">
        <v>107628.82</v>
      </c>
      <c r="E107" s="86">
        <v>27133.73</v>
      </c>
      <c r="F107" s="86">
        <v>0.8</v>
      </c>
      <c r="G107" s="86">
        <v>3.32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446</v>
      </c>
      <c r="B108" s="86" t="s">
        <v>444</v>
      </c>
      <c r="C108" s="86">
        <v>124238.28</v>
      </c>
      <c r="D108" s="86">
        <v>99223.55</v>
      </c>
      <c r="E108" s="86">
        <v>25014.720000000001</v>
      </c>
      <c r="F108" s="86">
        <v>0.8</v>
      </c>
      <c r="G108" s="86">
        <v>3.32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79"/>
      <c r="B110" s="86" t="s">
        <v>115</v>
      </c>
      <c r="C110" s="86" t="s">
        <v>439</v>
      </c>
      <c r="D110" s="86" t="s">
        <v>436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447</v>
      </c>
      <c r="B111" s="86" t="s">
        <v>448</v>
      </c>
      <c r="C111" s="86">
        <v>38522.550000000003</v>
      </c>
      <c r="D111" s="86" t="s">
        <v>449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454</v>
      </c>
      <c r="B112" s="86" t="s">
        <v>448</v>
      </c>
      <c r="C112" s="86">
        <v>40981.129999999997</v>
      </c>
      <c r="D112" s="86" t="s">
        <v>449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459</v>
      </c>
      <c r="B113" s="86" t="s">
        <v>448</v>
      </c>
      <c r="C113" s="86">
        <v>36068.54</v>
      </c>
      <c r="D113" s="86" t="s">
        <v>449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450</v>
      </c>
      <c r="B114" s="86" t="s">
        <v>448</v>
      </c>
      <c r="C114" s="86">
        <v>6647.85</v>
      </c>
      <c r="D114" s="86" t="s">
        <v>449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451</v>
      </c>
      <c r="B115" s="86" t="s">
        <v>448</v>
      </c>
      <c r="C115" s="86">
        <v>8349.98</v>
      </c>
      <c r="D115" s="86" t="s">
        <v>449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452</v>
      </c>
      <c r="B116" s="86" t="s">
        <v>448</v>
      </c>
      <c r="C116" s="86">
        <v>6612.22</v>
      </c>
      <c r="D116" s="86" t="s">
        <v>449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453</v>
      </c>
      <c r="B117" s="86" t="s">
        <v>448</v>
      </c>
      <c r="C117" s="86">
        <v>11537.4</v>
      </c>
      <c r="D117" s="86" t="s">
        <v>449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455</v>
      </c>
      <c r="B118" s="86" t="s">
        <v>448</v>
      </c>
      <c r="C118" s="86">
        <v>9196.9599999999991</v>
      </c>
      <c r="D118" s="86" t="s">
        <v>449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456</v>
      </c>
      <c r="B119" s="86" t="s">
        <v>448</v>
      </c>
      <c r="C119" s="86">
        <v>10331.23</v>
      </c>
      <c r="D119" s="86" t="s">
        <v>449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 t="s">
        <v>457</v>
      </c>
      <c r="B120" s="86" t="s">
        <v>448</v>
      </c>
      <c r="C120" s="86">
        <v>8267.7800000000007</v>
      </c>
      <c r="D120" s="86" t="s">
        <v>449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6" t="s">
        <v>458</v>
      </c>
      <c r="B121" s="86" t="s">
        <v>448</v>
      </c>
      <c r="C121" s="86">
        <v>13300.18</v>
      </c>
      <c r="D121" s="86" t="s">
        <v>449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6" t="s">
        <v>460</v>
      </c>
      <c r="B122" s="86" t="s">
        <v>448</v>
      </c>
      <c r="C122" s="86">
        <v>9766.16</v>
      </c>
      <c r="D122" s="86" t="s">
        <v>449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461</v>
      </c>
      <c r="B123" s="86" t="s">
        <v>448</v>
      </c>
      <c r="C123" s="86">
        <v>9085.07</v>
      </c>
      <c r="D123" s="86" t="s">
        <v>449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6" t="s">
        <v>462</v>
      </c>
      <c r="B124" s="86" t="s">
        <v>448</v>
      </c>
      <c r="C124" s="86">
        <v>9758.65</v>
      </c>
      <c r="D124" s="86" t="s">
        <v>449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6" t="s">
        <v>463</v>
      </c>
      <c r="B125" s="86" t="s">
        <v>448</v>
      </c>
      <c r="C125" s="86">
        <v>13352.84</v>
      </c>
      <c r="D125" s="86" t="s">
        <v>449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6" t="s">
        <v>464</v>
      </c>
      <c r="B126" s="86" t="s">
        <v>465</v>
      </c>
      <c r="C126" s="86">
        <v>26173.53</v>
      </c>
      <c r="D126" s="86">
        <v>0.8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6" t="s">
        <v>466</v>
      </c>
      <c r="B127" s="86" t="s">
        <v>465</v>
      </c>
      <c r="C127" s="86">
        <v>24745.22</v>
      </c>
      <c r="D127" s="86">
        <v>0.8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6" t="s">
        <v>467</v>
      </c>
      <c r="B128" s="86" t="s">
        <v>465</v>
      </c>
      <c r="C128" s="86">
        <v>25554.91</v>
      </c>
      <c r="D128" s="86">
        <v>0.8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79"/>
      <c r="B130" s="86" t="s">
        <v>115</v>
      </c>
      <c r="C130" s="86" t="s">
        <v>468</v>
      </c>
      <c r="D130" s="86" t="s">
        <v>469</v>
      </c>
      <c r="E130" s="86" t="s">
        <v>470</v>
      </c>
      <c r="F130" s="86" t="s">
        <v>471</v>
      </c>
      <c r="G130" s="86" t="s">
        <v>472</v>
      </c>
      <c r="H130" s="86" t="s">
        <v>473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6" t="s">
        <v>474</v>
      </c>
      <c r="B131" s="86" t="s">
        <v>475</v>
      </c>
      <c r="C131" s="86">
        <v>0.59</v>
      </c>
      <c r="D131" s="86">
        <v>1109.6500000000001</v>
      </c>
      <c r="E131" s="86">
        <v>7.02</v>
      </c>
      <c r="F131" s="86">
        <v>13176.23</v>
      </c>
      <c r="G131" s="86">
        <v>1</v>
      </c>
      <c r="H131" s="86" t="s">
        <v>476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6" t="s">
        <v>477</v>
      </c>
      <c r="B132" s="86" t="s">
        <v>475</v>
      </c>
      <c r="C132" s="86">
        <v>0.59</v>
      </c>
      <c r="D132" s="86">
        <v>1109.6500000000001</v>
      </c>
      <c r="E132" s="86">
        <v>8.14</v>
      </c>
      <c r="F132" s="86">
        <v>15272.44</v>
      </c>
      <c r="G132" s="86">
        <v>1</v>
      </c>
      <c r="H132" s="86" t="s">
        <v>476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6" t="s">
        <v>478</v>
      </c>
      <c r="B133" s="86" t="s">
        <v>475</v>
      </c>
      <c r="C133" s="86">
        <v>0.59</v>
      </c>
      <c r="D133" s="86">
        <v>1109.6500000000001</v>
      </c>
      <c r="E133" s="86">
        <v>7.51</v>
      </c>
      <c r="F133" s="86">
        <v>14079.74</v>
      </c>
      <c r="G133" s="86">
        <v>1</v>
      </c>
      <c r="H133" s="86" t="s">
        <v>476</v>
      </c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79"/>
      <c r="B135" s="86" t="s">
        <v>115</v>
      </c>
      <c r="C135" s="86" t="s">
        <v>479</v>
      </c>
      <c r="D135" s="86" t="s">
        <v>480</v>
      </c>
      <c r="E135" s="86" t="s">
        <v>481</v>
      </c>
      <c r="F135" s="86" t="s">
        <v>482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6" t="s">
        <v>486</v>
      </c>
      <c r="B136" s="86" t="s">
        <v>487</v>
      </c>
      <c r="C136" s="86" t="s">
        <v>485</v>
      </c>
      <c r="D136" s="86">
        <v>179352</v>
      </c>
      <c r="E136" s="86">
        <v>1349.82</v>
      </c>
      <c r="F136" s="86">
        <v>0.85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6" t="s">
        <v>483</v>
      </c>
      <c r="B137" s="86" t="s">
        <v>484</v>
      </c>
      <c r="C137" s="86" t="s">
        <v>485</v>
      </c>
      <c r="D137" s="86">
        <v>179352</v>
      </c>
      <c r="E137" s="86">
        <v>8.44</v>
      </c>
      <c r="F137" s="86">
        <v>0.85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79"/>
      <c r="B139" s="86" t="s">
        <v>115</v>
      </c>
      <c r="C139" s="86" t="s">
        <v>488</v>
      </c>
      <c r="D139" s="86" t="s">
        <v>489</v>
      </c>
      <c r="E139" s="86" t="s">
        <v>490</v>
      </c>
      <c r="F139" s="86" t="s">
        <v>491</v>
      </c>
      <c r="G139" s="86" t="s">
        <v>492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6" t="s">
        <v>493</v>
      </c>
      <c r="B140" s="86" t="s">
        <v>494</v>
      </c>
      <c r="C140" s="86">
        <v>0.38</v>
      </c>
      <c r="D140" s="86">
        <v>845000</v>
      </c>
      <c r="E140" s="86">
        <v>0.78</v>
      </c>
      <c r="F140" s="86">
        <v>1.76</v>
      </c>
      <c r="G140" s="86">
        <v>0.57999999999999996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79"/>
      <c r="B142" s="86" t="s">
        <v>498</v>
      </c>
      <c r="C142" s="86" t="s">
        <v>499</v>
      </c>
      <c r="D142" s="86" t="s">
        <v>500</v>
      </c>
      <c r="E142" s="86" t="s">
        <v>501</v>
      </c>
      <c r="F142" s="86" t="s">
        <v>502</v>
      </c>
      <c r="G142" s="86" t="s">
        <v>503</v>
      </c>
      <c r="H142" s="86" t="s">
        <v>504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6" t="s">
        <v>505</v>
      </c>
      <c r="B143" s="86">
        <v>53934.022900000004</v>
      </c>
      <c r="C143" s="86">
        <v>83.186999999999998</v>
      </c>
      <c r="D143" s="86">
        <v>185.50389999999999</v>
      </c>
      <c r="E143" s="86">
        <v>0</v>
      </c>
      <c r="F143" s="86">
        <v>8.0000000000000004E-4</v>
      </c>
      <c r="G143" s="86">
        <v>192823.1704</v>
      </c>
      <c r="H143" s="86">
        <v>22024.312999999998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506</v>
      </c>
      <c r="B144" s="86">
        <v>46192.667800000003</v>
      </c>
      <c r="C144" s="86">
        <v>72.734800000000007</v>
      </c>
      <c r="D144" s="86">
        <v>166.9315</v>
      </c>
      <c r="E144" s="86">
        <v>0</v>
      </c>
      <c r="F144" s="86">
        <v>6.9999999999999999E-4</v>
      </c>
      <c r="G144" s="86">
        <v>173530.53750000001</v>
      </c>
      <c r="H144" s="86">
        <v>19009.034800000001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507</v>
      </c>
      <c r="B145" s="86">
        <v>50680.967700000001</v>
      </c>
      <c r="C145" s="86">
        <v>82.282600000000002</v>
      </c>
      <c r="D145" s="86">
        <v>196.577</v>
      </c>
      <c r="E145" s="86">
        <v>0</v>
      </c>
      <c r="F145" s="86">
        <v>8.0000000000000004E-4</v>
      </c>
      <c r="G145" s="86">
        <v>204367.86009999999</v>
      </c>
      <c r="H145" s="86">
        <v>21099.352699999999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508</v>
      </c>
      <c r="B146" s="86">
        <v>43593.0962</v>
      </c>
      <c r="C146" s="86">
        <v>73.295599999999993</v>
      </c>
      <c r="D146" s="86">
        <v>182.727</v>
      </c>
      <c r="E146" s="86">
        <v>0</v>
      </c>
      <c r="F146" s="86">
        <v>6.9999999999999999E-4</v>
      </c>
      <c r="G146" s="86">
        <v>189987.71969999999</v>
      </c>
      <c r="H146" s="86">
        <v>18395.776900000001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6" t="s">
        <v>281</v>
      </c>
      <c r="B147" s="86">
        <v>46626.006000000001</v>
      </c>
      <c r="C147" s="86">
        <v>79.991</v>
      </c>
      <c r="D147" s="86">
        <v>204.07849999999999</v>
      </c>
      <c r="E147" s="86">
        <v>0</v>
      </c>
      <c r="F147" s="86">
        <v>8.0000000000000004E-4</v>
      </c>
      <c r="G147" s="86">
        <v>212198.7409</v>
      </c>
      <c r="H147" s="86">
        <v>19832.185799999999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6" t="s">
        <v>509</v>
      </c>
      <c r="B148" s="86">
        <v>49005.958700000003</v>
      </c>
      <c r="C148" s="86">
        <v>85.311099999999996</v>
      </c>
      <c r="D148" s="86">
        <v>221.19110000000001</v>
      </c>
      <c r="E148" s="86">
        <v>0</v>
      </c>
      <c r="F148" s="86">
        <v>8.9999999999999998E-4</v>
      </c>
      <c r="G148" s="86">
        <v>230000.4161</v>
      </c>
      <c r="H148" s="86">
        <v>20965.833699999999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6" t="s">
        <v>510</v>
      </c>
      <c r="B149" s="86">
        <v>52637.5769</v>
      </c>
      <c r="C149" s="86">
        <v>92.177499999999995</v>
      </c>
      <c r="D149" s="86">
        <v>240.5291</v>
      </c>
      <c r="E149" s="86">
        <v>0</v>
      </c>
      <c r="F149" s="86">
        <v>8.9999999999999998E-4</v>
      </c>
      <c r="G149" s="86">
        <v>250112.0515</v>
      </c>
      <c r="H149" s="86">
        <v>22572.918300000001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6" t="s">
        <v>511</v>
      </c>
      <c r="B150" s="86">
        <v>55066.633000000002</v>
      </c>
      <c r="C150" s="86">
        <v>96.378900000000002</v>
      </c>
      <c r="D150" s="86">
        <v>251.34549999999999</v>
      </c>
      <c r="E150" s="86">
        <v>0</v>
      </c>
      <c r="F150" s="86">
        <v>1E-3</v>
      </c>
      <c r="G150" s="86">
        <v>261359.10879999999</v>
      </c>
      <c r="H150" s="86">
        <v>23609.454000000002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6" t="s">
        <v>512</v>
      </c>
      <c r="B151" s="86">
        <v>45563.260799999996</v>
      </c>
      <c r="C151" s="86">
        <v>79.015699999999995</v>
      </c>
      <c r="D151" s="86">
        <v>204.0162</v>
      </c>
      <c r="E151" s="86">
        <v>0</v>
      </c>
      <c r="F151" s="86">
        <v>8.0000000000000004E-4</v>
      </c>
      <c r="G151" s="86">
        <v>212139.4903</v>
      </c>
      <c r="H151" s="86">
        <v>19463.3197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6" t="s">
        <v>513</v>
      </c>
      <c r="B152" s="86">
        <v>45752.368300000002</v>
      </c>
      <c r="C152" s="86">
        <v>77.473500000000001</v>
      </c>
      <c r="D152" s="86">
        <v>194.74090000000001</v>
      </c>
      <c r="E152" s="86">
        <v>0</v>
      </c>
      <c r="F152" s="86">
        <v>8.0000000000000004E-4</v>
      </c>
      <c r="G152" s="86">
        <v>202482.85829999999</v>
      </c>
      <c r="H152" s="86">
        <v>19360.663199999999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6" t="s">
        <v>514</v>
      </c>
      <c r="B153" s="86">
        <v>47255.969899999996</v>
      </c>
      <c r="C153" s="86">
        <v>76.383700000000005</v>
      </c>
      <c r="D153" s="86">
        <v>181.4614</v>
      </c>
      <c r="E153" s="86">
        <v>0</v>
      </c>
      <c r="F153" s="86">
        <v>6.9999999999999999E-4</v>
      </c>
      <c r="G153" s="86">
        <v>188650.6502</v>
      </c>
      <c r="H153" s="86">
        <v>19640.2844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6" t="s">
        <v>515</v>
      </c>
      <c r="B154" s="86">
        <v>52504.048300000002</v>
      </c>
      <c r="C154" s="86">
        <v>80.941800000000001</v>
      </c>
      <c r="D154" s="86">
        <v>180.37129999999999</v>
      </c>
      <c r="E154" s="86">
        <v>0</v>
      </c>
      <c r="F154" s="86">
        <v>6.9999999999999999E-4</v>
      </c>
      <c r="G154" s="86">
        <v>187487.7727</v>
      </c>
      <c r="H154" s="86">
        <v>21436.491300000002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6"/>
      <c r="B155" s="86"/>
      <c r="C155" s="86"/>
      <c r="D155" s="86"/>
      <c r="E155" s="86"/>
      <c r="F155" s="86"/>
      <c r="G155" s="86"/>
      <c r="H155" s="86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6" t="s">
        <v>516</v>
      </c>
      <c r="B156" s="86">
        <v>588812.57669999998</v>
      </c>
      <c r="C156" s="86">
        <v>979.17319999999995</v>
      </c>
      <c r="D156" s="86">
        <v>2409.4735000000001</v>
      </c>
      <c r="E156" s="86">
        <v>0</v>
      </c>
      <c r="F156" s="86">
        <v>9.4999999999999998E-3</v>
      </c>
      <c r="G156" s="87">
        <v>2505140</v>
      </c>
      <c r="H156" s="86">
        <v>247409.62789999999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6" t="s">
        <v>517</v>
      </c>
      <c r="B157" s="86">
        <v>43593.0962</v>
      </c>
      <c r="C157" s="86">
        <v>72.734800000000007</v>
      </c>
      <c r="D157" s="86">
        <v>166.9315</v>
      </c>
      <c r="E157" s="86">
        <v>0</v>
      </c>
      <c r="F157" s="86">
        <v>6.9999999999999999E-4</v>
      </c>
      <c r="G157" s="86">
        <v>173530.53750000001</v>
      </c>
      <c r="H157" s="86">
        <v>18395.776900000001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6" t="s">
        <v>518</v>
      </c>
      <c r="B158" s="86">
        <v>55066.633000000002</v>
      </c>
      <c r="C158" s="86">
        <v>96.378900000000002</v>
      </c>
      <c r="D158" s="86">
        <v>251.34549999999999</v>
      </c>
      <c r="E158" s="86">
        <v>0</v>
      </c>
      <c r="F158" s="86">
        <v>1E-3</v>
      </c>
      <c r="G158" s="86">
        <v>261359.10879999999</v>
      </c>
      <c r="H158" s="86">
        <v>23609.454000000002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79"/>
      <c r="B160" s="86" t="s">
        <v>519</v>
      </c>
      <c r="C160" s="86" t="s">
        <v>520</v>
      </c>
      <c r="D160" s="86" t="s">
        <v>521</v>
      </c>
      <c r="E160" s="86" t="s">
        <v>522</v>
      </c>
      <c r="F160" s="86" t="s">
        <v>523</v>
      </c>
      <c r="G160" s="86" t="s">
        <v>524</v>
      </c>
      <c r="H160" s="86" t="s">
        <v>525</v>
      </c>
      <c r="I160" s="86" t="s">
        <v>526</v>
      </c>
      <c r="J160" s="86" t="s">
        <v>527</v>
      </c>
      <c r="K160" s="86" t="s">
        <v>528</v>
      </c>
      <c r="L160" s="86" t="s">
        <v>529</v>
      </c>
      <c r="M160" s="86" t="s">
        <v>530</v>
      </c>
      <c r="N160" s="86" t="s">
        <v>531</v>
      </c>
      <c r="O160" s="86" t="s">
        <v>532</v>
      </c>
      <c r="P160" s="86" t="s">
        <v>533</v>
      </c>
      <c r="Q160" s="86" t="s">
        <v>534</v>
      </c>
      <c r="R160" s="86" t="s">
        <v>535</v>
      </c>
      <c r="S160" s="86" t="s">
        <v>536</v>
      </c>
    </row>
    <row r="161" spans="1:19">
      <c r="A161" s="86" t="s">
        <v>505</v>
      </c>
      <c r="B161" s="87">
        <v>152873000000</v>
      </c>
      <c r="C161" s="86">
        <v>146105.677</v>
      </c>
      <c r="D161" s="86" t="s">
        <v>587</v>
      </c>
      <c r="E161" s="86">
        <v>75734.207999999999</v>
      </c>
      <c r="F161" s="86">
        <v>51598.362999999998</v>
      </c>
      <c r="G161" s="86">
        <v>3867.3290000000002</v>
      </c>
      <c r="H161" s="86">
        <v>0</v>
      </c>
      <c r="I161" s="86">
        <v>14894.001</v>
      </c>
      <c r="J161" s="86">
        <v>0</v>
      </c>
      <c r="K161" s="86">
        <v>11.776</v>
      </c>
      <c r="L161" s="86">
        <v>0</v>
      </c>
      <c r="M161" s="86">
        <v>0</v>
      </c>
      <c r="N161" s="86">
        <v>0</v>
      </c>
      <c r="O161" s="86">
        <v>0</v>
      </c>
      <c r="P161" s="86">
        <v>0</v>
      </c>
      <c r="Q161" s="86">
        <v>0</v>
      </c>
      <c r="R161" s="86">
        <v>0</v>
      </c>
      <c r="S161" s="86">
        <v>0</v>
      </c>
    </row>
    <row r="162" spans="1:19">
      <c r="A162" s="86" t="s">
        <v>506</v>
      </c>
      <c r="B162" s="87">
        <v>137577000000</v>
      </c>
      <c r="C162" s="86">
        <v>140218.144</v>
      </c>
      <c r="D162" s="86" t="s">
        <v>653</v>
      </c>
      <c r="E162" s="86">
        <v>75734.207999999999</v>
      </c>
      <c r="F162" s="86">
        <v>51598.362999999998</v>
      </c>
      <c r="G162" s="86">
        <v>4444.1419999999998</v>
      </c>
      <c r="H162" s="86">
        <v>0</v>
      </c>
      <c r="I162" s="86">
        <v>8421.5509999999995</v>
      </c>
      <c r="J162" s="86">
        <v>0</v>
      </c>
      <c r="K162" s="86">
        <v>19.88</v>
      </c>
      <c r="L162" s="86">
        <v>0</v>
      </c>
      <c r="M162" s="86">
        <v>0</v>
      </c>
      <c r="N162" s="86">
        <v>0</v>
      </c>
      <c r="O162" s="86">
        <v>0</v>
      </c>
      <c r="P162" s="86">
        <v>0</v>
      </c>
      <c r="Q162" s="86">
        <v>0</v>
      </c>
      <c r="R162" s="86">
        <v>0</v>
      </c>
      <c r="S162" s="86">
        <v>0</v>
      </c>
    </row>
    <row r="163" spans="1:19">
      <c r="A163" s="86" t="s">
        <v>507</v>
      </c>
      <c r="B163" s="87">
        <v>162025000000</v>
      </c>
      <c r="C163" s="86">
        <v>153811.092</v>
      </c>
      <c r="D163" s="86" t="s">
        <v>588</v>
      </c>
      <c r="E163" s="86">
        <v>75734.207999999999</v>
      </c>
      <c r="F163" s="86">
        <v>51598.362999999998</v>
      </c>
      <c r="G163" s="86">
        <v>4294.6149999999998</v>
      </c>
      <c r="H163" s="86">
        <v>0</v>
      </c>
      <c r="I163" s="86">
        <v>22175.114000000001</v>
      </c>
      <c r="J163" s="86">
        <v>0</v>
      </c>
      <c r="K163" s="86">
        <v>8.7910000000000004</v>
      </c>
      <c r="L163" s="86">
        <v>0</v>
      </c>
      <c r="M163" s="86">
        <v>0</v>
      </c>
      <c r="N163" s="86">
        <v>0</v>
      </c>
      <c r="O163" s="86">
        <v>0</v>
      </c>
      <c r="P163" s="86">
        <v>0</v>
      </c>
      <c r="Q163" s="86">
        <v>0</v>
      </c>
      <c r="R163" s="86">
        <v>0</v>
      </c>
      <c r="S163" s="86">
        <v>0</v>
      </c>
    </row>
    <row r="164" spans="1:19">
      <c r="A164" s="86" t="s">
        <v>508</v>
      </c>
      <c r="B164" s="87">
        <v>150625000000</v>
      </c>
      <c r="C164" s="86">
        <v>161266.47099999999</v>
      </c>
      <c r="D164" s="86" t="s">
        <v>589</v>
      </c>
      <c r="E164" s="86">
        <v>75734.207999999999</v>
      </c>
      <c r="F164" s="86">
        <v>50956.165999999997</v>
      </c>
      <c r="G164" s="86">
        <v>4996.5259999999998</v>
      </c>
      <c r="H164" s="86">
        <v>0</v>
      </c>
      <c r="I164" s="86">
        <v>29571.131000000001</v>
      </c>
      <c r="J164" s="86">
        <v>0</v>
      </c>
      <c r="K164" s="86">
        <v>8.44</v>
      </c>
      <c r="L164" s="86">
        <v>0</v>
      </c>
      <c r="M164" s="86">
        <v>0</v>
      </c>
      <c r="N164" s="86">
        <v>0</v>
      </c>
      <c r="O164" s="86">
        <v>0</v>
      </c>
      <c r="P164" s="86">
        <v>0</v>
      </c>
      <c r="Q164" s="86">
        <v>0</v>
      </c>
      <c r="R164" s="86">
        <v>0</v>
      </c>
      <c r="S164" s="86">
        <v>0</v>
      </c>
    </row>
    <row r="165" spans="1:19">
      <c r="A165" s="86" t="s">
        <v>281</v>
      </c>
      <c r="B165" s="87">
        <v>168234000000</v>
      </c>
      <c r="C165" s="86">
        <v>179679.69200000001</v>
      </c>
      <c r="D165" s="86" t="s">
        <v>609</v>
      </c>
      <c r="E165" s="86">
        <v>75734.207999999999</v>
      </c>
      <c r="F165" s="86">
        <v>50956.165999999997</v>
      </c>
      <c r="G165" s="86">
        <v>6512.4319999999998</v>
      </c>
      <c r="H165" s="86">
        <v>0</v>
      </c>
      <c r="I165" s="86">
        <v>46468.447</v>
      </c>
      <c r="J165" s="86">
        <v>0</v>
      </c>
      <c r="K165" s="86">
        <v>8.44</v>
      </c>
      <c r="L165" s="86">
        <v>0</v>
      </c>
      <c r="M165" s="86">
        <v>0</v>
      </c>
      <c r="N165" s="86">
        <v>0</v>
      </c>
      <c r="O165" s="86">
        <v>0</v>
      </c>
      <c r="P165" s="86">
        <v>0</v>
      </c>
      <c r="Q165" s="86">
        <v>0</v>
      </c>
      <c r="R165" s="86">
        <v>0</v>
      </c>
      <c r="S165" s="86">
        <v>0</v>
      </c>
    </row>
    <row r="166" spans="1:19">
      <c r="A166" s="86" t="s">
        <v>509</v>
      </c>
      <c r="B166" s="87">
        <v>182347000000</v>
      </c>
      <c r="C166" s="86">
        <v>196406.57699999999</v>
      </c>
      <c r="D166" s="86" t="s">
        <v>564</v>
      </c>
      <c r="E166" s="86">
        <v>75734.207999999999</v>
      </c>
      <c r="F166" s="86">
        <v>50956.165999999997</v>
      </c>
      <c r="G166" s="86">
        <v>8905.1990000000005</v>
      </c>
      <c r="H166" s="86">
        <v>0</v>
      </c>
      <c r="I166" s="86">
        <v>60802.565000000002</v>
      </c>
      <c r="J166" s="86">
        <v>0</v>
      </c>
      <c r="K166" s="86">
        <v>8.44</v>
      </c>
      <c r="L166" s="86">
        <v>0</v>
      </c>
      <c r="M166" s="86">
        <v>0</v>
      </c>
      <c r="N166" s="86">
        <v>0</v>
      </c>
      <c r="O166" s="86">
        <v>0</v>
      </c>
      <c r="P166" s="86">
        <v>0</v>
      </c>
      <c r="Q166" s="86">
        <v>0</v>
      </c>
      <c r="R166" s="86">
        <v>0</v>
      </c>
      <c r="S166" s="86">
        <v>0</v>
      </c>
    </row>
    <row r="167" spans="1:19">
      <c r="A167" s="86" t="s">
        <v>510</v>
      </c>
      <c r="B167" s="87">
        <v>198292000000</v>
      </c>
      <c r="C167" s="86">
        <v>215529.29800000001</v>
      </c>
      <c r="D167" s="86" t="s">
        <v>590</v>
      </c>
      <c r="E167" s="86">
        <v>75734.207999999999</v>
      </c>
      <c r="F167" s="86">
        <v>50956.165999999997</v>
      </c>
      <c r="G167" s="86">
        <v>12793.012000000001</v>
      </c>
      <c r="H167" s="86">
        <v>0</v>
      </c>
      <c r="I167" s="86">
        <v>76037.472999999998</v>
      </c>
      <c r="J167" s="86">
        <v>0</v>
      </c>
      <c r="K167" s="86">
        <v>8.44</v>
      </c>
      <c r="L167" s="86">
        <v>0</v>
      </c>
      <c r="M167" s="86">
        <v>0</v>
      </c>
      <c r="N167" s="86">
        <v>0</v>
      </c>
      <c r="O167" s="86">
        <v>0</v>
      </c>
      <c r="P167" s="86">
        <v>0</v>
      </c>
      <c r="Q167" s="86">
        <v>0</v>
      </c>
      <c r="R167" s="86">
        <v>0</v>
      </c>
      <c r="S167" s="86">
        <v>0</v>
      </c>
    </row>
    <row r="168" spans="1:19">
      <c r="A168" s="86" t="s">
        <v>511</v>
      </c>
      <c r="B168" s="87">
        <v>207209000000</v>
      </c>
      <c r="C168" s="86">
        <v>209051.967</v>
      </c>
      <c r="D168" s="86" t="s">
        <v>708</v>
      </c>
      <c r="E168" s="86">
        <v>75734.207999999999</v>
      </c>
      <c r="F168" s="86">
        <v>48066.275000000001</v>
      </c>
      <c r="G168" s="86">
        <v>10610.116</v>
      </c>
      <c r="H168" s="86">
        <v>0</v>
      </c>
      <c r="I168" s="86">
        <v>74632.928</v>
      </c>
      <c r="J168" s="86">
        <v>0</v>
      </c>
      <c r="K168" s="86">
        <v>8.44</v>
      </c>
      <c r="L168" s="86">
        <v>0</v>
      </c>
      <c r="M168" s="86">
        <v>0</v>
      </c>
      <c r="N168" s="86">
        <v>0</v>
      </c>
      <c r="O168" s="86">
        <v>0</v>
      </c>
      <c r="P168" s="86">
        <v>0</v>
      </c>
      <c r="Q168" s="86">
        <v>0</v>
      </c>
      <c r="R168" s="86">
        <v>0</v>
      </c>
      <c r="S168" s="86">
        <v>0</v>
      </c>
    </row>
    <row r="169" spans="1:19">
      <c r="A169" s="86" t="s">
        <v>512</v>
      </c>
      <c r="B169" s="87">
        <v>168187000000</v>
      </c>
      <c r="C169" s="86">
        <v>187519.86499999999</v>
      </c>
      <c r="D169" s="86" t="s">
        <v>583</v>
      </c>
      <c r="E169" s="86">
        <v>75734.207999999999</v>
      </c>
      <c r="F169" s="86">
        <v>50956.165999999997</v>
      </c>
      <c r="G169" s="86">
        <v>8146.0249999999996</v>
      </c>
      <c r="H169" s="86">
        <v>0</v>
      </c>
      <c r="I169" s="86">
        <v>52675.025999999998</v>
      </c>
      <c r="J169" s="86">
        <v>0</v>
      </c>
      <c r="K169" s="86">
        <v>8.44</v>
      </c>
      <c r="L169" s="86">
        <v>0</v>
      </c>
      <c r="M169" s="86">
        <v>0</v>
      </c>
      <c r="N169" s="86">
        <v>0</v>
      </c>
      <c r="O169" s="86">
        <v>0</v>
      </c>
      <c r="P169" s="86">
        <v>0</v>
      </c>
      <c r="Q169" s="86">
        <v>0</v>
      </c>
      <c r="R169" s="86">
        <v>0</v>
      </c>
      <c r="S169" s="86">
        <v>0</v>
      </c>
    </row>
    <row r="170" spans="1:19">
      <c r="A170" s="86" t="s">
        <v>513</v>
      </c>
      <c r="B170" s="87">
        <v>160531000000</v>
      </c>
      <c r="C170" s="86">
        <v>171730.68900000001</v>
      </c>
      <c r="D170" s="86" t="s">
        <v>654</v>
      </c>
      <c r="E170" s="86">
        <v>75734.207999999999</v>
      </c>
      <c r="F170" s="86">
        <v>50956.165999999997</v>
      </c>
      <c r="G170" s="86">
        <v>5783.7460000000001</v>
      </c>
      <c r="H170" s="86">
        <v>0</v>
      </c>
      <c r="I170" s="86">
        <v>39248.129999999997</v>
      </c>
      <c r="J170" s="86">
        <v>0</v>
      </c>
      <c r="K170" s="86">
        <v>8.44</v>
      </c>
      <c r="L170" s="86">
        <v>0</v>
      </c>
      <c r="M170" s="86">
        <v>0</v>
      </c>
      <c r="N170" s="86">
        <v>0</v>
      </c>
      <c r="O170" s="86">
        <v>0</v>
      </c>
      <c r="P170" s="86">
        <v>0</v>
      </c>
      <c r="Q170" s="86">
        <v>0</v>
      </c>
      <c r="R170" s="86">
        <v>0</v>
      </c>
      <c r="S170" s="86">
        <v>0</v>
      </c>
    </row>
    <row r="171" spans="1:19">
      <c r="A171" s="86" t="s">
        <v>514</v>
      </c>
      <c r="B171" s="87">
        <v>149565000000</v>
      </c>
      <c r="C171" s="86">
        <v>155600.79399999999</v>
      </c>
      <c r="D171" s="86" t="s">
        <v>591</v>
      </c>
      <c r="E171" s="86">
        <v>75734.207999999999</v>
      </c>
      <c r="F171" s="86">
        <v>51598.362999999998</v>
      </c>
      <c r="G171" s="86">
        <v>4610.04</v>
      </c>
      <c r="H171" s="86">
        <v>0</v>
      </c>
      <c r="I171" s="86">
        <v>23649.279999999999</v>
      </c>
      <c r="J171" s="86">
        <v>0</v>
      </c>
      <c r="K171" s="86">
        <v>8.9030000000000005</v>
      </c>
      <c r="L171" s="86">
        <v>0</v>
      </c>
      <c r="M171" s="86">
        <v>0</v>
      </c>
      <c r="N171" s="86">
        <v>0</v>
      </c>
      <c r="O171" s="86">
        <v>0</v>
      </c>
      <c r="P171" s="86">
        <v>0</v>
      </c>
      <c r="Q171" s="86">
        <v>0</v>
      </c>
      <c r="R171" s="86">
        <v>0</v>
      </c>
      <c r="S171" s="86">
        <v>0</v>
      </c>
    </row>
    <row r="172" spans="1:19">
      <c r="A172" s="86" t="s">
        <v>515</v>
      </c>
      <c r="B172" s="87">
        <v>148643000000</v>
      </c>
      <c r="C172" s="86">
        <v>139668.01699999999</v>
      </c>
      <c r="D172" s="86" t="s">
        <v>709</v>
      </c>
      <c r="E172" s="86">
        <v>75734.207999999999</v>
      </c>
      <c r="F172" s="86">
        <v>51598.362999999998</v>
      </c>
      <c r="G172" s="86">
        <v>4404.9309999999996</v>
      </c>
      <c r="H172" s="86">
        <v>0</v>
      </c>
      <c r="I172" s="86">
        <v>7911.0910000000003</v>
      </c>
      <c r="J172" s="86">
        <v>0</v>
      </c>
      <c r="K172" s="86">
        <v>19.425000000000001</v>
      </c>
      <c r="L172" s="86">
        <v>0</v>
      </c>
      <c r="M172" s="86">
        <v>0</v>
      </c>
      <c r="N172" s="86">
        <v>0</v>
      </c>
      <c r="O172" s="86">
        <v>0</v>
      </c>
      <c r="P172" s="86">
        <v>0</v>
      </c>
      <c r="Q172" s="86">
        <v>0</v>
      </c>
      <c r="R172" s="86">
        <v>0</v>
      </c>
      <c r="S172" s="86">
        <v>0</v>
      </c>
    </row>
    <row r="173" spans="1:19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</row>
    <row r="174" spans="1:19">
      <c r="A174" s="86" t="s">
        <v>516</v>
      </c>
      <c r="B174" s="87">
        <v>1986110000000</v>
      </c>
      <c r="C174" s="86"/>
      <c r="D174" s="86"/>
      <c r="E174" s="86"/>
      <c r="F174" s="86"/>
      <c r="G174" s="86"/>
      <c r="H174" s="86"/>
      <c r="I174" s="86"/>
      <c r="J174" s="86"/>
      <c r="K174" s="86"/>
      <c r="L174" s="86">
        <v>0</v>
      </c>
      <c r="M174" s="86">
        <v>0</v>
      </c>
      <c r="N174" s="86">
        <v>0</v>
      </c>
      <c r="O174" s="86">
        <v>0</v>
      </c>
      <c r="P174" s="86">
        <v>0</v>
      </c>
      <c r="Q174" s="86">
        <v>0</v>
      </c>
      <c r="R174" s="86">
        <v>0</v>
      </c>
      <c r="S174" s="86">
        <v>0</v>
      </c>
    </row>
    <row r="175" spans="1:19">
      <c r="A175" s="86" t="s">
        <v>517</v>
      </c>
      <c r="B175" s="87">
        <v>137577000000</v>
      </c>
      <c r="C175" s="86">
        <v>139668.01699999999</v>
      </c>
      <c r="D175" s="86"/>
      <c r="E175" s="86">
        <v>75734.207999999999</v>
      </c>
      <c r="F175" s="86">
        <v>48066.275000000001</v>
      </c>
      <c r="G175" s="86">
        <v>3867.3290000000002</v>
      </c>
      <c r="H175" s="86">
        <v>0</v>
      </c>
      <c r="I175" s="86">
        <v>7911.0910000000003</v>
      </c>
      <c r="J175" s="86">
        <v>0</v>
      </c>
      <c r="K175" s="86">
        <v>8.44</v>
      </c>
      <c r="L175" s="86">
        <v>0</v>
      </c>
      <c r="M175" s="86">
        <v>0</v>
      </c>
      <c r="N175" s="86">
        <v>0</v>
      </c>
      <c r="O175" s="86">
        <v>0</v>
      </c>
      <c r="P175" s="86">
        <v>0</v>
      </c>
      <c r="Q175" s="86">
        <v>0</v>
      </c>
      <c r="R175" s="86">
        <v>0</v>
      </c>
      <c r="S175" s="86">
        <v>0</v>
      </c>
    </row>
    <row r="176" spans="1:19">
      <c r="A176" s="86" t="s">
        <v>518</v>
      </c>
      <c r="B176" s="87">
        <v>207209000000</v>
      </c>
      <c r="C176" s="86">
        <v>215529.29800000001</v>
      </c>
      <c r="D176" s="86"/>
      <c r="E176" s="86">
        <v>75734.207999999999</v>
      </c>
      <c r="F176" s="86">
        <v>51598.362999999998</v>
      </c>
      <c r="G176" s="86">
        <v>12793.012000000001</v>
      </c>
      <c r="H176" s="86">
        <v>0</v>
      </c>
      <c r="I176" s="86">
        <v>76037.472999999998</v>
      </c>
      <c r="J176" s="86">
        <v>0</v>
      </c>
      <c r="K176" s="86">
        <v>19.88</v>
      </c>
      <c r="L176" s="86">
        <v>0</v>
      </c>
      <c r="M176" s="86">
        <v>0</v>
      </c>
      <c r="N176" s="86">
        <v>0</v>
      </c>
      <c r="O176" s="86">
        <v>0</v>
      </c>
      <c r="P176" s="86">
        <v>0</v>
      </c>
      <c r="Q176" s="86">
        <v>0</v>
      </c>
      <c r="R176" s="86">
        <v>0</v>
      </c>
      <c r="S176" s="86">
        <v>0</v>
      </c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9"/>
      <c r="B178" s="86" t="s">
        <v>541</v>
      </c>
      <c r="C178" s="86" t="s">
        <v>542</v>
      </c>
      <c r="D178" s="86" t="s">
        <v>543</v>
      </c>
      <c r="E178" s="86" t="s">
        <v>238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6" t="s">
        <v>544</v>
      </c>
      <c r="B179" s="86">
        <v>20565.490000000002</v>
      </c>
      <c r="C179" s="86">
        <v>8445.57</v>
      </c>
      <c r="D179" s="86">
        <v>0</v>
      </c>
      <c r="E179" s="86">
        <v>29011.06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6" t="s">
        <v>545</v>
      </c>
      <c r="B180" s="86">
        <v>4.13</v>
      </c>
      <c r="C180" s="86">
        <v>1.7</v>
      </c>
      <c r="D180" s="86">
        <v>0</v>
      </c>
      <c r="E180" s="86">
        <v>5.82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6" t="s">
        <v>546</v>
      </c>
      <c r="B181" s="86">
        <v>4.13</v>
      </c>
      <c r="C181" s="86">
        <v>1.7</v>
      </c>
      <c r="D181" s="86">
        <v>0</v>
      </c>
      <c r="E181" s="86">
        <v>5.82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181"/>
  <sheetViews>
    <sheetView workbookViewId="0"/>
  </sheetViews>
  <sheetFormatPr defaultRowHeight="10.5"/>
  <cols>
    <col min="1" max="1" width="45.8320312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9" width="38.3320312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4.832031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79"/>
      <c r="B1" s="86" t="s">
        <v>329</v>
      </c>
      <c r="C1" s="86" t="s">
        <v>330</v>
      </c>
      <c r="D1" s="86" t="s">
        <v>331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332</v>
      </c>
      <c r="B2" s="86">
        <v>4258.8900000000003</v>
      </c>
      <c r="C2" s="86">
        <v>854.82</v>
      </c>
      <c r="D2" s="86">
        <v>854.82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333</v>
      </c>
      <c r="B3" s="86">
        <v>4258.8900000000003</v>
      </c>
      <c r="C3" s="86">
        <v>854.82</v>
      </c>
      <c r="D3" s="86">
        <v>854.82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334</v>
      </c>
      <c r="B4" s="86">
        <v>9454.84</v>
      </c>
      <c r="C4" s="86">
        <v>1897.73</v>
      </c>
      <c r="D4" s="86">
        <v>1897.73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335</v>
      </c>
      <c r="B5" s="86">
        <v>9454.84</v>
      </c>
      <c r="C5" s="86">
        <v>1897.73</v>
      </c>
      <c r="D5" s="86">
        <v>1897.73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9"/>
      <c r="B7" s="86" t="s">
        <v>336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337</v>
      </c>
      <c r="B8" s="86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338</v>
      </c>
      <c r="B9" s="86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339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9"/>
      <c r="B12" s="86" t="s">
        <v>340</v>
      </c>
      <c r="C12" s="86" t="s">
        <v>341</v>
      </c>
      <c r="D12" s="86" t="s">
        <v>342</v>
      </c>
      <c r="E12" s="86" t="s">
        <v>343</v>
      </c>
      <c r="F12" s="86" t="s">
        <v>344</v>
      </c>
      <c r="G12" s="86" t="s">
        <v>345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70</v>
      </c>
      <c r="B13" s="86">
        <v>0</v>
      </c>
      <c r="C13" s="86">
        <v>2165.7800000000002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71</v>
      </c>
      <c r="B14" s="86">
        <v>254.31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79</v>
      </c>
      <c r="B15" s="86">
        <v>867.37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80</v>
      </c>
      <c r="B16" s="86">
        <v>34.21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81</v>
      </c>
      <c r="B17" s="86">
        <v>806.04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82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83</v>
      </c>
      <c r="B19" s="86">
        <v>83.8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84</v>
      </c>
      <c r="B20" s="86">
        <v>2.95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85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86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65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87</v>
      </c>
      <c r="B24" s="86">
        <v>0</v>
      </c>
      <c r="C24" s="86">
        <v>44.44</v>
      </c>
      <c r="D24" s="86">
        <v>0</v>
      </c>
      <c r="E24" s="86">
        <v>0</v>
      </c>
      <c r="F24" s="86">
        <v>0</v>
      </c>
      <c r="G24" s="86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88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89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90</v>
      </c>
      <c r="B28" s="86">
        <v>2048.67</v>
      </c>
      <c r="C28" s="86">
        <v>2210.2199999999998</v>
      </c>
      <c r="D28" s="86">
        <v>0</v>
      </c>
      <c r="E28" s="86">
        <v>0</v>
      </c>
      <c r="F28" s="86">
        <v>0</v>
      </c>
      <c r="G28" s="86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9"/>
      <c r="B30" s="86" t="s">
        <v>336</v>
      </c>
      <c r="C30" s="86" t="s">
        <v>2</v>
      </c>
      <c r="D30" s="86" t="s">
        <v>346</v>
      </c>
      <c r="E30" s="86" t="s">
        <v>347</v>
      </c>
      <c r="F30" s="86" t="s">
        <v>348</v>
      </c>
      <c r="G30" s="86" t="s">
        <v>349</v>
      </c>
      <c r="H30" s="86" t="s">
        <v>350</v>
      </c>
      <c r="I30" s="86" t="s">
        <v>351</v>
      </c>
      <c r="J30" s="86" t="s">
        <v>352</v>
      </c>
      <c r="K30"/>
      <c r="L30"/>
      <c r="M30"/>
      <c r="N30"/>
      <c r="O30"/>
      <c r="P30"/>
      <c r="Q30"/>
      <c r="R30"/>
      <c r="S30"/>
    </row>
    <row r="31" spans="1:19">
      <c r="A31" s="86" t="s">
        <v>353</v>
      </c>
      <c r="B31" s="86">
        <v>983.54</v>
      </c>
      <c r="C31" s="86" t="s">
        <v>3</v>
      </c>
      <c r="D31" s="86">
        <v>2698.04</v>
      </c>
      <c r="E31" s="86">
        <v>1</v>
      </c>
      <c r="F31" s="86">
        <v>0</v>
      </c>
      <c r="G31" s="86">
        <v>0</v>
      </c>
      <c r="H31" s="86">
        <v>16.89</v>
      </c>
      <c r="I31" s="86">
        <v>18.579999999999998</v>
      </c>
      <c r="J31" s="86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6" t="s">
        <v>358</v>
      </c>
      <c r="B32" s="86">
        <v>983.54</v>
      </c>
      <c r="C32" s="86" t="s">
        <v>3</v>
      </c>
      <c r="D32" s="86">
        <v>2698.04</v>
      </c>
      <c r="E32" s="86">
        <v>1</v>
      </c>
      <c r="F32" s="86">
        <v>0</v>
      </c>
      <c r="G32" s="86">
        <v>0</v>
      </c>
      <c r="H32" s="86">
        <v>16.89</v>
      </c>
      <c r="I32" s="86">
        <v>18.579999999999998</v>
      </c>
      <c r="J32" s="86">
        <v>8.07</v>
      </c>
      <c r="K32"/>
      <c r="L32"/>
      <c r="M32"/>
      <c r="N32"/>
      <c r="O32"/>
      <c r="P32"/>
      <c r="Q32"/>
      <c r="R32"/>
      <c r="S32"/>
    </row>
    <row r="33" spans="1:19">
      <c r="A33" s="86" t="s">
        <v>363</v>
      </c>
      <c r="B33" s="86">
        <v>983.54</v>
      </c>
      <c r="C33" s="86" t="s">
        <v>3</v>
      </c>
      <c r="D33" s="86">
        <v>2698.04</v>
      </c>
      <c r="E33" s="86">
        <v>1</v>
      </c>
      <c r="F33" s="86">
        <v>0</v>
      </c>
      <c r="G33" s="86">
        <v>0</v>
      </c>
      <c r="H33" s="86">
        <v>16.89</v>
      </c>
      <c r="I33" s="86">
        <v>18.579999999999998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368</v>
      </c>
      <c r="B34" s="86">
        <v>1660.73</v>
      </c>
      <c r="C34" s="86" t="s">
        <v>3</v>
      </c>
      <c r="D34" s="86">
        <v>2024.76</v>
      </c>
      <c r="E34" s="86">
        <v>1</v>
      </c>
      <c r="F34" s="86">
        <v>202.84</v>
      </c>
      <c r="G34" s="86">
        <v>0</v>
      </c>
      <c r="H34" s="86">
        <v>0</v>
      </c>
      <c r="I34" s="86"/>
      <c r="J34" s="86">
        <v>0</v>
      </c>
      <c r="K34"/>
      <c r="L34"/>
      <c r="M34"/>
      <c r="N34"/>
      <c r="O34"/>
      <c r="P34"/>
      <c r="Q34"/>
      <c r="R34"/>
      <c r="S34"/>
    </row>
    <row r="35" spans="1:19">
      <c r="A35" s="86" t="s">
        <v>369</v>
      </c>
      <c r="B35" s="86">
        <v>1660.73</v>
      </c>
      <c r="C35" s="86" t="s">
        <v>3</v>
      </c>
      <c r="D35" s="86">
        <v>2024.76</v>
      </c>
      <c r="E35" s="86">
        <v>1</v>
      </c>
      <c r="F35" s="86">
        <v>202.84</v>
      </c>
      <c r="G35" s="86">
        <v>0</v>
      </c>
      <c r="H35" s="86">
        <v>0</v>
      </c>
      <c r="I35" s="86"/>
      <c r="J35" s="86">
        <v>0</v>
      </c>
      <c r="K35"/>
      <c r="L35"/>
      <c r="M35"/>
      <c r="N35"/>
      <c r="O35"/>
      <c r="P35"/>
      <c r="Q35"/>
      <c r="R35"/>
      <c r="S35"/>
    </row>
    <row r="36" spans="1:19">
      <c r="A36" s="86" t="s">
        <v>354</v>
      </c>
      <c r="B36" s="86">
        <v>207.34</v>
      </c>
      <c r="C36" s="86" t="s">
        <v>3</v>
      </c>
      <c r="D36" s="86">
        <v>568.77</v>
      </c>
      <c r="E36" s="86">
        <v>1</v>
      </c>
      <c r="F36" s="86">
        <v>136.91999999999999</v>
      </c>
      <c r="G36" s="86">
        <v>65.28</v>
      </c>
      <c r="H36" s="86">
        <v>16.89</v>
      </c>
      <c r="I36" s="86">
        <v>18.579999999999998</v>
      </c>
      <c r="J36" s="86">
        <v>8.07</v>
      </c>
      <c r="K36"/>
      <c r="L36"/>
      <c r="M36"/>
      <c r="N36"/>
      <c r="O36"/>
      <c r="P36"/>
      <c r="Q36"/>
      <c r="R36"/>
      <c r="S36"/>
    </row>
    <row r="37" spans="1:19">
      <c r="A37" s="86" t="s">
        <v>355</v>
      </c>
      <c r="B37" s="86">
        <v>131.26</v>
      </c>
      <c r="C37" s="86" t="s">
        <v>3</v>
      </c>
      <c r="D37" s="86">
        <v>360.08</v>
      </c>
      <c r="E37" s="86">
        <v>1</v>
      </c>
      <c r="F37" s="86">
        <v>91.28</v>
      </c>
      <c r="G37" s="86">
        <v>43.52</v>
      </c>
      <c r="H37" s="86">
        <v>16.89</v>
      </c>
      <c r="I37" s="86">
        <v>18.579999999999998</v>
      </c>
      <c r="J37" s="86">
        <v>8.07</v>
      </c>
      <c r="K37"/>
      <c r="L37"/>
      <c r="M37"/>
      <c r="N37"/>
      <c r="O37"/>
      <c r="P37"/>
      <c r="Q37"/>
      <c r="R37"/>
      <c r="S37"/>
    </row>
    <row r="38" spans="1:19">
      <c r="A38" s="86" t="s">
        <v>356</v>
      </c>
      <c r="B38" s="86">
        <v>207.34</v>
      </c>
      <c r="C38" s="86" t="s">
        <v>3</v>
      </c>
      <c r="D38" s="86">
        <v>568.77</v>
      </c>
      <c r="E38" s="86">
        <v>1</v>
      </c>
      <c r="F38" s="86">
        <v>136.91999999999999</v>
      </c>
      <c r="G38" s="86">
        <v>65.28</v>
      </c>
      <c r="H38" s="86">
        <v>16.89</v>
      </c>
      <c r="I38" s="86">
        <v>18.579999999999998</v>
      </c>
      <c r="J38" s="86">
        <v>8.07</v>
      </c>
      <c r="K38"/>
      <c r="L38"/>
      <c r="M38"/>
      <c r="N38"/>
      <c r="O38"/>
      <c r="P38"/>
      <c r="Q38"/>
      <c r="R38"/>
      <c r="S38"/>
    </row>
    <row r="39" spans="1:19">
      <c r="A39" s="86" t="s">
        <v>357</v>
      </c>
      <c r="B39" s="86">
        <v>131.25</v>
      </c>
      <c r="C39" s="86" t="s">
        <v>3</v>
      </c>
      <c r="D39" s="86">
        <v>360.05</v>
      </c>
      <c r="E39" s="86">
        <v>1</v>
      </c>
      <c r="F39" s="86">
        <v>91.28</v>
      </c>
      <c r="G39" s="86">
        <v>43.52</v>
      </c>
      <c r="H39" s="86">
        <v>16.89</v>
      </c>
      <c r="I39" s="86">
        <v>18.579999999999998</v>
      </c>
      <c r="J39" s="86">
        <v>8.07</v>
      </c>
      <c r="K39"/>
      <c r="L39"/>
      <c r="M39"/>
      <c r="N39"/>
      <c r="O39"/>
      <c r="P39"/>
      <c r="Q39"/>
      <c r="R39"/>
      <c r="S39"/>
    </row>
    <row r="40" spans="1:19">
      <c r="A40" s="86" t="s">
        <v>359</v>
      </c>
      <c r="B40" s="86">
        <v>207.34</v>
      </c>
      <c r="C40" s="86" t="s">
        <v>3</v>
      </c>
      <c r="D40" s="86">
        <v>568.77</v>
      </c>
      <c r="E40" s="86">
        <v>1</v>
      </c>
      <c r="F40" s="86">
        <v>136.91999999999999</v>
      </c>
      <c r="G40" s="86">
        <v>65.28</v>
      </c>
      <c r="H40" s="86">
        <v>16.89</v>
      </c>
      <c r="I40" s="86">
        <v>18.579999999999998</v>
      </c>
      <c r="J40" s="86">
        <v>8.07</v>
      </c>
      <c r="K40"/>
      <c r="L40"/>
      <c r="M40"/>
      <c r="N40"/>
      <c r="O40"/>
      <c r="P40"/>
      <c r="Q40"/>
      <c r="R40"/>
      <c r="S40"/>
    </row>
    <row r="41" spans="1:19">
      <c r="A41" s="86" t="s">
        <v>360</v>
      </c>
      <c r="B41" s="86">
        <v>131.26</v>
      </c>
      <c r="C41" s="86" t="s">
        <v>3</v>
      </c>
      <c r="D41" s="86">
        <v>360.08</v>
      </c>
      <c r="E41" s="86">
        <v>1</v>
      </c>
      <c r="F41" s="86">
        <v>91.28</v>
      </c>
      <c r="G41" s="86">
        <v>43.52</v>
      </c>
      <c r="H41" s="86">
        <v>16.89</v>
      </c>
      <c r="I41" s="86">
        <v>18.579999999999998</v>
      </c>
      <c r="J41" s="86">
        <v>8.07</v>
      </c>
      <c r="K41"/>
      <c r="L41"/>
      <c r="M41"/>
      <c r="N41"/>
      <c r="O41"/>
      <c r="P41"/>
      <c r="Q41"/>
      <c r="R41"/>
      <c r="S41"/>
    </row>
    <row r="42" spans="1:19">
      <c r="A42" s="86" t="s">
        <v>361</v>
      </c>
      <c r="B42" s="86">
        <v>207.34</v>
      </c>
      <c r="C42" s="86" t="s">
        <v>3</v>
      </c>
      <c r="D42" s="86">
        <v>568.77</v>
      </c>
      <c r="E42" s="86">
        <v>1</v>
      </c>
      <c r="F42" s="86">
        <v>136.91999999999999</v>
      </c>
      <c r="G42" s="86">
        <v>65.28</v>
      </c>
      <c r="H42" s="86">
        <v>16.89</v>
      </c>
      <c r="I42" s="86">
        <v>18.579999999999998</v>
      </c>
      <c r="J42" s="86">
        <v>8.07</v>
      </c>
      <c r="K42"/>
      <c r="L42"/>
      <c r="M42"/>
      <c r="N42"/>
      <c r="O42"/>
      <c r="P42"/>
      <c r="Q42"/>
      <c r="R42"/>
      <c r="S42"/>
    </row>
    <row r="43" spans="1:19">
      <c r="A43" s="86" t="s">
        <v>362</v>
      </c>
      <c r="B43" s="86">
        <v>131.25</v>
      </c>
      <c r="C43" s="86" t="s">
        <v>3</v>
      </c>
      <c r="D43" s="86">
        <v>360.05</v>
      </c>
      <c r="E43" s="86">
        <v>1</v>
      </c>
      <c r="F43" s="86">
        <v>91.28</v>
      </c>
      <c r="G43" s="86">
        <v>43.52</v>
      </c>
      <c r="H43" s="86">
        <v>16.89</v>
      </c>
      <c r="I43" s="86">
        <v>18.579999999999998</v>
      </c>
      <c r="J43" s="86">
        <v>8.07</v>
      </c>
      <c r="K43"/>
      <c r="L43"/>
      <c r="M43"/>
      <c r="N43"/>
      <c r="O43"/>
      <c r="P43"/>
      <c r="Q43"/>
      <c r="R43"/>
      <c r="S43"/>
    </row>
    <row r="44" spans="1:19">
      <c r="A44" s="86" t="s">
        <v>364</v>
      </c>
      <c r="B44" s="86">
        <v>207.34</v>
      </c>
      <c r="C44" s="86" t="s">
        <v>3</v>
      </c>
      <c r="D44" s="86">
        <v>568.77</v>
      </c>
      <c r="E44" s="86">
        <v>1</v>
      </c>
      <c r="F44" s="86">
        <v>136.91999999999999</v>
      </c>
      <c r="G44" s="86">
        <v>65.28</v>
      </c>
      <c r="H44" s="86">
        <v>16.89</v>
      </c>
      <c r="I44" s="86">
        <v>18.579999999999998</v>
      </c>
      <c r="J44" s="86">
        <v>8.07</v>
      </c>
      <c r="K44"/>
      <c r="L44"/>
      <c r="M44"/>
      <c r="N44"/>
      <c r="O44"/>
      <c r="P44"/>
      <c r="Q44"/>
      <c r="R44"/>
      <c r="S44"/>
    </row>
    <row r="45" spans="1:19">
      <c r="A45" s="86" t="s">
        <v>365</v>
      </c>
      <c r="B45" s="86">
        <v>131.26</v>
      </c>
      <c r="C45" s="86" t="s">
        <v>3</v>
      </c>
      <c r="D45" s="86">
        <v>360.08</v>
      </c>
      <c r="E45" s="86">
        <v>1</v>
      </c>
      <c r="F45" s="86">
        <v>91.28</v>
      </c>
      <c r="G45" s="86">
        <v>43.52</v>
      </c>
      <c r="H45" s="86">
        <v>16.89</v>
      </c>
      <c r="I45" s="86">
        <v>18.579999999999998</v>
      </c>
      <c r="J45" s="86">
        <v>8.07</v>
      </c>
      <c r="K45"/>
      <c r="L45"/>
      <c r="M45"/>
      <c r="N45"/>
      <c r="O45"/>
      <c r="P45"/>
      <c r="Q45"/>
      <c r="R45"/>
      <c r="S45"/>
    </row>
    <row r="46" spans="1:19">
      <c r="A46" s="86" t="s">
        <v>366</v>
      </c>
      <c r="B46" s="86">
        <v>207.34</v>
      </c>
      <c r="C46" s="86" t="s">
        <v>3</v>
      </c>
      <c r="D46" s="86">
        <v>568.77</v>
      </c>
      <c r="E46" s="86">
        <v>1</v>
      </c>
      <c r="F46" s="86">
        <v>136.91999999999999</v>
      </c>
      <c r="G46" s="86">
        <v>65.28</v>
      </c>
      <c r="H46" s="86">
        <v>16.89</v>
      </c>
      <c r="I46" s="86">
        <v>18.579999999999998</v>
      </c>
      <c r="J46" s="86">
        <v>8.07</v>
      </c>
      <c r="K46"/>
      <c r="L46"/>
      <c r="M46"/>
      <c r="N46"/>
      <c r="O46"/>
      <c r="P46"/>
      <c r="Q46"/>
      <c r="R46"/>
      <c r="S46"/>
    </row>
    <row r="47" spans="1:19">
      <c r="A47" s="86" t="s">
        <v>367</v>
      </c>
      <c r="B47" s="86">
        <v>131.25</v>
      </c>
      <c r="C47" s="86" t="s">
        <v>3</v>
      </c>
      <c r="D47" s="86">
        <v>360.05</v>
      </c>
      <c r="E47" s="86">
        <v>1</v>
      </c>
      <c r="F47" s="86">
        <v>91.28</v>
      </c>
      <c r="G47" s="86">
        <v>43.52</v>
      </c>
      <c r="H47" s="86">
        <v>16.89</v>
      </c>
      <c r="I47" s="86">
        <v>18.579999999999998</v>
      </c>
      <c r="J47" s="86">
        <v>8.07</v>
      </c>
      <c r="K47"/>
      <c r="L47"/>
      <c r="M47"/>
      <c r="N47"/>
      <c r="O47"/>
      <c r="P47"/>
      <c r="Q47"/>
      <c r="R47"/>
      <c r="S47"/>
    </row>
    <row r="48" spans="1:19">
      <c r="A48" s="86" t="s">
        <v>370</v>
      </c>
      <c r="B48" s="86">
        <v>1660.73</v>
      </c>
      <c r="C48" s="86" t="s">
        <v>3</v>
      </c>
      <c r="D48" s="86">
        <v>2024.76</v>
      </c>
      <c r="E48" s="86">
        <v>1</v>
      </c>
      <c r="F48" s="86">
        <v>202.84</v>
      </c>
      <c r="G48" s="86">
        <v>0</v>
      </c>
      <c r="H48" s="86">
        <v>0</v>
      </c>
      <c r="I48" s="86"/>
      <c r="J48" s="86">
        <v>0</v>
      </c>
      <c r="K48"/>
      <c r="L48"/>
      <c r="M48"/>
      <c r="N48"/>
      <c r="O48"/>
      <c r="P48"/>
      <c r="Q48"/>
      <c r="R48"/>
      <c r="S48"/>
    </row>
    <row r="49" spans="1:19">
      <c r="A49" s="86" t="s">
        <v>238</v>
      </c>
      <c r="B49" s="86">
        <v>9964.3700000000008</v>
      </c>
      <c r="C49" s="86"/>
      <c r="D49" s="86">
        <v>19741.41</v>
      </c>
      <c r="E49" s="86"/>
      <c r="F49" s="86">
        <v>1977.67</v>
      </c>
      <c r="G49" s="86">
        <v>652.83000000000004</v>
      </c>
      <c r="H49" s="86">
        <v>8.4450000000000003</v>
      </c>
      <c r="I49" s="86">
        <v>37.159999999999997</v>
      </c>
      <c r="J49" s="86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6" t="s">
        <v>371</v>
      </c>
      <c r="B50" s="86">
        <v>9964.3700000000008</v>
      </c>
      <c r="C50" s="86"/>
      <c r="D50" s="86">
        <v>19741.41</v>
      </c>
      <c r="E50" s="86"/>
      <c r="F50" s="86">
        <v>1977.67</v>
      </c>
      <c r="G50" s="86">
        <v>652.83000000000004</v>
      </c>
      <c r="H50" s="86">
        <v>8.4450000000000003</v>
      </c>
      <c r="I50" s="86">
        <v>37.159999999999997</v>
      </c>
      <c r="J50" s="86">
        <v>7.2575000000000003</v>
      </c>
      <c r="K50"/>
      <c r="L50"/>
      <c r="M50"/>
      <c r="N50"/>
      <c r="O50"/>
      <c r="P50"/>
      <c r="Q50"/>
      <c r="R50"/>
      <c r="S50"/>
    </row>
    <row r="51" spans="1:19">
      <c r="A51" s="86" t="s">
        <v>372</v>
      </c>
      <c r="B51" s="86">
        <v>0</v>
      </c>
      <c r="C51" s="86"/>
      <c r="D51" s="86">
        <v>0</v>
      </c>
      <c r="E51" s="86"/>
      <c r="F51" s="86">
        <v>0</v>
      </c>
      <c r="G51" s="86">
        <v>0</v>
      </c>
      <c r="H51" s="86"/>
      <c r="I51" s="86"/>
      <c r="J51" s="86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79"/>
      <c r="B53" s="86" t="s">
        <v>49</v>
      </c>
      <c r="C53" s="86" t="s">
        <v>373</v>
      </c>
      <c r="D53" s="86" t="s">
        <v>374</v>
      </c>
      <c r="E53" s="86" t="s">
        <v>375</v>
      </c>
      <c r="F53" s="86" t="s">
        <v>376</v>
      </c>
      <c r="G53" s="86" t="s">
        <v>377</v>
      </c>
      <c r="H53" s="86" t="s">
        <v>378</v>
      </c>
      <c r="I53" s="86" t="s">
        <v>379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380</v>
      </c>
      <c r="B54" s="86" t="s">
        <v>495</v>
      </c>
      <c r="C54" s="86">
        <v>0.3</v>
      </c>
      <c r="D54" s="86">
        <v>1.8620000000000001</v>
      </c>
      <c r="E54" s="86">
        <v>3.4009999999999998</v>
      </c>
      <c r="F54" s="86">
        <v>983.54</v>
      </c>
      <c r="G54" s="86">
        <v>0</v>
      </c>
      <c r="H54" s="86">
        <v>180</v>
      </c>
      <c r="I54" s="86"/>
      <c r="J54"/>
      <c r="K54"/>
      <c r="L54"/>
      <c r="M54"/>
      <c r="N54"/>
      <c r="O54"/>
      <c r="P54"/>
      <c r="Q54"/>
      <c r="R54"/>
      <c r="S54"/>
    </row>
    <row r="55" spans="1:19">
      <c r="A55" s="86" t="s">
        <v>401</v>
      </c>
      <c r="B55" s="86" t="s">
        <v>496</v>
      </c>
      <c r="C55" s="86">
        <v>0.22</v>
      </c>
      <c r="D55" s="86">
        <v>0.36899999999999999</v>
      </c>
      <c r="E55" s="86">
        <v>0.39100000000000001</v>
      </c>
      <c r="F55" s="86">
        <v>40.57</v>
      </c>
      <c r="G55" s="86">
        <v>90</v>
      </c>
      <c r="H55" s="86">
        <v>90</v>
      </c>
      <c r="I55" s="86" t="s">
        <v>385</v>
      </c>
      <c r="J55"/>
      <c r="K55"/>
      <c r="L55"/>
      <c r="M55"/>
      <c r="N55"/>
      <c r="O55"/>
      <c r="P55"/>
      <c r="Q55"/>
      <c r="R55"/>
      <c r="S55"/>
    </row>
    <row r="56" spans="1:19">
      <c r="A56" s="86" t="s">
        <v>404</v>
      </c>
      <c r="B56" s="86" t="s">
        <v>496</v>
      </c>
      <c r="C56" s="86">
        <v>0.22</v>
      </c>
      <c r="D56" s="86">
        <v>0.36899999999999999</v>
      </c>
      <c r="E56" s="86">
        <v>0.39100000000000001</v>
      </c>
      <c r="F56" s="86">
        <v>60.85</v>
      </c>
      <c r="G56" s="86">
        <v>0</v>
      </c>
      <c r="H56" s="86">
        <v>90</v>
      </c>
      <c r="I56" s="86" t="s">
        <v>388</v>
      </c>
      <c r="J56"/>
      <c r="K56"/>
      <c r="L56"/>
      <c r="M56"/>
      <c r="N56"/>
      <c r="O56"/>
      <c r="P56"/>
      <c r="Q56"/>
      <c r="R56"/>
      <c r="S56"/>
    </row>
    <row r="57" spans="1:19">
      <c r="A57" s="86" t="s">
        <v>402</v>
      </c>
      <c r="B57" s="86" t="s">
        <v>496</v>
      </c>
      <c r="C57" s="86">
        <v>0.22</v>
      </c>
      <c r="D57" s="86">
        <v>0.36899999999999999</v>
      </c>
      <c r="E57" s="86">
        <v>0.39100000000000001</v>
      </c>
      <c r="F57" s="86">
        <v>60.85</v>
      </c>
      <c r="G57" s="86">
        <v>180</v>
      </c>
      <c r="H57" s="86">
        <v>90</v>
      </c>
      <c r="I57" s="86" t="s">
        <v>382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403</v>
      </c>
      <c r="B58" s="86" t="s">
        <v>496</v>
      </c>
      <c r="C58" s="86">
        <v>0.22</v>
      </c>
      <c r="D58" s="86">
        <v>0.36899999999999999</v>
      </c>
      <c r="E58" s="86">
        <v>0.39100000000000001</v>
      </c>
      <c r="F58" s="86">
        <v>40.57</v>
      </c>
      <c r="G58" s="86">
        <v>270</v>
      </c>
      <c r="H58" s="86">
        <v>90</v>
      </c>
      <c r="I58" s="86" t="s">
        <v>391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406</v>
      </c>
      <c r="B59" s="86" t="s">
        <v>496</v>
      </c>
      <c r="C59" s="86">
        <v>0.22</v>
      </c>
      <c r="D59" s="86">
        <v>0.36899999999999999</v>
      </c>
      <c r="E59" s="86">
        <v>0.39100000000000001</v>
      </c>
      <c r="F59" s="86">
        <v>40.57</v>
      </c>
      <c r="G59" s="86">
        <v>90</v>
      </c>
      <c r="H59" s="86">
        <v>90</v>
      </c>
      <c r="I59" s="86" t="s">
        <v>385</v>
      </c>
      <c r="J59"/>
      <c r="K59"/>
      <c r="L59"/>
      <c r="M59"/>
      <c r="N59"/>
      <c r="O59"/>
      <c r="P59"/>
      <c r="Q59"/>
      <c r="R59"/>
      <c r="S59"/>
    </row>
    <row r="60" spans="1:19">
      <c r="A60" s="86" t="s">
        <v>405</v>
      </c>
      <c r="B60" s="86" t="s">
        <v>496</v>
      </c>
      <c r="C60" s="86">
        <v>0.22</v>
      </c>
      <c r="D60" s="86">
        <v>0.36899999999999999</v>
      </c>
      <c r="E60" s="86">
        <v>0.39100000000000001</v>
      </c>
      <c r="F60" s="86">
        <v>60.85</v>
      </c>
      <c r="G60" s="86">
        <v>0</v>
      </c>
      <c r="H60" s="86">
        <v>90</v>
      </c>
      <c r="I60" s="86" t="s">
        <v>388</v>
      </c>
      <c r="J60"/>
      <c r="K60"/>
      <c r="L60"/>
      <c r="M60"/>
      <c r="N60"/>
      <c r="O60"/>
      <c r="P60"/>
      <c r="Q60"/>
      <c r="R60"/>
      <c r="S60"/>
    </row>
    <row r="61" spans="1:19">
      <c r="A61" s="86" t="s">
        <v>407</v>
      </c>
      <c r="B61" s="86" t="s">
        <v>496</v>
      </c>
      <c r="C61" s="86">
        <v>0.22</v>
      </c>
      <c r="D61" s="86">
        <v>0.36899999999999999</v>
      </c>
      <c r="E61" s="86">
        <v>0.39100000000000001</v>
      </c>
      <c r="F61" s="86">
        <v>60.85</v>
      </c>
      <c r="G61" s="86">
        <v>180</v>
      </c>
      <c r="H61" s="86">
        <v>90</v>
      </c>
      <c r="I61" s="86" t="s">
        <v>382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408</v>
      </c>
      <c r="B62" s="86" t="s">
        <v>496</v>
      </c>
      <c r="C62" s="86">
        <v>0.22</v>
      </c>
      <c r="D62" s="86">
        <v>0.36899999999999999</v>
      </c>
      <c r="E62" s="86">
        <v>0.39100000000000001</v>
      </c>
      <c r="F62" s="86">
        <v>40.57</v>
      </c>
      <c r="G62" s="86">
        <v>270</v>
      </c>
      <c r="H62" s="86">
        <v>90</v>
      </c>
      <c r="I62" s="86" t="s">
        <v>391</v>
      </c>
      <c r="J62"/>
      <c r="K62"/>
      <c r="L62"/>
      <c r="M62"/>
      <c r="N62"/>
      <c r="O62"/>
      <c r="P62"/>
      <c r="Q62"/>
      <c r="R62"/>
      <c r="S62"/>
    </row>
    <row r="63" spans="1:19">
      <c r="A63" s="86" t="s">
        <v>381</v>
      </c>
      <c r="B63" s="86" t="s">
        <v>496</v>
      </c>
      <c r="C63" s="86">
        <v>0.22</v>
      </c>
      <c r="D63" s="86">
        <v>0.36899999999999999</v>
      </c>
      <c r="E63" s="86">
        <v>0.39100000000000001</v>
      </c>
      <c r="F63" s="86">
        <v>136.91999999999999</v>
      </c>
      <c r="G63" s="86">
        <v>180</v>
      </c>
      <c r="H63" s="86">
        <v>90</v>
      </c>
      <c r="I63" s="86" t="s">
        <v>382</v>
      </c>
      <c r="J63"/>
      <c r="K63"/>
      <c r="L63"/>
      <c r="M63"/>
      <c r="N63"/>
      <c r="O63"/>
      <c r="P63"/>
      <c r="Q63"/>
      <c r="R63"/>
      <c r="S63"/>
    </row>
    <row r="64" spans="1:19">
      <c r="A64" s="86" t="s">
        <v>383</v>
      </c>
      <c r="B64" s="86" t="s">
        <v>495</v>
      </c>
      <c r="C64" s="86">
        <v>0.3</v>
      </c>
      <c r="D64" s="86">
        <v>1.8620000000000001</v>
      </c>
      <c r="E64" s="86">
        <v>3.4009999999999998</v>
      </c>
      <c r="F64" s="86">
        <v>207.34</v>
      </c>
      <c r="G64" s="86">
        <v>180</v>
      </c>
      <c r="H64" s="86">
        <v>180</v>
      </c>
      <c r="I64" s="86"/>
      <c r="J64"/>
      <c r="K64"/>
      <c r="L64"/>
      <c r="M64"/>
      <c r="N64"/>
      <c r="O64"/>
      <c r="P64"/>
      <c r="Q64"/>
      <c r="R64"/>
      <c r="S64"/>
    </row>
    <row r="65" spans="1:19">
      <c r="A65" s="86" t="s">
        <v>384</v>
      </c>
      <c r="B65" s="86" t="s">
        <v>496</v>
      </c>
      <c r="C65" s="86">
        <v>0.22</v>
      </c>
      <c r="D65" s="86">
        <v>0.36899999999999999</v>
      </c>
      <c r="E65" s="86">
        <v>0.39100000000000001</v>
      </c>
      <c r="F65" s="86">
        <v>91.28</v>
      </c>
      <c r="G65" s="86">
        <v>90</v>
      </c>
      <c r="H65" s="86">
        <v>90</v>
      </c>
      <c r="I65" s="86" t="s">
        <v>385</v>
      </c>
      <c r="J65"/>
      <c r="K65"/>
      <c r="L65"/>
      <c r="M65"/>
      <c r="N65"/>
      <c r="O65"/>
      <c r="P65"/>
      <c r="Q65"/>
      <c r="R65"/>
      <c r="S65"/>
    </row>
    <row r="66" spans="1:19">
      <c r="A66" s="86" t="s">
        <v>386</v>
      </c>
      <c r="B66" s="86" t="s">
        <v>495</v>
      </c>
      <c r="C66" s="86">
        <v>0.3</v>
      </c>
      <c r="D66" s="86">
        <v>1.8620000000000001</v>
      </c>
      <c r="E66" s="86">
        <v>3.4009999999999998</v>
      </c>
      <c r="F66" s="86">
        <v>131.26</v>
      </c>
      <c r="G66" s="86">
        <v>90</v>
      </c>
      <c r="H66" s="86">
        <v>180</v>
      </c>
      <c r="I66" s="86"/>
      <c r="J66"/>
      <c r="K66"/>
      <c r="L66"/>
      <c r="M66"/>
      <c r="N66"/>
      <c r="O66"/>
      <c r="P66"/>
      <c r="Q66"/>
      <c r="R66"/>
      <c r="S66"/>
    </row>
    <row r="67" spans="1:19">
      <c r="A67" s="86" t="s">
        <v>387</v>
      </c>
      <c r="B67" s="86" t="s">
        <v>496</v>
      </c>
      <c r="C67" s="86">
        <v>0.22</v>
      </c>
      <c r="D67" s="86">
        <v>0.36899999999999999</v>
      </c>
      <c r="E67" s="86">
        <v>0.39100000000000001</v>
      </c>
      <c r="F67" s="86">
        <v>136.91999999999999</v>
      </c>
      <c r="G67" s="86">
        <v>0</v>
      </c>
      <c r="H67" s="86">
        <v>90</v>
      </c>
      <c r="I67" s="86" t="s">
        <v>388</v>
      </c>
      <c r="J67"/>
      <c r="K67"/>
      <c r="L67"/>
      <c r="M67"/>
      <c r="N67"/>
      <c r="O67"/>
      <c r="P67"/>
      <c r="Q67"/>
      <c r="R67"/>
      <c r="S67"/>
    </row>
    <row r="68" spans="1:19">
      <c r="A68" s="86" t="s">
        <v>389</v>
      </c>
      <c r="B68" s="86" t="s">
        <v>495</v>
      </c>
      <c r="C68" s="86">
        <v>0.3</v>
      </c>
      <c r="D68" s="86">
        <v>1.8620000000000001</v>
      </c>
      <c r="E68" s="86">
        <v>3.4009999999999998</v>
      </c>
      <c r="F68" s="86">
        <v>207.34</v>
      </c>
      <c r="G68" s="86">
        <v>0</v>
      </c>
      <c r="H68" s="86">
        <v>180</v>
      </c>
      <c r="I68" s="86"/>
      <c r="J68"/>
      <c r="K68"/>
      <c r="L68"/>
      <c r="M68"/>
      <c r="N68"/>
      <c r="O68"/>
      <c r="P68"/>
      <c r="Q68"/>
      <c r="R68"/>
      <c r="S68"/>
    </row>
    <row r="69" spans="1:19">
      <c r="A69" s="86" t="s">
        <v>390</v>
      </c>
      <c r="B69" s="86" t="s">
        <v>496</v>
      </c>
      <c r="C69" s="86">
        <v>0.22</v>
      </c>
      <c r="D69" s="86">
        <v>0.36899999999999999</v>
      </c>
      <c r="E69" s="86">
        <v>0.39100000000000001</v>
      </c>
      <c r="F69" s="86">
        <v>91.28</v>
      </c>
      <c r="G69" s="86">
        <v>270</v>
      </c>
      <c r="H69" s="86">
        <v>90</v>
      </c>
      <c r="I69" s="86" t="s">
        <v>391</v>
      </c>
      <c r="J69"/>
      <c r="K69"/>
      <c r="L69"/>
      <c r="M69"/>
      <c r="N69"/>
      <c r="O69"/>
      <c r="P69"/>
      <c r="Q69"/>
      <c r="R69"/>
      <c r="S69"/>
    </row>
    <row r="70" spans="1:19">
      <c r="A70" s="86" t="s">
        <v>392</v>
      </c>
      <c r="B70" s="86" t="s">
        <v>495</v>
      </c>
      <c r="C70" s="86">
        <v>0.3</v>
      </c>
      <c r="D70" s="86">
        <v>1.8620000000000001</v>
      </c>
      <c r="E70" s="86">
        <v>3.4009999999999998</v>
      </c>
      <c r="F70" s="86">
        <v>131.25</v>
      </c>
      <c r="G70" s="86">
        <v>270</v>
      </c>
      <c r="H70" s="86">
        <v>180</v>
      </c>
      <c r="I70" s="86"/>
      <c r="J70"/>
      <c r="K70"/>
      <c r="L70"/>
      <c r="M70"/>
      <c r="N70"/>
      <c r="O70"/>
      <c r="P70"/>
      <c r="Q70"/>
      <c r="R70"/>
      <c r="S70"/>
    </row>
    <row r="71" spans="1:19">
      <c r="A71" s="86" t="s">
        <v>393</v>
      </c>
      <c r="B71" s="86" t="s">
        <v>496</v>
      </c>
      <c r="C71" s="86">
        <v>0.22</v>
      </c>
      <c r="D71" s="86">
        <v>0.36899999999999999</v>
      </c>
      <c r="E71" s="86">
        <v>0.39100000000000001</v>
      </c>
      <c r="F71" s="86">
        <v>136.91999999999999</v>
      </c>
      <c r="G71" s="86">
        <v>180</v>
      </c>
      <c r="H71" s="86">
        <v>90</v>
      </c>
      <c r="I71" s="86" t="s">
        <v>382</v>
      </c>
      <c r="J71"/>
      <c r="K71"/>
      <c r="L71"/>
      <c r="M71"/>
      <c r="N71"/>
      <c r="O71"/>
      <c r="P71"/>
      <c r="Q71"/>
      <c r="R71"/>
      <c r="S71"/>
    </row>
    <row r="72" spans="1:19">
      <c r="A72" s="86" t="s">
        <v>394</v>
      </c>
      <c r="B72" s="86" t="s">
        <v>496</v>
      </c>
      <c r="C72" s="86">
        <v>0.22</v>
      </c>
      <c r="D72" s="86">
        <v>0.36899999999999999</v>
      </c>
      <c r="E72" s="86">
        <v>0.39100000000000001</v>
      </c>
      <c r="F72" s="86">
        <v>91.28</v>
      </c>
      <c r="G72" s="86">
        <v>90</v>
      </c>
      <c r="H72" s="86">
        <v>90</v>
      </c>
      <c r="I72" s="86" t="s">
        <v>385</v>
      </c>
      <c r="J72"/>
      <c r="K72"/>
      <c r="L72"/>
      <c r="M72"/>
      <c r="N72"/>
      <c r="O72"/>
      <c r="P72"/>
      <c r="Q72"/>
      <c r="R72"/>
      <c r="S72"/>
    </row>
    <row r="73" spans="1:19">
      <c r="A73" s="86" t="s">
        <v>395</v>
      </c>
      <c r="B73" s="86" t="s">
        <v>496</v>
      </c>
      <c r="C73" s="86">
        <v>0.22</v>
      </c>
      <c r="D73" s="86">
        <v>0.36899999999999999</v>
      </c>
      <c r="E73" s="86">
        <v>0.39100000000000001</v>
      </c>
      <c r="F73" s="86">
        <v>136.91999999999999</v>
      </c>
      <c r="G73" s="86">
        <v>0</v>
      </c>
      <c r="H73" s="86">
        <v>90</v>
      </c>
      <c r="I73" s="86" t="s">
        <v>388</v>
      </c>
      <c r="J73"/>
      <c r="K73"/>
      <c r="L73"/>
      <c r="M73"/>
      <c r="N73"/>
      <c r="O73"/>
      <c r="P73"/>
      <c r="Q73"/>
      <c r="R73"/>
      <c r="S73"/>
    </row>
    <row r="74" spans="1:19">
      <c r="A74" s="86" t="s">
        <v>396</v>
      </c>
      <c r="B74" s="86" t="s">
        <v>496</v>
      </c>
      <c r="C74" s="86">
        <v>0.22</v>
      </c>
      <c r="D74" s="86">
        <v>0.36899999999999999</v>
      </c>
      <c r="E74" s="86">
        <v>0.39100000000000001</v>
      </c>
      <c r="F74" s="86">
        <v>91.28</v>
      </c>
      <c r="G74" s="86">
        <v>270</v>
      </c>
      <c r="H74" s="86">
        <v>90</v>
      </c>
      <c r="I74" s="86" t="s">
        <v>391</v>
      </c>
      <c r="J74"/>
      <c r="K74"/>
      <c r="L74"/>
      <c r="M74"/>
      <c r="N74"/>
      <c r="O74"/>
      <c r="P74"/>
      <c r="Q74"/>
      <c r="R74"/>
      <c r="S74"/>
    </row>
    <row r="75" spans="1:19">
      <c r="A75" s="86" t="s">
        <v>397</v>
      </c>
      <c r="B75" s="86" t="s">
        <v>496</v>
      </c>
      <c r="C75" s="86">
        <v>0.22</v>
      </c>
      <c r="D75" s="86">
        <v>0.36899999999999999</v>
      </c>
      <c r="E75" s="86">
        <v>0.39100000000000001</v>
      </c>
      <c r="F75" s="86">
        <v>136.91999999999999</v>
      </c>
      <c r="G75" s="86">
        <v>180</v>
      </c>
      <c r="H75" s="86">
        <v>90</v>
      </c>
      <c r="I75" s="86" t="s">
        <v>382</v>
      </c>
      <c r="J75"/>
      <c r="K75"/>
      <c r="L75"/>
      <c r="M75"/>
      <c r="N75"/>
      <c r="O75"/>
      <c r="P75"/>
      <c r="Q75"/>
      <c r="R75"/>
      <c r="S75"/>
    </row>
    <row r="76" spans="1:19">
      <c r="A76" s="86" t="s">
        <v>398</v>
      </c>
      <c r="B76" s="86" t="s">
        <v>496</v>
      </c>
      <c r="C76" s="86">
        <v>0.22</v>
      </c>
      <c r="D76" s="86">
        <v>0.36899999999999999</v>
      </c>
      <c r="E76" s="86">
        <v>0.39100000000000001</v>
      </c>
      <c r="F76" s="86">
        <v>91.28</v>
      </c>
      <c r="G76" s="86">
        <v>90</v>
      </c>
      <c r="H76" s="86">
        <v>90</v>
      </c>
      <c r="I76" s="86" t="s">
        <v>385</v>
      </c>
      <c r="J76"/>
      <c r="K76"/>
      <c r="L76"/>
      <c r="M76"/>
      <c r="N76"/>
      <c r="O76"/>
      <c r="P76"/>
      <c r="Q76"/>
      <c r="R76"/>
      <c r="S76"/>
    </row>
    <row r="77" spans="1:19">
      <c r="A77" s="86" t="s">
        <v>399</v>
      </c>
      <c r="B77" s="86" t="s">
        <v>496</v>
      </c>
      <c r="C77" s="86">
        <v>0.22</v>
      </c>
      <c r="D77" s="86">
        <v>0.36899999999999999</v>
      </c>
      <c r="E77" s="86">
        <v>0.39100000000000001</v>
      </c>
      <c r="F77" s="86">
        <v>136.91999999999999</v>
      </c>
      <c r="G77" s="86">
        <v>0</v>
      </c>
      <c r="H77" s="86">
        <v>90</v>
      </c>
      <c r="I77" s="86" t="s">
        <v>388</v>
      </c>
      <c r="J77"/>
      <c r="K77"/>
      <c r="L77"/>
      <c r="M77"/>
      <c r="N77"/>
      <c r="O77"/>
      <c r="P77"/>
      <c r="Q77"/>
      <c r="R77"/>
      <c r="S77"/>
    </row>
    <row r="78" spans="1:19">
      <c r="A78" s="86" t="s">
        <v>400</v>
      </c>
      <c r="B78" s="86" t="s">
        <v>496</v>
      </c>
      <c r="C78" s="86">
        <v>0.22</v>
      </c>
      <c r="D78" s="86">
        <v>0.36899999999999999</v>
      </c>
      <c r="E78" s="86">
        <v>0.39100000000000001</v>
      </c>
      <c r="F78" s="86">
        <v>91.28</v>
      </c>
      <c r="G78" s="86">
        <v>270</v>
      </c>
      <c r="H78" s="86">
        <v>90</v>
      </c>
      <c r="I78" s="86" t="s">
        <v>391</v>
      </c>
      <c r="J78"/>
      <c r="K78"/>
      <c r="L78"/>
      <c r="M78"/>
      <c r="N78"/>
      <c r="O78"/>
      <c r="P78"/>
      <c r="Q78"/>
      <c r="R78"/>
      <c r="S78"/>
    </row>
    <row r="79" spans="1:19">
      <c r="A79" s="86" t="s">
        <v>410</v>
      </c>
      <c r="B79" s="86" t="s">
        <v>496</v>
      </c>
      <c r="C79" s="86">
        <v>0.22</v>
      </c>
      <c r="D79" s="86">
        <v>0.36899999999999999</v>
      </c>
      <c r="E79" s="86">
        <v>0.39100000000000001</v>
      </c>
      <c r="F79" s="86">
        <v>40.57</v>
      </c>
      <c r="G79" s="86">
        <v>90</v>
      </c>
      <c r="H79" s="86">
        <v>90</v>
      </c>
      <c r="I79" s="86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86" t="s">
        <v>409</v>
      </c>
      <c r="B80" s="86" t="s">
        <v>496</v>
      </c>
      <c r="C80" s="86">
        <v>0.22</v>
      </c>
      <c r="D80" s="86">
        <v>0.36899999999999999</v>
      </c>
      <c r="E80" s="86">
        <v>0.39100000000000001</v>
      </c>
      <c r="F80" s="86">
        <v>60.85</v>
      </c>
      <c r="G80" s="86">
        <v>0</v>
      </c>
      <c r="H80" s="86">
        <v>90</v>
      </c>
      <c r="I80" s="86" t="s">
        <v>388</v>
      </c>
      <c r="J80"/>
      <c r="K80"/>
      <c r="L80"/>
      <c r="M80"/>
      <c r="N80"/>
      <c r="O80"/>
      <c r="P80"/>
      <c r="Q80"/>
      <c r="R80"/>
      <c r="S80"/>
    </row>
    <row r="81" spans="1:19">
      <c r="A81" s="86" t="s">
        <v>411</v>
      </c>
      <c r="B81" s="86" t="s">
        <v>496</v>
      </c>
      <c r="C81" s="86">
        <v>0.22</v>
      </c>
      <c r="D81" s="86">
        <v>0.36899999999999999</v>
      </c>
      <c r="E81" s="86">
        <v>0.39100000000000001</v>
      </c>
      <c r="F81" s="86">
        <v>60.85</v>
      </c>
      <c r="G81" s="86">
        <v>180</v>
      </c>
      <c r="H81" s="86">
        <v>90</v>
      </c>
      <c r="I81" s="86" t="s">
        <v>382</v>
      </c>
      <c r="J81"/>
      <c r="K81"/>
      <c r="L81"/>
      <c r="M81"/>
      <c r="N81"/>
      <c r="O81"/>
      <c r="P81"/>
      <c r="Q81"/>
      <c r="R81"/>
      <c r="S81"/>
    </row>
    <row r="82" spans="1:19">
      <c r="A82" s="86" t="s">
        <v>412</v>
      </c>
      <c r="B82" s="86" t="s">
        <v>496</v>
      </c>
      <c r="C82" s="86">
        <v>0.22</v>
      </c>
      <c r="D82" s="86">
        <v>0.36899999999999999</v>
      </c>
      <c r="E82" s="86">
        <v>0.39100000000000001</v>
      </c>
      <c r="F82" s="86">
        <v>40.57</v>
      </c>
      <c r="G82" s="86">
        <v>270</v>
      </c>
      <c r="H82" s="86">
        <v>90</v>
      </c>
      <c r="I82" s="86" t="s">
        <v>391</v>
      </c>
      <c r="J82"/>
      <c r="K82"/>
      <c r="L82"/>
      <c r="M82"/>
      <c r="N82"/>
      <c r="O82"/>
      <c r="P82"/>
      <c r="Q82"/>
      <c r="R82"/>
      <c r="S82"/>
    </row>
    <row r="83" spans="1:19">
      <c r="A83" s="86" t="s">
        <v>413</v>
      </c>
      <c r="B83" s="86" t="s">
        <v>497</v>
      </c>
      <c r="C83" s="86">
        <v>0.3</v>
      </c>
      <c r="D83" s="86">
        <v>0.252</v>
      </c>
      <c r="E83" s="86">
        <v>0.26500000000000001</v>
      </c>
      <c r="F83" s="86">
        <v>1660.73</v>
      </c>
      <c r="G83" s="86">
        <v>0</v>
      </c>
      <c r="H83" s="86">
        <v>0</v>
      </c>
      <c r="I83" s="86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79"/>
      <c r="B85" s="86" t="s">
        <v>49</v>
      </c>
      <c r="C85" s="86" t="s">
        <v>414</v>
      </c>
      <c r="D85" s="86" t="s">
        <v>415</v>
      </c>
      <c r="E85" s="86" t="s">
        <v>416</v>
      </c>
      <c r="F85" s="86" t="s">
        <v>43</v>
      </c>
      <c r="G85" s="86" t="s">
        <v>417</v>
      </c>
      <c r="H85" s="86" t="s">
        <v>418</v>
      </c>
      <c r="I85" s="86" t="s">
        <v>419</v>
      </c>
      <c r="J85" s="86" t="s">
        <v>377</v>
      </c>
      <c r="K85" s="86" t="s">
        <v>379</v>
      </c>
      <c r="L85"/>
      <c r="M85"/>
      <c r="N85"/>
      <c r="O85"/>
      <c r="P85"/>
      <c r="Q85"/>
      <c r="R85"/>
      <c r="S85"/>
    </row>
    <row r="86" spans="1:19">
      <c r="A86" s="86" t="s">
        <v>420</v>
      </c>
      <c r="B86" s="86" t="s">
        <v>720</v>
      </c>
      <c r="C86" s="86">
        <v>65.28</v>
      </c>
      <c r="D86" s="86">
        <v>65.28</v>
      </c>
      <c r="E86" s="86">
        <v>2.956</v>
      </c>
      <c r="F86" s="86">
        <v>0.38500000000000001</v>
      </c>
      <c r="G86" s="86">
        <v>0.30499999999999999</v>
      </c>
      <c r="H86" s="86" t="s">
        <v>64</v>
      </c>
      <c r="I86" s="86" t="s">
        <v>381</v>
      </c>
      <c r="J86" s="86">
        <v>180</v>
      </c>
      <c r="K86" s="86" t="s">
        <v>382</v>
      </c>
      <c r="L86"/>
      <c r="M86"/>
      <c r="N86"/>
      <c r="O86"/>
      <c r="P86"/>
      <c r="Q86"/>
      <c r="R86"/>
      <c r="S86"/>
    </row>
    <row r="87" spans="1:19">
      <c r="A87" s="86" t="s">
        <v>421</v>
      </c>
      <c r="B87" s="86" t="s">
        <v>720</v>
      </c>
      <c r="C87" s="86">
        <v>43.52</v>
      </c>
      <c r="D87" s="86">
        <v>43.52</v>
      </c>
      <c r="E87" s="86">
        <v>2.956</v>
      </c>
      <c r="F87" s="86">
        <v>0.38500000000000001</v>
      </c>
      <c r="G87" s="86">
        <v>0.30499999999999999</v>
      </c>
      <c r="H87" s="86" t="s">
        <v>64</v>
      </c>
      <c r="I87" s="86" t="s">
        <v>384</v>
      </c>
      <c r="J87" s="86">
        <v>90</v>
      </c>
      <c r="K87" s="86" t="s">
        <v>385</v>
      </c>
      <c r="L87"/>
      <c r="M87"/>
      <c r="N87"/>
      <c r="O87"/>
      <c r="P87"/>
      <c r="Q87"/>
      <c r="R87"/>
      <c r="S87"/>
    </row>
    <row r="88" spans="1:19">
      <c r="A88" s="86" t="s">
        <v>422</v>
      </c>
      <c r="B88" s="86" t="s">
        <v>720</v>
      </c>
      <c r="C88" s="86">
        <v>65.28</v>
      </c>
      <c r="D88" s="86">
        <v>65.28</v>
      </c>
      <c r="E88" s="86">
        <v>2.956</v>
      </c>
      <c r="F88" s="86">
        <v>0.38500000000000001</v>
      </c>
      <c r="G88" s="86">
        <v>0.30499999999999999</v>
      </c>
      <c r="H88" s="86" t="s">
        <v>64</v>
      </c>
      <c r="I88" s="86" t="s">
        <v>387</v>
      </c>
      <c r="J88" s="86">
        <v>0</v>
      </c>
      <c r="K88" s="86" t="s">
        <v>388</v>
      </c>
      <c r="L88"/>
      <c r="M88"/>
      <c r="N88"/>
      <c r="O88"/>
      <c r="P88"/>
      <c r="Q88"/>
      <c r="R88"/>
      <c r="S88"/>
    </row>
    <row r="89" spans="1:19">
      <c r="A89" s="86" t="s">
        <v>423</v>
      </c>
      <c r="B89" s="86" t="s">
        <v>720</v>
      </c>
      <c r="C89" s="86">
        <v>43.52</v>
      </c>
      <c r="D89" s="86">
        <v>43.52</v>
      </c>
      <c r="E89" s="86">
        <v>2.956</v>
      </c>
      <c r="F89" s="86">
        <v>0.38500000000000001</v>
      </c>
      <c r="G89" s="86">
        <v>0.30499999999999999</v>
      </c>
      <c r="H89" s="86" t="s">
        <v>64</v>
      </c>
      <c r="I89" s="86" t="s">
        <v>390</v>
      </c>
      <c r="J89" s="86">
        <v>270</v>
      </c>
      <c r="K89" s="86" t="s">
        <v>391</v>
      </c>
      <c r="L89"/>
      <c r="M89"/>
      <c r="N89"/>
      <c r="O89"/>
      <c r="P89"/>
      <c r="Q89"/>
      <c r="R89"/>
      <c r="S89"/>
    </row>
    <row r="90" spans="1:19">
      <c r="A90" s="86" t="s">
        <v>424</v>
      </c>
      <c r="B90" s="86" t="s">
        <v>720</v>
      </c>
      <c r="C90" s="86">
        <v>65.28</v>
      </c>
      <c r="D90" s="86">
        <v>65.28</v>
      </c>
      <c r="E90" s="86">
        <v>2.956</v>
      </c>
      <c r="F90" s="86">
        <v>0.38500000000000001</v>
      </c>
      <c r="G90" s="86">
        <v>0.30499999999999999</v>
      </c>
      <c r="H90" s="86" t="s">
        <v>64</v>
      </c>
      <c r="I90" s="86" t="s">
        <v>393</v>
      </c>
      <c r="J90" s="86">
        <v>180</v>
      </c>
      <c r="K90" s="86" t="s">
        <v>382</v>
      </c>
      <c r="L90"/>
      <c r="M90"/>
      <c r="N90"/>
      <c r="O90"/>
      <c r="P90"/>
      <c r="Q90"/>
      <c r="R90"/>
      <c r="S90"/>
    </row>
    <row r="91" spans="1:19">
      <c r="A91" s="86" t="s">
        <v>425</v>
      </c>
      <c r="B91" s="86" t="s">
        <v>720</v>
      </c>
      <c r="C91" s="86">
        <v>43.52</v>
      </c>
      <c r="D91" s="86">
        <v>43.52</v>
      </c>
      <c r="E91" s="86">
        <v>2.956</v>
      </c>
      <c r="F91" s="86">
        <v>0.38500000000000001</v>
      </c>
      <c r="G91" s="86">
        <v>0.30499999999999999</v>
      </c>
      <c r="H91" s="86" t="s">
        <v>64</v>
      </c>
      <c r="I91" s="86" t="s">
        <v>394</v>
      </c>
      <c r="J91" s="86">
        <v>90</v>
      </c>
      <c r="K91" s="86" t="s">
        <v>385</v>
      </c>
      <c r="L91"/>
      <c r="M91"/>
      <c r="N91"/>
      <c r="O91"/>
      <c r="P91"/>
      <c r="Q91"/>
      <c r="R91"/>
      <c r="S91"/>
    </row>
    <row r="92" spans="1:19">
      <c r="A92" s="86" t="s">
        <v>426</v>
      </c>
      <c r="B92" s="86" t="s">
        <v>720</v>
      </c>
      <c r="C92" s="86">
        <v>65.28</v>
      </c>
      <c r="D92" s="86">
        <v>65.28</v>
      </c>
      <c r="E92" s="86">
        <v>2.956</v>
      </c>
      <c r="F92" s="86">
        <v>0.38500000000000001</v>
      </c>
      <c r="G92" s="86">
        <v>0.30499999999999999</v>
      </c>
      <c r="H92" s="86" t="s">
        <v>64</v>
      </c>
      <c r="I92" s="86" t="s">
        <v>395</v>
      </c>
      <c r="J92" s="86">
        <v>0</v>
      </c>
      <c r="K92" s="86" t="s">
        <v>388</v>
      </c>
      <c r="L92"/>
      <c r="M92"/>
      <c r="N92"/>
      <c r="O92"/>
      <c r="P92"/>
      <c r="Q92"/>
      <c r="R92"/>
      <c r="S92"/>
    </row>
    <row r="93" spans="1:19">
      <c r="A93" s="86" t="s">
        <v>427</v>
      </c>
      <c r="B93" s="86" t="s">
        <v>720</v>
      </c>
      <c r="C93" s="86">
        <v>43.52</v>
      </c>
      <c r="D93" s="86">
        <v>43.52</v>
      </c>
      <c r="E93" s="86">
        <v>2.956</v>
      </c>
      <c r="F93" s="86">
        <v>0.38500000000000001</v>
      </c>
      <c r="G93" s="86">
        <v>0.30499999999999999</v>
      </c>
      <c r="H93" s="86" t="s">
        <v>64</v>
      </c>
      <c r="I93" s="86" t="s">
        <v>396</v>
      </c>
      <c r="J93" s="86">
        <v>270</v>
      </c>
      <c r="K93" s="86" t="s">
        <v>391</v>
      </c>
      <c r="L93"/>
      <c r="M93"/>
      <c r="N93"/>
      <c r="O93"/>
      <c r="P93"/>
      <c r="Q93"/>
      <c r="R93"/>
      <c r="S93"/>
    </row>
    <row r="94" spans="1:19">
      <c r="A94" s="86" t="s">
        <v>428</v>
      </c>
      <c r="B94" s="86" t="s">
        <v>720</v>
      </c>
      <c r="C94" s="86">
        <v>65.28</v>
      </c>
      <c r="D94" s="86">
        <v>65.28</v>
      </c>
      <c r="E94" s="86">
        <v>2.956</v>
      </c>
      <c r="F94" s="86">
        <v>0.38500000000000001</v>
      </c>
      <c r="G94" s="86">
        <v>0.30499999999999999</v>
      </c>
      <c r="H94" s="86" t="s">
        <v>64</v>
      </c>
      <c r="I94" s="86" t="s">
        <v>397</v>
      </c>
      <c r="J94" s="86">
        <v>180</v>
      </c>
      <c r="K94" s="86" t="s">
        <v>382</v>
      </c>
      <c r="L94"/>
      <c r="M94"/>
      <c r="N94"/>
      <c r="O94"/>
      <c r="P94"/>
      <c r="Q94"/>
      <c r="R94"/>
      <c r="S94"/>
    </row>
    <row r="95" spans="1:19">
      <c r="A95" s="86" t="s">
        <v>429</v>
      </c>
      <c r="B95" s="86" t="s">
        <v>720</v>
      </c>
      <c r="C95" s="86">
        <v>43.52</v>
      </c>
      <c r="D95" s="86">
        <v>43.52</v>
      </c>
      <c r="E95" s="86">
        <v>2.956</v>
      </c>
      <c r="F95" s="86">
        <v>0.38500000000000001</v>
      </c>
      <c r="G95" s="86">
        <v>0.30499999999999999</v>
      </c>
      <c r="H95" s="86" t="s">
        <v>64</v>
      </c>
      <c r="I95" s="86" t="s">
        <v>398</v>
      </c>
      <c r="J95" s="86">
        <v>90</v>
      </c>
      <c r="K95" s="86" t="s">
        <v>385</v>
      </c>
      <c r="L95"/>
      <c r="M95"/>
      <c r="N95"/>
      <c r="O95"/>
      <c r="P95"/>
      <c r="Q95"/>
      <c r="R95"/>
      <c r="S95"/>
    </row>
    <row r="96" spans="1:19">
      <c r="A96" s="86" t="s">
        <v>430</v>
      </c>
      <c r="B96" s="86" t="s">
        <v>720</v>
      </c>
      <c r="C96" s="86">
        <v>65.28</v>
      </c>
      <c r="D96" s="86">
        <v>65.28</v>
      </c>
      <c r="E96" s="86">
        <v>2.956</v>
      </c>
      <c r="F96" s="86">
        <v>0.38500000000000001</v>
      </c>
      <c r="G96" s="86">
        <v>0.30499999999999999</v>
      </c>
      <c r="H96" s="86" t="s">
        <v>64</v>
      </c>
      <c r="I96" s="86" t="s">
        <v>399</v>
      </c>
      <c r="J96" s="86">
        <v>0</v>
      </c>
      <c r="K96" s="86" t="s">
        <v>388</v>
      </c>
      <c r="L96"/>
      <c r="M96"/>
      <c r="N96"/>
      <c r="O96"/>
      <c r="P96"/>
      <c r="Q96"/>
      <c r="R96"/>
      <c r="S96"/>
    </row>
    <row r="97" spans="1:19">
      <c r="A97" s="86" t="s">
        <v>431</v>
      </c>
      <c r="B97" s="86" t="s">
        <v>720</v>
      </c>
      <c r="C97" s="86">
        <v>43.52</v>
      </c>
      <c r="D97" s="86">
        <v>43.52</v>
      </c>
      <c r="E97" s="86">
        <v>2.956</v>
      </c>
      <c r="F97" s="86">
        <v>0.38500000000000001</v>
      </c>
      <c r="G97" s="86">
        <v>0.30499999999999999</v>
      </c>
      <c r="H97" s="86" t="s">
        <v>64</v>
      </c>
      <c r="I97" s="86" t="s">
        <v>400</v>
      </c>
      <c r="J97" s="86">
        <v>270</v>
      </c>
      <c r="K97" s="86" t="s">
        <v>391</v>
      </c>
      <c r="L97"/>
      <c r="M97"/>
      <c r="N97"/>
      <c r="O97"/>
      <c r="P97"/>
      <c r="Q97"/>
      <c r="R97"/>
      <c r="S97"/>
    </row>
    <row r="98" spans="1:19">
      <c r="A98" s="86" t="s">
        <v>432</v>
      </c>
      <c r="B98" s="86"/>
      <c r="C98" s="86"/>
      <c r="D98" s="86">
        <v>652.83000000000004</v>
      </c>
      <c r="E98" s="86">
        <v>2.96</v>
      </c>
      <c r="F98" s="86">
        <v>0.38500000000000001</v>
      </c>
      <c r="G98" s="86">
        <v>0.30499999999999999</v>
      </c>
      <c r="H98" s="86"/>
      <c r="I98" s="86"/>
      <c r="J98" s="86"/>
      <c r="K98" s="86"/>
      <c r="L98"/>
      <c r="M98"/>
      <c r="N98"/>
      <c r="O98"/>
      <c r="P98"/>
      <c r="Q98"/>
      <c r="R98"/>
      <c r="S98"/>
    </row>
    <row r="99" spans="1:19">
      <c r="A99" s="86" t="s">
        <v>433</v>
      </c>
      <c r="B99" s="86"/>
      <c r="C99" s="86"/>
      <c r="D99" s="86">
        <v>195.85</v>
      </c>
      <c r="E99" s="86">
        <v>2.96</v>
      </c>
      <c r="F99" s="86">
        <v>0.38500000000000001</v>
      </c>
      <c r="G99" s="86">
        <v>0.30499999999999999</v>
      </c>
      <c r="H99" s="86"/>
      <c r="I99" s="86"/>
      <c r="J99" s="86"/>
      <c r="K99" s="86"/>
      <c r="L99"/>
      <c r="M99"/>
      <c r="N99"/>
      <c r="O99"/>
      <c r="P99"/>
      <c r="Q99"/>
      <c r="R99"/>
      <c r="S99"/>
    </row>
    <row r="100" spans="1:19">
      <c r="A100" s="86" t="s">
        <v>434</v>
      </c>
      <c r="B100" s="86"/>
      <c r="C100" s="86"/>
      <c r="D100" s="86">
        <v>456.98</v>
      </c>
      <c r="E100" s="86">
        <v>2.96</v>
      </c>
      <c r="F100" s="86">
        <v>0.38500000000000001</v>
      </c>
      <c r="G100" s="86">
        <v>0.30499999999999999</v>
      </c>
      <c r="H100" s="86"/>
      <c r="I100" s="86"/>
      <c r="J100" s="86"/>
      <c r="K100" s="86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79"/>
      <c r="B102" s="86" t="s">
        <v>115</v>
      </c>
      <c r="C102" s="86" t="s">
        <v>435</v>
      </c>
      <c r="D102" s="86" t="s">
        <v>436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6" t="s">
        <v>437</v>
      </c>
      <c r="B103" s="86" t="s">
        <v>438</v>
      </c>
      <c r="C103" s="86">
        <v>282155.17</v>
      </c>
      <c r="D103" s="86">
        <v>0.7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79"/>
      <c r="B105" s="86" t="s">
        <v>115</v>
      </c>
      <c r="C105" s="86" t="s">
        <v>439</v>
      </c>
      <c r="D105" s="86" t="s">
        <v>440</v>
      </c>
      <c r="E105" s="86" t="s">
        <v>441</v>
      </c>
      <c r="F105" s="86" t="s">
        <v>442</v>
      </c>
      <c r="G105" s="86" t="s">
        <v>436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6" t="s">
        <v>443</v>
      </c>
      <c r="B106" s="86" t="s">
        <v>444</v>
      </c>
      <c r="C106" s="86">
        <v>131007.18</v>
      </c>
      <c r="D106" s="86">
        <v>96599.25</v>
      </c>
      <c r="E106" s="86">
        <v>34407.919999999998</v>
      </c>
      <c r="F106" s="86">
        <v>0.74</v>
      </c>
      <c r="G106" s="86">
        <v>3.09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6" t="s">
        <v>445</v>
      </c>
      <c r="B107" s="86" t="s">
        <v>444</v>
      </c>
      <c r="C107" s="86">
        <v>153191.47</v>
      </c>
      <c r="D107" s="86">
        <v>117750.7</v>
      </c>
      <c r="E107" s="86">
        <v>35440.769999999997</v>
      </c>
      <c r="F107" s="86">
        <v>0.77</v>
      </c>
      <c r="G107" s="86">
        <v>3.2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446</v>
      </c>
      <c r="B108" s="86" t="s">
        <v>444</v>
      </c>
      <c r="C108" s="86">
        <v>151356.54999999999</v>
      </c>
      <c r="D108" s="86">
        <v>116070.14</v>
      </c>
      <c r="E108" s="86">
        <v>35286.410000000003</v>
      </c>
      <c r="F108" s="86">
        <v>0.77</v>
      </c>
      <c r="G108" s="86">
        <v>3.19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79"/>
      <c r="B110" s="86" t="s">
        <v>115</v>
      </c>
      <c r="C110" s="86" t="s">
        <v>439</v>
      </c>
      <c r="D110" s="86" t="s">
        <v>436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447</v>
      </c>
      <c r="B111" s="86" t="s">
        <v>448</v>
      </c>
      <c r="C111" s="86">
        <v>39598.35</v>
      </c>
      <c r="D111" s="86" t="s">
        <v>449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454</v>
      </c>
      <c r="B112" s="86" t="s">
        <v>448</v>
      </c>
      <c r="C112" s="86">
        <v>51318.96</v>
      </c>
      <c r="D112" s="86" t="s">
        <v>449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459</v>
      </c>
      <c r="B113" s="86" t="s">
        <v>448</v>
      </c>
      <c r="C113" s="86">
        <v>50112.53</v>
      </c>
      <c r="D113" s="86" t="s">
        <v>449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450</v>
      </c>
      <c r="B114" s="86" t="s">
        <v>448</v>
      </c>
      <c r="C114" s="86">
        <v>9274.92</v>
      </c>
      <c r="D114" s="86" t="s">
        <v>449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451</v>
      </c>
      <c r="B115" s="86" t="s">
        <v>448</v>
      </c>
      <c r="C115" s="86">
        <v>10183.69</v>
      </c>
      <c r="D115" s="86" t="s">
        <v>449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452</v>
      </c>
      <c r="B116" s="86" t="s">
        <v>448</v>
      </c>
      <c r="C116" s="86">
        <v>8344.85</v>
      </c>
      <c r="D116" s="86" t="s">
        <v>449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453</v>
      </c>
      <c r="B117" s="86" t="s">
        <v>448</v>
      </c>
      <c r="C117" s="86">
        <v>12324.98</v>
      </c>
      <c r="D117" s="86" t="s">
        <v>449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455</v>
      </c>
      <c r="B118" s="86" t="s">
        <v>448</v>
      </c>
      <c r="C118" s="86">
        <v>12249.6</v>
      </c>
      <c r="D118" s="86" t="s">
        <v>449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456</v>
      </c>
      <c r="B119" s="86" t="s">
        <v>448</v>
      </c>
      <c r="C119" s="86">
        <v>12378.8</v>
      </c>
      <c r="D119" s="86" t="s">
        <v>449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 t="s">
        <v>457</v>
      </c>
      <c r="B120" s="86" t="s">
        <v>448</v>
      </c>
      <c r="C120" s="86">
        <v>11089.35</v>
      </c>
      <c r="D120" s="86" t="s">
        <v>449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6" t="s">
        <v>458</v>
      </c>
      <c r="B121" s="86" t="s">
        <v>448</v>
      </c>
      <c r="C121" s="86">
        <v>14170.9</v>
      </c>
      <c r="D121" s="86" t="s">
        <v>449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6" t="s">
        <v>460</v>
      </c>
      <c r="B122" s="86" t="s">
        <v>448</v>
      </c>
      <c r="C122" s="86">
        <v>12396.36</v>
      </c>
      <c r="D122" s="86" t="s">
        <v>449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461</v>
      </c>
      <c r="B123" s="86" t="s">
        <v>448</v>
      </c>
      <c r="C123" s="86">
        <v>11991.2</v>
      </c>
      <c r="D123" s="86" t="s">
        <v>449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6" t="s">
        <v>462</v>
      </c>
      <c r="B124" s="86" t="s">
        <v>448</v>
      </c>
      <c r="C124" s="86">
        <v>12366.95</v>
      </c>
      <c r="D124" s="86" t="s">
        <v>449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6" t="s">
        <v>463</v>
      </c>
      <c r="B125" s="86" t="s">
        <v>448</v>
      </c>
      <c r="C125" s="86">
        <v>14503.48</v>
      </c>
      <c r="D125" s="86" t="s">
        <v>449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6" t="s">
        <v>464</v>
      </c>
      <c r="B126" s="86" t="s">
        <v>465</v>
      </c>
      <c r="C126" s="86">
        <v>39349.050000000003</v>
      </c>
      <c r="D126" s="86">
        <v>0.8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6" t="s">
        <v>466</v>
      </c>
      <c r="B127" s="86" t="s">
        <v>465</v>
      </c>
      <c r="C127" s="86">
        <v>36473.480000000003</v>
      </c>
      <c r="D127" s="86">
        <v>0.8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6" t="s">
        <v>467</v>
      </c>
      <c r="B128" s="86" t="s">
        <v>465</v>
      </c>
      <c r="C128" s="86">
        <v>36688.959999999999</v>
      </c>
      <c r="D128" s="86">
        <v>0.8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79"/>
      <c r="B130" s="86" t="s">
        <v>115</v>
      </c>
      <c r="C130" s="86" t="s">
        <v>468</v>
      </c>
      <c r="D130" s="86" t="s">
        <v>469</v>
      </c>
      <c r="E130" s="86" t="s">
        <v>470</v>
      </c>
      <c r="F130" s="86" t="s">
        <v>471</v>
      </c>
      <c r="G130" s="86" t="s">
        <v>472</v>
      </c>
      <c r="H130" s="86" t="s">
        <v>473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6" t="s">
        <v>474</v>
      </c>
      <c r="B131" s="86" t="s">
        <v>475</v>
      </c>
      <c r="C131" s="86">
        <v>0.59</v>
      </c>
      <c r="D131" s="86">
        <v>1109.6500000000001</v>
      </c>
      <c r="E131" s="86">
        <v>6.59</v>
      </c>
      <c r="F131" s="86">
        <v>12371.53</v>
      </c>
      <c r="G131" s="86">
        <v>1</v>
      </c>
      <c r="H131" s="86" t="s">
        <v>476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6" t="s">
        <v>477</v>
      </c>
      <c r="B132" s="86" t="s">
        <v>475</v>
      </c>
      <c r="C132" s="86">
        <v>0.59</v>
      </c>
      <c r="D132" s="86">
        <v>1109.6500000000001</v>
      </c>
      <c r="E132" s="86">
        <v>8.5</v>
      </c>
      <c r="F132" s="86">
        <v>15944.12</v>
      </c>
      <c r="G132" s="86">
        <v>1</v>
      </c>
      <c r="H132" s="86" t="s">
        <v>476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6" t="s">
        <v>478</v>
      </c>
      <c r="B133" s="86" t="s">
        <v>475</v>
      </c>
      <c r="C133" s="86">
        <v>0.59</v>
      </c>
      <c r="D133" s="86">
        <v>1109.6500000000001</v>
      </c>
      <c r="E133" s="86">
        <v>8.35</v>
      </c>
      <c r="F133" s="86">
        <v>15669.87</v>
      </c>
      <c r="G133" s="86">
        <v>1</v>
      </c>
      <c r="H133" s="86" t="s">
        <v>476</v>
      </c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79"/>
      <c r="B135" s="86" t="s">
        <v>115</v>
      </c>
      <c r="C135" s="86" t="s">
        <v>479</v>
      </c>
      <c r="D135" s="86" t="s">
        <v>480</v>
      </c>
      <c r="E135" s="86" t="s">
        <v>481</v>
      </c>
      <c r="F135" s="86" t="s">
        <v>482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6" t="s">
        <v>486</v>
      </c>
      <c r="B136" s="86" t="s">
        <v>487</v>
      </c>
      <c r="C136" s="86" t="s">
        <v>485</v>
      </c>
      <c r="D136" s="86">
        <v>179352</v>
      </c>
      <c r="E136" s="86">
        <v>1645.06</v>
      </c>
      <c r="F136" s="86">
        <v>0.85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6" t="s">
        <v>483</v>
      </c>
      <c r="B137" s="86" t="s">
        <v>484</v>
      </c>
      <c r="C137" s="86" t="s">
        <v>485</v>
      </c>
      <c r="D137" s="86">
        <v>179352</v>
      </c>
      <c r="E137" s="86">
        <v>8.44</v>
      </c>
      <c r="F137" s="86">
        <v>0.85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79"/>
      <c r="B139" s="86" t="s">
        <v>115</v>
      </c>
      <c r="C139" s="86" t="s">
        <v>488</v>
      </c>
      <c r="D139" s="86" t="s">
        <v>489</v>
      </c>
      <c r="E139" s="86" t="s">
        <v>490</v>
      </c>
      <c r="F139" s="86" t="s">
        <v>491</v>
      </c>
      <c r="G139" s="86" t="s">
        <v>492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6" t="s">
        <v>493</v>
      </c>
      <c r="B140" s="86" t="s">
        <v>494</v>
      </c>
      <c r="C140" s="86">
        <v>0.38</v>
      </c>
      <c r="D140" s="86">
        <v>845000</v>
      </c>
      <c r="E140" s="86">
        <v>0.78</v>
      </c>
      <c r="F140" s="86">
        <v>1.76</v>
      </c>
      <c r="G140" s="86">
        <v>0.57999999999999996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79"/>
      <c r="B142" s="86" t="s">
        <v>498</v>
      </c>
      <c r="C142" s="86" t="s">
        <v>499</v>
      </c>
      <c r="D142" s="86" t="s">
        <v>500</v>
      </c>
      <c r="E142" s="86" t="s">
        <v>501</v>
      </c>
      <c r="F142" s="86" t="s">
        <v>502</v>
      </c>
      <c r="G142" s="86" t="s">
        <v>503</v>
      </c>
      <c r="H142" s="86" t="s">
        <v>504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6" t="s">
        <v>505</v>
      </c>
      <c r="B143" s="86">
        <v>62692.808700000001</v>
      </c>
      <c r="C143" s="86">
        <v>87.778499999999994</v>
      </c>
      <c r="D143" s="86">
        <v>100.8129</v>
      </c>
      <c r="E143" s="86">
        <v>0</v>
      </c>
      <c r="F143" s="86">
        <v>8.0000000000000004E-4</v>
      </c>
      <c r="G143" s="86">
        <v>66170.708899999998</v>
      </c>
      <c r="H143" s="86">
        <v>24649.029900000001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506</v>
      </c>
      <c r="B144" s="86">
        <v>51017.479599999999</v>
      </c>
      <c r="C144" s="86">
        <v>74.163600000000002</v>
      </c>
      <c r="D144" s="86">
        <v>90.934799999999996</v>
      </c>
      <c r="E144" s="86">
        <v>0</v>
      </c>
      <c r="F144" s="86">
        <v>6.9999999999999999E-4</v>
      </c>
      <c r="G144" s="86">
        <v>59705.777800000003</v>
      </c>
      <c r="H144" s="86">
        <v>20319.782200000001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507</v>
      </c>
      <c r="B145" s="86">
        <v>48541.640200000002</v>
      </c>
      <c r="C145" s="86">
        <v>76.426100000000005</v>
      </c>
      <c r="D145" s="86">
        <v>105.6083</v>
      </c>
      <c r="E145" s="86">
        <v>0</v>
      </c>
      <c r="F145" s="86">
        <v>8.0000000000000004E-4</v>
      </c>
      <c r="G145" s="86">
        <v>69376.277799999996</v>
      </c>
      <c r="H145" s="86">
        <v>19893.9722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508</v>
      </c>
      <c r="B146" s="86">
        <v>38260.4856</v>
      </c>
      <c r="C146" s="86">
        <v>64.8005</v>
      </c>
      <c r="D146" s="86">
        <v>98.093400000000003</v>
      </c>
      <c r="E146" s="86">
        <v>0</v>
      </c>
      <c r="F146" s="86">
        <v>6.9999999999999999E-4</v>
      </c>
      <c r="G146" s="86">
        <v>64462.724999999999</v>
      </c>
      <c r="H146" s="86">
        <v>16116.434499999999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6" t="s">
        <v>281</v>
      </c>
      <c r="B147" s="86">
        <v>41608.727200000001</v>
      </c>
      <c r="C147" s="86">
        <v>74.004499999999993</v>
      </c>
      <c r="D147" s="86">
        <v>118.1823</v>
      </c>
      <c r="E147" s="86">
        <v>0</v>
      </c>
      <c r="F147" s="86">
        <v>8.9999999999999998E-4</v>
      </c>
      <c r="G147" s="86">
        <v>77679.477799999993</v>
      </c>
      <c r="H147" s="86">
        <v>17864.5357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6" t="s">
        <v>509</v>
      </c>
      <c r="B148" s="86">
        <v>45303.073299999996</v>
      </c>
      <c r="C148" s="86">
        <v>82.2119</v>
      </c>
      <c r="D148" s="86">
        <v>134.00470000000001</v>
      </c>
      <c r="E148" s="86">
        <v>0</v>
      </c>
      <c r="F148" s="86">
        <v>1E-3</v>
      </c>
      <c r="G148" s="86">
        <v>88085.654899999994</v>
      </c>
      <c r="H148" s="86">
        <v>19607.131399999998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6" t="s">
        <v>510</v>
      </c>
      <c r="B149" s="86">
        <v>46041.012199999997</v>
      </c>
      <c r="C149" s="86">
        <v>83.799800000000005</v>
      </c>
      <c r="D149" s="86">
        <v>136.9974</v>
      </c>
      <c r="E149" s="86">
        <v>0</v>
      </c>
      <c r="F149" s="86">
        <v>1E-3</v>
      </c>
      <c r="G149" s="86">
        <v>90053.809899999993</v>
      </c>
      <c r="H149" s="86">
        <v>19950.287199999999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6" t="s">
        <v>511</v>
      </c>
      <c r="B150" s="86">
        <v>49781.901599999997</v>
      </c>
      <c r="C150" s="86">
        <v>90.564400000000006</v>
      </c>
      <c r="D150" s="86">
        <v>147.9846</v>
      </c>
      <c r="E150" s="86">
        <v>0</v>
      </c>
      <c r="F150" s="86">
        <v>1.1000000000000001E-3</v>
      </c>
      <c r="G150" s="86">
        <v>97275.930399999997</v>
      </c>
      <c r="H150" s="86">
        <v>21567.043699999998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6" t="s">
        <v>512</v>
      </c>
      <c r="B151" s="86">
        <v>39254.976600000002</v>
      </c>
      <c r="C151" s="86">
        <v>70.206400000000002</v>
      </c>
      <c r="D151" s="86">
        <v>112.7608</v>
      </c>
      <c r="E151" s="86">
        <v>0</v>
      </c>
      <c r="F151" s="86">
        <v>8.0000000000000004E-4</v>
      </c>
      <c r="G151" s="86">
        <v>74117.544299999994</v>
      </c>
      <c r="H151" s="86">
        <v>16891.066999999999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6" t="s">
        <v>513</v>
      </c>
      <c r="B152" s="86">
        <v>39614.936900000001</v>
      </c>
      <c r="C152" s="86">
        <v>67.118700000000004</v>
      </c>
      <c r="D152" s="86">
        <v>101.6447</v>
      </c>
      <c r="E152" s="86">
        <v>0</v>
      </c>
      <c r="F152" s="86">
        <v>8.0000000000000004E-4</v>
      </c>
      <c r="G152" s="86">
        <v>66796.591899999999</v>
      </c>
      <c r="H152" s="86">
        <v>16689.279900000001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6" t="s">
        <v>514</v>
      </c>
      <c r="B153" s="86">
        <v>45745.713400000001</v>
      </c>
      <c r="C153" s="86">
        <v>71.685100000000006</v>
      </c>
      <c r="D153" s="86">
        <v>98.421599999999998</v>
      </c>
      <c r="E153" s="86">
        <v>0</v>
      </c>
      <c r="F153" s="86">
        <v>6.9999999999999999E-4</v>
      </c>
      <c r="G153" s="86">
        <v>64653.464200000002</v>
      </c>
      <c r="H153" s="86">
        <v>18715.705300000001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6" t="s">
        <v>515</v>
      </c>
      <c r="B154" s="86">
        <v>56358.220600000001</v>
      </c>
      <c r="C154" s="86">
        <v>81.251999999999995</v>
      </c>
      <c r="D154" s="86">
        <v>98.255200000000002</v>
      </c>
      <c r="E154" s="86">
        <v>0</v>
      </c>
      <c r="F154" s="86">
        <v>8.0000000000000004E-4</v>
      </c>
      <c r="G154" s="86">
        <v>64507.989000000001</v>
      </c>
      <c r="H154" s="86">
        <v>22382.393100000001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6"/>
      <c r="B155" s="86"/>
      <c r="C155" s="86"/>
      <c r="D155" s="86"/>
      <c r="E155" s="86"/>
      <c r="F155" s="86"/>
      <c r="G155" s="86"/>
      <c r="H155" s="86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6" t="s">
        <v>516</v>
      </c>
      <c r="B156" s="86">
        <v>564220.97589999996</v>
      </c>
      <c r="C156" s="86">
        <v>924.01149999999996</v>
      </c>
      <c r="D156" s="86">
        <v>1343.7005999999999</v>
      </c>
      <c r="E156" s="86">
        <v>0</v>
      </c>
      <c r="F156" s="86">
        <v>0.01</v>
      </c>
      <c r="G156" s="86">
        <v>882885.95189999999</v>
      </c>
      <c r="H156" s="86">
        <v>234646.6623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6" t="s">
        <v>517</v>
      </c>
      <c r="B157" s="86">
        <v>38260.4856</v>
      </c>
      <c r="C157" s="86">
        <v>64.8005</v>
      </c>
      <c r="D157" s="86">
        <v>90.934799999999996</v>
      </c>
      <c r="E157" s="86">
        <v>0</v>
      </c>
      <c r="F157" s="86">
        <v>6.9999999999999999E-4</v>
      </c>
      <c r="G157" s="86">
        <v>59705.777800000003</v>
      </c>
      <c r="H157" s="86">
        <v>16116.434499999999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6" t="s">
        <v>518</v>
      </c>
      <c r="B158" s="86">
        <v>62692.808700000001</v>
      </c>
      <c r="C158" s="86">
        <v>90.564400000000006</v>
      </c>
      <c r="D158" s="86">
        <v>147.9846</v>
      </c>
      <c r="E158" s="86">
        <v>0</v>
      </c>
      <c r="F158" s="86">
        <v>1.1000000000000001E-3</v>
      </c>
      <c r="G158" s="86">
        <v>97275.930399999997</v>
      </c>
      <c r="H158" s="86">
        <v>24649.029900000001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79"/>
      <c r="B160" s="86" t="s">
        <v>519</v>
      </c>
      <c r="C160" s="86" t="s">
        <v>520</v>
      </c>
      <c r="D160" s="86" t="s">
        <v>521</v>
      </c>
      <c r="E160" s="86" t="s">
        <v>522</v>
      </c>
      <c r="F160" s="86" t="s">
        <v>523</v>
      </c>
      <c r="G160" s="86" t="s">
        <v>524</v>
      </c>
      <c r="H160" s="86" t="s">
        <v>525</v>
      </c>
      <c r="I160" s="86" t="s">
        <v>526</v>
      </c>
      <c r="J160" s="86" t="s">
        <v>527</v>
      </c>
      <c r="K160" s="86" t="s">
        <v>528</v>
      </c>
      <c r="L160" s="86" t="s">
        <v>529</v>
      </c>
      <c r="M160" s="86" t="s">
        <v>530</v>
      </c>
      <c r="N160" s="86" t="s">
        <v>531</v>
      </c>
      <c r="O160" s="86" t="s">
        <v>532</v>
      </c>
      <c r="P160" s="86" t="s">
        <v>533</v>
      </c>
      <c r="Q160" s="86" t="s">
        <v>534</v>
      </c>
      <c r="R160" s="86" t="s">
        <v>535</v>
      </c>
      <c r="S160" s="86" t="s">
        <v>536</v>
      </c>
    </row>
    <row r="161" spans="1:19">
      <c r="A161" s="86" t="s">
        <v>505</v>
      </c>
      <c r="B161" s="87">
        <v>153544000000</v>
      </c>
      <c r="C161" s="86">
        <v>139215.93700000001</v>
      </c>
      <c r="D161" s="86" t="s">
        <v>645</v>
      </c>
      <c r="E161" s="86">
        <v>75734.207999999999</v>
      </c>
      <c r="F161" s="86">
        <v>58341.440000000002</v>
      </c>
      <c r="G161" s="86">
        <v>3831.1909999999998</v>
      </c>
      <c r="H161" s="86">
        <v>0</v>
      </c>
      <c r="I161" s="86">
        <v>0</v>
      </c>
      <c r="J161" s="86">
        <v>0</v>
      </c>
      <c r="K161" s="86">
        <v>1309.097</v>
      </c>
      <c r="L161" s="86">
        <v>0</v>
      </c>
      <c r="M161" s="86">
        <v>0</v>
      </c>
      <c r="N161" s="86">
        <v>0</v>
      </c>
      <c r="O161" s="86">
        <v>0</v>
      </c>
      <c r="P161" s="86">
        <v>0</v>
      </c>
      <c r="Q161" s="86">
        <v>0</v>
      </c>
      <c r="R161" s="86">
        <v>0</v>
      </c>
      <c r="S161" s="86">
        <v>0</v>
      </c>
    </row>
    <row r="162" spans="1:19">
      <c r="A162" s="86" t="s">
        <v>506</v>
      </c>
      <c r="B162" s="87">
        <v>138543000000</v>
      </c>
      <c r="C162" s="86">
        <v>138773.101</v>
      </c>
      <c r="D162" s="86" t="s">
        <v>710</v>
      </c>
      <c r="E162" s="86">
        <v>75734.207999999999</v>
      </c>
      <c r="F162" s="86">
        <v>58341.440000000002</v>
      </c>
      <c r="G162" s="86">
        <v>3831.1909999999998</v>
      </c>
      <c r="H162" s="86">
        <v>0</v>
      </c>
      <c r="I162" s="86">
        <v>0</v>
      </c>
      <c r="J162" s="86">
        <v>0</v>
      </c>
      <c r="K162" s="86">
        <v>866.26199999999994</v>
      </c>
      <c r="L162" s="86">
        <v>0</v>
      </c>
      <c r="M162" s="86">
        <v>0</v>
      </c>
      <c r="N162" s="86">
        <v>0</v>
      </c>
      <c r="O162" s="86">
        <v>0</v>
      </c>
      <c r="P162" s="86">
        <v>0</v>
      </c>
      <c r="Q162" s="86">
        <v>0</v>
      </c>
      <c r="R162" s="86">
        <v>0</v>
      </c>
      <c r="S162" s="86">
        <v>0</v>
      </c>
    </row>
    <row r="163" spans="1:19">
      <c r="A163" s="86" t="s">
        <v>507</v>
      </c>
      <c r="B163" s="87">
        <v>160982000000</v>
      </c>
      <c r="C163" s="86">
        <v>148573.144</v>
      </c>
      <c r="D163" s="86" t="s">
        <v>592</v>
      </c>
      <c r="E163" s="86">
        <v>75734.207999999999</v>
      </c>
      <c r="F163" s="86">
        <v>50956.165999999997</v>
      </c>
      <c r="G163" s="86">
        <v>3831.1909999999998</v>
      </c>
      <c r="H163" s="86">
        <v>0</v>
      </c>
      <c r="I163" s="86">
        <v>18038.628000000001</v>
      </c>
      <c r="J163" s="86">
        <v>0</v>
      </c>
      <c r="K163" s="86">
        <v>12.952</v>
      </c>
      <c r="L163" s="86">
        <v>0</v>
      </c>
      <c r="M163" s="86">
        <v>0</v>
      </c>
      <c r="N163" s="86">
        <v>0</v>
      </c>
      <c r="O163" s="86">
        <v>0</v>
      </c>
      <c r="P163" s="86">
        <v>0</v>
      </c>
      <c r="Q163" s="86">
        <v>0</v>
      </c>
      <c r="R163" s="86">
        <v>0</v>
      </c>
      <c r="S163" s="86">
        <v>0</v>
      </c>
    </row>
    <row r="164" spans="1:19">
      <c r="A164" s="86" t="s">
        <v>508</v>
      </c>
      <c r="B164" s="87">
        <v>149581000000</v>
      </c>
      <c r="C164" s="86">
        <v>158325.66399999999</v>
      </c>
      <c r="D164" s="86" t="s">
        <v>593</v>
      </c>
      <c r="E164" s="86">
        <v>75734.207999999999</v>
      </c>
      <c r="F164" s="86">
        <v>50956.165999999997</v>
      </c>
      <c r="G164" s="86">
        <v>3858.2339999999999</v>
      </c>
      <c r="H164" s="86">
        <v>0</v>
      </c>
      <c r="I164" s="86">
        <v>27768.616000000002</v>
      </c>
      <c r="J164" s="86">
        <v>0</v>
      </c>
      <c r="K164" s="86">
        <v>8.44</v>
      </c>
      <c r="L164" s="86">
        <v>0</v>
      </c>
      <c r="M164" s="86">
        <v>0</v>
      </c>
      <c r="N164" s="86">
        <v>0</v>
      </c>
      <c r="O164" s="86">
        <v>0</v>
      </c>
      <c r="P164" s="86">
        <v>0</v>
      </c>
      <c r="Q164" s="86">
        <v>0</v>
      </c>
      <c r="R164" s="86">
        <v>0</v>
      </c>
      <c r="S164" s="86">
        <v>0</v>
      </c>
    </row>
    <row r="165" spans="1:19">
      <c r="A165" s="86" t="s">
        <v>281</v>
      </c>
      <c r="B165" s="87">
        <v>180249000000</v>
      </c>
      <c r="C165" s="86">
        <v>191010.54300000001</v>
      </c>
      <c r="D165" s="86" t="s">
        <v>655</v>
      </c>
      <c r="E165" s="86">
        <v>75734.207999999999</v>
      </c>
      <c r="F165" s="86">
        <v>51598.362999999998</v>
      </c>
      <c r="G165" s="86">
        <v>4734.3</v>
      </c>
      <c r="H165" s="86">
        <v>0</v>
      </c>
      <c r="I165" s="86">
        <v>58935.231</v>
      </c>
      <c r="J165" s="86">
        <v>0</v>
      </c>
      <c r="K165" s="86">
        <v>8.44</v>
      </c>
      <c r="L165" s="86">
        <v>0</v>
      </c>
      <c r="M165" s="86">
        <v>0</v>
      </c>
      <c r="N165" s="86">
        <v>0</v>
      </c>
      <c r="O165" s="86">
        <v>0</v>
      </c>
      <c r="P165" s="86">
        <v>0</v>
      </c>
      <c r="Q165" s="86">
        <v>0</v>
      </c>
      <c r="R165" s="86">
        <v>0</v>
      </c>
      <c r="S165" s="86">
        <v>0</v>
      </c>
    </row>
    <row r="166" spans="1:19">
      <c r="A166" s="86" t="s">
        <v>509</v>
      </c>
      <c r="B166" s="87">
        <v>204396000000</v>
      </c>
      <c r="C166" s="86">
        <v>222931.976</v>
      </c>
      <c r="D166" s="86" t="s">
        <v>594</v>
      </c>
      <c r="E166" s="86">
        <v>75734.207999999999</v>
      </c>
      <c r="F166" s="86">
        <v>50956.165999999997</v>
      </c>
      <c r="G166" s="86">
        <v>6775.4129999999996</v>
      </c>
      <c r="H166" s="86">
        <v>0</v>
      </c>
      <c r="I166" s="86">
        <v>89457.75</v>
      </c>
      <c r="J166" s="86">
        <v>0</v>
      </c>
      <c r="K166" s="86">
        <v>8.44</v>
      </c>
      <c r="L166" s="86">
        <v>0</v>
      </c>
      <c r="M166" s="86">
        <v>0</v>
      </c>
      <c r="N166" s="86">
        <v>0</v>
      </c>
      <c r="O166" s="86">
        <v>0</v>
      </c>
      <c r="P166" s="86">
        <v>0</v>
      </c>
      <c r="Q166" s="86">
        <v>0</v>
      </c>
      <c r="R166" s="86">
        <v>0</v>
      </c>
      <c r="S166" s="86">
        <v>0</v>
      </c>
    </row>
    <row r="167" spans="1:19">
      <c r="A167" s="86" t="s">
        <v>510</v>
      </c>
      <c r="B167" s="87">
        <v>208963000000</v>
      </c>
      <c r="C167" s="86">
        <v>224153.08600000001</v>
      </c>
      <c r="D167" s="86" t="s">
        <v>595</v>
      </c>
      <c r="E167" s="86">
        <v>75734.207999999999</v>
      </c>
      <c r="F167" s="86">
        <v>50956.165999999997</v>
      </c>
      <c r="G167" s="86">
        <v>6135.5079999999998</v>
      </c>
      <c r="H167" s="86">
        <v>0</v>
      </c>
      <c r="I167" s="86">
        <v>91318.763999999996</v>
      </c>
      <c r="J167" s="86">
        <v>0</v>
      </c>
      <c r="K167" s="86">
        <v>8.44</v>
      </c>
      <c r="L167" s="86">
        <v>0</v>
      </c>
      <c r="M167" s="86">
        <v>0</v>
      </c>
      <c r="N167" s="86">
        <v>0</v>
      </c>
      <c r="O167" s="86">
        <v>0</v>
      </c>
      <c r="P167" s="86">
        <v>0</v>
      </c>
      <c r="Q167" s="86">
        <v>0</v>
      </c>
      <c r="R167" s="86">
        <v>0</v>
      </c>
      <c r="S167" s="86">
        <v>0</v>
      </c>
    </row>
    <row r="168" spans="1:19">
      <c r="A168" s="86" t="s">
        <v>511</v>
      </c>
      <c r="B168" s="87">
        <v>225721000000</v>
      </c>
      <c r="C168" s="86">
        <v>219421.07399999999</v>
      </c>
      <c r="D168" s="86" t="s">
        <v>596</v>
      </c>
      <c r="E168" s="86">
        <v>75734.207999999999</v>
      </c>
      <c r="F168" s="86">
        <v>50956.165999999997</v>
      </c>
      <c r="G168" s="86">
        <v>6110.1710000000003</v>
      </c>
      <c r="H168" s="86">
        <v>0</v>
      </c>
      <c r="I168" s="86">
        <v>86612.089000000007</v>
      </c>
      <c r="J168" s="86">
        <v>0</v>
      </c>
      <c r="K168" s="86">
        <v>8.44</v>
      </c>
      <c r="L168" s="86">
        <v>0</v>
      </c>
      <c r="M168" s="86">
        <v>0</v>
      </c>
      <c r="N168" s="86">
        <v>0</v>
      </c>
      <c r="O168" s="86">
        <v>0</v>
      </c>
      <c r="P168" s="86">
        <v>0</v>
      </c>
      <c r="Q168" s="86">
        <v>0</v>
      </c>
      <c r="R168" s="86">
        <v>0</v>
      </c>
      <c r="S168" s="86">
        <v>0</v>
      </c>
    </row>
    <row r="169" spans="1:19">
      <c r="A169" s="86" t="s">
        <v>512</v>
      </c>
      <c r="B169" s="87">
        <v>171984000000</v>
      </c>
      <c r="C169" s="86">
        <v>190625.511</v>
      </c>
      <c r="D169" s="86" t="s">
        <v>656</v>
      </c>
      <c r="E169" s="86">
        <v>75734.207999999999</v>
      </c>
      <c r="F169" s="86">
        <v>50956.165999999997</v>
      </c>
      <c r="G169" s="86">
        <v>5058.3159999999998</v>
      </c>
      <c r="H169" s="86">
        <v>0</v>
      </c>
      <c r="I169" s="86">
        <v>58868.381000000001</v>
      </c>
      <c r="J169" s="86">
        <v>0</v>
      </c>
      <c r="K169" s="86">
        <v>8.44</v>
      </c>
      <c r="L169" s="86">
        <v>0</v>
      </c>
      <c r="M169" s="86">
        <v>0</v>
      </c>
      <c r="N169" s="86">
        <v>0</v>
      </c>
      <c r="O169" s="86">
        <v>0</v>
      </c>
      <c r="P169" s="86">
        <v>0</v>
      </c>
      <c r="Q169" s="86">
        <v>0</v>
      </c>
      <c r="R169" s="86">
        <v>0</v>
      </c>
      <c r="S169" s="86">
        <v>0</v>
      </c>
    </row>
    <row r="170" spans="1:19">
      <c r="A170" s="86" t="s">
        <v>513</v>
      </c>
      <c r="B170" s="87">
        <v>154996000000</v>
      </c>
      <c r="C170" s="86">
        <v>163145.90599999999</v>
      </c>
      <c r="D170" s="86" t="s">
        <v>618</v>
      </c>
      <c r="E170" s="86">
        <v>75734.207999999999</v>
      </c>
      <c r="F170" s="86">
        <v>50956.165999999997</v>
      </c>
      <c r="G170" s="86">
        <v>4126.16</v>
      </c>
      <c r="H170" s="86">
        <v>0</v>
      </c>
      <c r="I170" s="86">
        <v>32320.812999999998</v>
      </c>
      <c r="J170" s="86">
        <v>0</v>
      </c>
      <c r="K170" s="86">
        <v>8.56</v>
      </c>
      <c r="L170" s="86">
        <v>0</v>
      </c>
      <c r="M170" s="86">
        <v>0</v>
      </c>
      <c r="N170" s="86">
        <v>0</v>
      </c>
      <c r="O170" s="86">
        <v>0</v>
      </c>
      <c r="P170" s="86">
        <v>0</v>
      </c>
      <c r="Q170" s="86">
        <v>0</v>
      </c>
      <c r="R170" s="86">
        <v>0</v>
      </c>
      <c r="S170" s="86">
        <v>0</v>
      </c>
    </row>
    <row r="171" spans="1:19">
      <c r="A171" s="86" t="s">
        <v>514</v>
      </c>
      <c r="B171" s="87">
        <v>150023000000</v>
      </c>
      <c r="C171" s="86">
        <v>154237.981</v>
      </c>
      <c r="D171" s="86" t="s">
        <v>658</v>
      </c>
      <c r="E171" s="86">
        <v>75734.207999999999</v>
      </c>
      <c r="F171" s="86">
        <v>50956.165999999997</v>
      </c>
      <c r="G171" s="86">
        <v>4125.701</v>
      </c>
      <c r="H171" s="86">
        <v>0</v>
      </c>
      <c r="I171" s="86">
        <v>23410.724999999999</v>
      </c>
      <c r="J171" s="86">
        <v>0</v>
      </c>
      <c r="K171" s="86">
        <v>11.182</v>
      </c>
      <c r="L171" s="86">
        <v>0</v>
      </c>
      <c r="M171" s="86">
        <v>0</v>
      </c>
      <c r="N171" s="86">
        <v>0</v>
      </c>
      <c r="O171" s="86">
        <v>0</v>
      </c>
      <c r="P171" s="86">
        <v>0</v>
      </c>
      <c r="Q171" s="86">
        <v>0</v>
      </c>
      <c r="R171" s="86">
        <v>0</v>
      </c>
      <c r="S171" s="86">
        <v>0</v>
      </c>
    </row>
    <row r="172" spans="1:19">
      <c r="A172" s="86" t="s">
        <v>515</v>
      </c>
      <c r="B172" s="87">
        <v>149686000000</v>
      </c>
      <c r="C172" s="86">
        <v>138649.66200000001</v>
      </c>
      <c r="D172" s="86" t="s">
        <v>711</v>
      </c>
      <c r="E172" s="86">
        <v>75734.207999999999</v>
      </c>
      <c r="F172" s="86">
        <v>58341.440000000002</v>
      </c>
      <c r="G172" s="86">
        <v>3831.1909999999998</v>
      </c>
      <c r="H172" s="86">
        <v>0</v>
      </c>
      <c r="I172" s="86">
        <v>0</v>
      </c>
      <c r="J172" s="86">
        <v>0</v>
      </c>
      <c r="K172" s="86">
        <v>742.82299999999998</v>
      </c>
      <c r="L172" s="86">
        <v>0</v>
      </c>
      <c r="M172" s="86">
        <v>0</v>
      </c>
      <c r="N172" s="86">
        <v>0</v>
      </c>
      <c r="O172" s="86">
        <v>0</v>
      </c>
      <c r="P172" s="86">
        <v>0</v>
      </c>
      <c r="Q172" s="86">
        <v>0</v>
      </c>
      <c r="R172" s="86">
        <v>0</v>
      </c>
      <c r="S172" s="86">
        <v>0</v>
      </c>
    </row>
    <row r="173" spans="1:19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</row>
    <row r="174" spans="1:19">
      <c r="A174" s="86" t="s">
        <v>516</v>
      </c>
      <c r="B174" s="87">
        <v>2048670000000</v>
      </c>
      <c r="C174" s="86"/>
      <c r="D174" s="86"/>
      <c r="E174" s="86"/>
      <c r="F174" s="86"/>
      <c r="G174" s="86"/>
      <c r="H174" s="86"/>
      <c r="I174" s="86"/>
      <c r="J174" s="86"/>
      <c r="K174" s="86"/>
      <c r="L174" s="86">
        <v>0</v>
      </c>
      <c r="M174" s="86">
        <v>0</v>
      </c>
      <c r="N174" s="86">
        <v>0</v>
      </c>
      <c r="O174" s="86">
        <v>0</v>
      </c>
      <c r="P174" s="86">
        <v>0</v>
      </c>
      <c r="Q174" s="86">
        <v>0</v>
      </c>
      <c r="R174" s="86">
        <v>0</v>
      </c>
      <c r="S174" s="86">
        <v>0</v>
      </c>
    </row>
    <row r="175" spans="1:19">
      <c r="A175" s="86" t="s">
        <v>517</v>
      </c>
      <c r="B175" s="87">
        <v>138543000000</v>
      </c>
      <c r="C175" s="86">
        <v>138649.66200000001</v>
      </c>
      <c r="D175" s="86"/>
      <c r="E175" s="86">
        <v>75734.207999999999</v>
      </c>
      <c r="F175" s="86">
        <v>50956.165999999997</v>
      </c>
      <c r="G175" s="86">
        <v>3831.1909999999998</v>
      </c>
      <c r="H175" s="86">
        <v>0</v>
      </c>
      <c r="I175" s="86">
        <v>0</v>
      </c>
      <c r="J175" s="86">
        <v>0</v>
      </c>
      <c r="K175" s="86">
        <v>8.44</v>
      </c>
      <c r="L175" s="86">
        <v>0</v>
      </c>
      <c r="M175" s="86">
        <v>0</v>
      </c>
      <c r="N175" s="86">
        <v>0</v>
      </c>
      <c r="O175" s="86">
        <v>0</v>
      </c>
      <c r="P175" s="86">
        <v>0</v>
      </c>
      <c r="Q175" s="86">
        <v>0</v>
      </c>
      <c r="R175" s="86">
        <v>0</v>
      </c>
      <c r="S175" s="86">
        <v>0</v>
      </c>
    </row>
    <row r="176" spans="1:19">
      <c r="A176" s="86" t="s">
        <v>518</v>
      </c>
      <c r="B176" s="87">
        <v>225721000000</v>
      </c>
      <c r="C176" s="86">
        <v>224153.08600000001</v>
      </c>
      <c r="D176" s="86"/>
      <c r="E176" s="86">
        <v>75734.207999999999</v>
      </c>
      <c r="F176" s="86">
        <v>58341.440000000002</v>
      </c>
      <c r="G176" s="86">
        <v>6775.4129999999996</v>
      </c>
      <c r="H176" s="86">
        <v>0</v>
      </c>
      <c r="I176" s="86">
        <v>91318.763999999996</v>
      </c>
      <c r="J176" s="86">
        <v>0</v>
      </c>
      <c r="K176" s="86">
        <v>1309.097</v>
      </c>
      <c r="L176" s="86">
        <v>0</v>
      </c>
      <c r="M176" s="86">
        <v>0</v>
      </c>
      <c r="N176" s="86">
        <v>0</v>
      </c>
      <c r="O176" s="86">
        <v>0</v>
      </c>
      <c r="P176" s="86">
        <v>0</v>
      </c>
      <c r="Q176" s="86">
        <v>0</v>
      </c>
      <c r="R176" s="86">
        <v>0</v>
      </c>
      <c r="S176" s="86">
        <v>0</v>
      </c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9"/>
      <c r="B178" s="86" t="s">
        <v>541</v>
      </c>
      <c r="C178" s="86" t="s">
        <v>542</v>
      </c>
      <c r="D178" s="86" t="s">
        <v>543</v>
      </c>
      <c r="E178" s="86" t="s">
        <v>238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6" t="s">
        <v>544</v>
      </c>
      <c r="B179" s="86">
        <v>37253.93</v>
      </c>
      <c r="C179" s="86">
        <v>17411.36</v>
      </c>
      <c r="D179" s="86">
        <v>0</v>
      </c>
      <c r="E179" s="86">
        <v>54665.279999999999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6" t="s">
        <v>545</v>
      </c>
      <c r="B180" s="86">
        <v>7.48</v>
      </c>
      <c r="C180" s="86">
        <v>3.49</v>
      </c>
      <c r="D180" s="86">
        <v>0</v>
      </c>
      <c r="E180" s="86">
        <v>10.97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6" t="s">
        <v>546</v>
      </c>
      <c r="B181" s="86">
        <v>7.48</v>
      </c>
      <c r="C181" s="86">
        <v>3.49</v>
      </c>
      <c r="D181" s="86">
        <v>0</v>
      </c>
      <c r="E181" s="86">
        <v>10.97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181"/>
  <sheetViews>
    <sheetView workbookViewId="0"/>
  </sheetViews>
  <sheetFormatPr defaultRowHeight="10.5"/>
  <cols>
    <col min="1" max="1" width="45.8320312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9" width="38.3320312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4.832031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79"/>
      <c r="B1" s="86" t="s">
        <v>329</v>
      </c>
      <c r="C1" s="86" t="s">
        <v>330</v>
      </c>
      <c r="D1" s="86" t="s">
        <v>331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332</v>
      </c>
      <c r="B2" s="86">
        <v>3699.72</v>
      </c>
      <c r="C2" s="86">
        <v>742.59</v>
      </c>
      <c r="D2" s="86">
        <v>742.59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333</v>
      </c>
      <c r="B3" s="86">
        <v>3699.72</v>
      </c>
      <c r="C3" s="86">
        <v>742.59</v>
      </c>
      <c r="D3" s="86">
        <v>742.59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334</v>
      </c>
      <c r="B4" s="86">
        <v>8631.86</v>
      </c>
      <c r="C4" s="86">
        <v>1732.54</v>
      </c>
      <c r="D4" s="86">
        <v>1732.54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335</v>
      </c>
      <c r="B5" s="86">
        <v>8631.86</v>
      </c>
      <c r="C5" s="86">
        <v>1732.54</v>
      </c>
      <c r="D5" s="86">
        <v>1732.54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9"/>
      <c r="B7" s="86" t="s">
        <v>336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337</v>
      </c>
      <c r="B8" s="86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338</v>
      </c>
      <c r="B9" s="86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339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9"/>
      <c r="B12" s="86" t="s">
        <v>340</v>
      </c>
      <c r="C12" s="86" t="s">
        <v>341</v>
      </c>
      <c r="D12" s="86" t="s">
        <v>342</v>
      </c>
      <c r="E12" s="86" t="s">
        <v>343</v>
      </c>
      <c r="F12" s="86" t="s">
        <v>344</v>
      </c>
      <c r="G12" s="86" t="s">
        <v>345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70</v>
      </c>
      <c r="B13" s="86">
        <v>0</v>
      </c>
      <c r="C13" s="86">
        <v>1728.79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71</v>
      </c>
      <c r="B14" s="86">
        <v>135.38999999999999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79</v>
      </c>
      <c r="B15" s="86">
        <v>867.37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80</v>
      </c>
      <c r="B16" s="86">
        <v>34.200000000000003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81</v>
      </c>
      <c r="B17" s="86">
        <v>806.04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82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83</v>
      </c>
      <c r="B19" s="86">
        <v>80.5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84</v>
      </c>
      <c r="B20" s="86">
        <v>2.58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85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86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65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87</v>
      </c>
      <c r="B24" s="86">
        <v>0</v>
      </c>
      <c r="C24" s="86">
        <v>44.86</v>
      </c>
      <c r="D24" s="86">
        <v>0</v>
      </c>
      <c r="E24" s="86">
        <v>0</v>
      </c>
      <c r="F24" s="86">
        <v>0</v>
      </c>
      <c r="G24" s="86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88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89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90</v>
      </c>
      <c r="B28" s="86">
        <v>1926.07</v>
      </c>
      <c r="C28" s="86">
        <v>1773.65</v>
      </c>
      <c r="D28" s="86">
        <v>0</v>
      </c>
      <c r="E28" s="86">
        <v>0</v>
      </c>
      <c r="F28" s="86">
        <v>0</v>
      </c>
      <c r="G28" s="86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9"/>
      <c r="B30" s="86" t="s">
        <v>336</v>
      </c>
      <c r="C30" s="86" t="s">
        <v>2</v>
      </c>
      <c r="D30" s="86" t="s">
        <v>346</v>
      </c>
      <c r="E30" s="86" t="s">
        <v>347</v>
      </c>
      <c r="F30" s="86" t="s">
        <v>348</v>
      </c>
      <c r="G30" s="86" t="s">
        <v>349</v>
      </c>
      <c r="H30" s="86" t="s">
        <v>350</v>
      </c>
      <c r="I30" s="86" t="s">
        <v>351</v>
      </c>
      <c r="J30" s="86" t="s">
        <v>352</v>
      </c>
      <c r="K30"/>
      <c r="L30"/>
      <c r="M30"/>
      <c r="N30"/>
      <c r="O30"/>
      <c r="P30"/>
      <c r="Q30"/>
      <c r="R30"/>
      <c r="S30"/>
    </row>
    <row r="31" spans="1:19">
      <c r="A31" s="86" t="s">
        <v>353</v>
      </c>
      <c r="B31" s="86">
        <v>983.54</v>
      </c>
      <c r="C31" s="86" t="s">
        <v>3</v>
      </c>
      <c r="D31" s="86">
        <v>2698.04</v>
      </c>
      <c r="E31" s="86">
        <v>1</v>
      </c>
      <c r="F31" s="86">
        <v>0</v>
      </c>
      <c r="G31" s="86">
        <v>0</v>
      </c>
      <c r="H31" s="86">
        <v>16.89</v>
      </c>
      <c r="I31" s="86">
        <v>18.579999999999998</v>
      </c>
      <c r="J31" s="86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6" t="s">
        <v>358</v>
      </c>
      <c r="B32" s="86">
        <v>983.54</v>
      </c>
      <c r="C32" s="86" t="s">
        <v>3</v>
      </c>
      <c r="D32" s="86">
        <v>2698.04</v>
      </c>
      <c r="E32" s="86">
        <v>1</v>
      </c>
      <c r="F32" s="86">
        <v>0</v>
      </c>
      <c r="G32" s="86">
        <v>0</v>
      </c>
      <c r="H32" s="86">
        <v>16.89</v>
      </c>
      <c r="I32" s="86">
        <v>18.579999999999998</v>
      </c>
      <c r="J32" s="86">
        <v>8.07</v>
      </c>
      <c r="K32"/>
      <c r="L32"/>
      <c r="M32"/>
      <c r="N32"/>
      <c r="O32"/>
      <c r="P32"/>
      <c r="Q32"/>
      <c r="R32"/>
      <c r="S32"/>
    </row>
    <row r="33" spans="1:19">
      <c r="A33" s="86" t="s">
        <v>363</v>
      </c>
      <c r="B33" s="86">
        <v>983.54</v>
      </c>
      <c r="C33" s="86" t="s">
        <v>3</v>
      </c>
      <c r="D33" s="86">
        <v>2698.04</v>
      </c>
      <c r="E33" s="86">
        <v>1</v>
      </c>
      <c r="F33" s="86">
        <v>0</v>
      </c>
      <c r="G33" s="86">
        <v>0</v>
      </c>
      <c r="H33" s="86">
        <v>16.89</v>
      </c>
      <c r="I33" s="86">
        <v>18.579999999999998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368</v>
      </c>
      <c r="B34" s="86">
        <v>1660.73</v>
      </c>
      <c r="C34" s="86" t="s">
        <v>3</v>
      </c>
      <c r="D34" s="86">
        <v>2024.76</v>
      </c>
      <c r="E34" s="86">
        <v>1</v>
      </c>
      <c r="F34" s="86">
        <v>202.84</v>
      </c>
      <c r="G34" s="86">
        <v>0</v>
      </c>
      <c r="H34" s="86">
        <v>0</v>
      </c>
      <c r="I34" s="86"/>
      <c r="J34" s="86">
        <v>0</v>
      </c>
      <c r="K34"/>
      <c r="L34"/>
      <c r="M34"/>
      <c r="N34"/>
      <c r="O34"/>
      <c r="P34"/>
      <c r="Q34"/>
      <c r="R34"/>
      <c r="S34"/>
    </row>
    <row r="35" spans="1:19">
      <c r="A35" s="86" t="s">
        <v>369</v>
      </c>
      <c r="B35" s="86">
        <v>1660.73</v>
      </c>
      <c r="C35" s="86" t="s">
        <v>3</v>
      </c>
      <c r="D35" s="86">
        <v>2024.76</v>
      </c>
      <c r="E35" s="86">
        <v>1</v>
      </c>
      <c r="F35" s="86">
        <v>202.84</v>
      </c>
      <c r="G35" s="86">
        <v>0</v>
      </c>
      <c r="H35" s="86">
        <v>0</v>
      </c>
      <c r="I35" s="86"/>
      <c r="J35" s="86">
        <v>0</v>
      </c>
      <c r="K35"/>
      <c r="L35"/>
      <c r="M35"/>
      <c r="N35"/>
      <c r="O35"/>
      <c r="P35"/>
      <c r="Q35"/>
      <c r="R35"/>
      <c r="S35"/>
    </row>
    <row r="36" spans="1:19">
      <c r="A36" s="86" t="s">
        <v>354</v>
      </c>
      <c r="B36" s="86">
        <v>207.34</v>
      </c>
      <c r="C36" s="86" t="s">
        <v>3</v>
      </c>
      <c r="D36" s="86">
        <v>568.77</v>
      </c>
      <c r="E36" s="86">
        <v>1</v>
      </c>
      <c r="F36" s="86">
        <v>136.91999999999999</v>
      </c>
      <c r="G36" s="86">
        <v>65.28</v>
      </c>
      <c r="H36" s="86">
        <v>16.89</v>
      </c>
      <c r="I36" s="86">
        <v>18.579999999999998</v>
      </c>
      <c r="J36" s="86">
        <v>8.07</v>
      </c>
      <c r="K36"/>
      <c r="L36"/>
      <c r="M36"/>
      <c r="N36"/>
      <c r="O36"/>
      <c r="P36"/>
      <c r="Q36"/>
      <c r="R36"/>
      <c r="S36"/>
    </row>
    <row r="37" spans="1:19">
      <c r="A37" s="86" t="s">
        <v>355</v>
      </c>
      <c r="B37" s="86">
        <v>131.26</v>
      </c>
      <c r="C37" s="86" t="s">
        <v>3</v>
      </c>
      <c r="D37" s="86">
        <v>360.08</v>
      </c>
      <c r="E37" s="86">
        <v>1</v>
      </c>
      <c r="F37" s="86">
        <v>91.28</v>
      </c>
      <c r="G37" s="86">
        <v>43.52</v>
      </c>
      <c r="H37" s="86">
        <v>16.89</v>
      </c>
      <c r="I37" s="86">
        <v>18.579999999999998</v>
      </c>
      <c r="J37" s="86">
        <v>8.07</v>
      </c>
      <c r="K37"/>
      <c r="L37"/>
      <c r="M37"/>
      <c r="N37"/>
      <c r="O37"/>
      <c r="P37"/>
      <c r="Q37"/>
      <c r="R37"/>
      <c r="S37"/>
    </row>
    <row r="38" spans="1:19">
      <c r="A38" s="86" t="s">
        <v>356</v>
      </c>
      <c r="B38" s="86">
        <v>207.34</v>
      </c>
      <c r="C38" s="86" t="s">
        <v>3</v>
      </c>
      <c r="D38" s="86">
        <v>568.77</v>
      </c>
      <c r="E38" s="86">
        <v>1</v>
      </c>
      <c r="F38" s="86">
        <v>136.91999999999999</v>
      </c>
      <c r="G38" s="86">
        <v>65.28</v>
      </c>
      <c r="H38" s="86">
        <v>16.89</v>
      </c>
      <c r="I38" s="86">
        <v>18.579999999999998</v>
      </c>
      <c r="J38" s="86">
        <v>8.07</v>
      </c>
      <c r="K38"/>
      <c r="L38"/>
      <c r="M38"/>
      <c r="N38"/>
      <c r="O38"/>
      <c r="P38"/>
      <c r="Q38"/>
      <c r="R38"/>
      <c r="S38"/>
    </row>
    <row r="39" spans="1:19">
      <c r="A39" s="86" t="s">
        <v>357</v>
      </c>
      <c r="B39" s="86">
        <v>131.25</v>
      </c>
      <c r="C39" s="86" t="s">
        <v>3</v>
      </c>
      <c r="D39" s="86">
        <v>360.05</v>
      </c>
      <c r="E39" s="86">
        <v>1</v>
      </c>
      <c r="F39" s="86">
        <v>91.28</v>
      </c>
      <c r="G39" s="86">
        <v>43.52</v>
      </c>
      <c r="H39" s="86">
        <v>16.89</v>
      </c>
      <c r="I39" s="86">
        <v>18.579999999999998</v>
      </c>
      <c r="J39" s="86">
        <v>8.07</v>
      </c>
      <c r="K39"/>
      <c r="L39"/>
      <c r="M39"/>
      <c r="N39"/>
      <c r="O39"/>
      <c r="P39"/>
      <c r="Q39"/>
      <c r="R39"/>
      <c r="S39"/>
    </row>
    <row r="40" spans="1:19">
      <c r="A40" s="86" t="s">
        <v>359</v>
      </c>
      <c r="B40" s="86">
        <v>207.34</v>
      </c>
      <c r="C40" s="86" t="s">
        <v>3</v>
      </c>
      <c r="D40" s="86">
        <v>568.77</v>
      </c>
      <c r="E40" s="86">
        <v>1</v>
      </c>
      <c r="F40" s="86">
        <v>136.91999999999999</v>
      </c>
      <c r="G40" s="86">
        <v>65.28</v>
      </c>
      <c r="H40" s="86">
        <v>16.89</v>
      </c>
      <c r="I40" s="86">
        <v>18.579999999999998</v>
      </c>
      <c r="J40" s="86">
        <v>8.07</v>
      </c>
      <c r="K40"/>
      <c r="L40"/>
      <c r="M40"/>
      <c r="N40"/>
      <c r="O40"/>
      <c r="P40"/>
      <c r="Q40"/>
      <c r="R40"/>
      <c r="S40"/>
    </row>
    <row r="41" spans="1:19">
      <c r="A41" s="86" t="s">
        <v>360</v>
      </c>
      <c r="B41" s="86">
        <v>131.26</v>
      </c>
      <c r="C41" s="86" t="s">
        <v>3</v>
      </c>
      <c r="D41" s="86">
        <v>360.08</v>
      </c>
      <c r="E41" s="86">
        <v>1</v>
      </c>
      <c r="F41" s="86">
        <v>91.28</v>
      </c>
      <c r="G41" s="86">
        <v>43.52</v>
      </c>
      <c r="H41" s="86">
        <v>16.89</v>
      </c>
      <c r="I41" s="86">
        <v>18.579999999999998</v>
      </c>
      <c r="J41" s="86">
        <v>8.07</v>
      </c>
      <c r="K41"/>
      <c r="L41"/>
      <c r="M41"/>
      <c r="N41"/>
      <c r="O41"/>
      <c r="P41"/>
      <c r="Q41"/>
      <c r="R41"/>
      <c r="S41"/>
    </row>
    <row r="42" spans="1:19">
      <c r="A42" s="86" t="s">
        <v>361</v>
      </c>
      <c r="B42" s="86">
        <v>207.34</v>
      </c>
      <c r="C42" s="86" t="s">
        <v>3</v>
      </c>
      <c r="D42" s="86">
        <v>568.77</v>
      </c>
      <c r="E42" s="86">
        <v>1</v>
      </c>
      <c r="F42" s="86">
        <v>136.91999999999999</v>
      </c>
      <c r="G42" s="86">
        <v>65.28</v>
      </c>
      <c r="H42" s="86">
        <v>16.89</v>
      </c>
      <c r="I42" s="86">
        <v>18.579999999999998</v>
      </c>
      <c r="J42" s="86">
        <v>8.07</v>
      </c>
      <c r="K42"/>
      <c r="L42"/>
      <c r="M42"/>
      <c r="N42"/>
      <c r="O42"/>
      <c r="P42"/>
      <c r="Q42"/>
      <c r="R42"/>
      <c r="S42"/>
    </row>
    <row r="43" spans="1:19">
      <c r="A43" s="86" t="s">
        <v>362</v>
      </c>
      <c r="B43" s="86">
        <v>131.25</v>
      </c>
      <c r="C43" s="86" t="s">
        <v>3</v>
      </c>
      <c r="D43" s="86">
        <v>360.05</v>
      </c>
      <c r="E43" s="86">
        <v>1</v>
      </c>
      <c r="F43" s="86">
        <v>91.28</v>
      </c>
      <c r="G43" s="86">
        <v>43.52</v>
      </c>
      <c r="H43" s="86">
        <v>16.89</v>
      </c>
      <c r="I43" s="86">
        <v>18.579999999999998</v>
      </c>
      <c r="J43" s="86">
        <v>8.07</v>
      </c>
      <c r="K43"/>
      <c r="L43"/>
      <c r="M43"/>
      <c r="N43"/>
      <c r="O43"/>
      <c r="P43"/>
      <c r="Q43"/>
      <c r="R43"/>
      <c r="S43"/>
    </row>
    <row r="44" spans="1:19">
      <c r="A44" s="86" t="s">
        <v>364</v>
      </c>
      <c r="B44" s="86">
        <v>207.34</v>
      </c>
      <c r="C44" s="86" t="s">
        <v>3</v>
      </c>
      <c r="D44" s="86">
        <v>568.77</v>
      </c>
      <c r="E44" s="86">
        <v>1</v>
      </c>
      <c r="F44" s="86">
        <v>136.91999999999999</v>
      </c>
      <c r="G44" s="86">
        <v>65.28</v>
      </c>
      <c r="H44" s="86">
        <v>16.89</v>
      </c>
      <c r="I44" s="86">
        <v>18.579999999999998</v>
      </c>
      <c r="J44" s="86">
        <v>8.07</v>
      </c>
      <c r="K44"/>
      <c r="L44"/>
      <c r="M44"/>
      <c r="N44"/>
      <c r="O44"/>
      <c r="P44"/>
      <c r="Q44"/>
      <c r="R44"/>
      <c r="S44"/>
    </row>
    <row r="45" spans="1:19">
      <c r="A45" s="86" t="s">
        <v>365</v>
      </c>
      <c r="B45" s="86">
        <v>131.26</v>
      </c>
      <c r="C45" s="86" t="s">
        <v>3</v>
      </c>
      <c r="D45" s="86">
        <v>360.08</v>
      </c>
      <c r="E45" s="86">
        <v>1</v>
      </c>
      <c r="F45" s="86">
        <v>91.28</v>
      </c>
      <c r="G45" s="86">
        <v>43.52</v>
      </c>
      <c r="H45" s="86">
        <v>16.89</v>
      </c>
      <c r="I45" s="86">
        <v>18.579999999999998</v>
      </c>
      <c r="J45" s="86">
        <v>8.07</v>
      </c>
      <c r="K45"/>
      <c r="L45"/>
      <c r="M45"/>
      <c r="N45"/>
      <c r="O45"/>
      <c r="P45"/>
      <c r="Q45"/>
      <c r="R45"/>
      <c r="S45"/>
    </row>
    <row r="46" spans="1:19">
      <c r="A46" s="86" t="s">
        <v>366</v>
      </c>
      <c r="B46" s="86">
        <v>207.34</v>
      </c>
      <c r="C46" s="86" t="s">
        <v>3</v>
      </c>
      <c r="D46" s="86">
        <v>568.77</v>
      </c>
      <c r="E46" s="86">
        <v>1</v>
      </c>
      <c r="F46" s="86">
        <v>136.91999999999999</v>
      </c>
      <c r="G46" s="86">
        <v>65.28</v>
      </c>
      <c r="H46" s="86">
        <v>16.89</v>
      </c>
      <c r="I46" s="86">
        <v>18.579999999999998</v>
      </c>
      <c r="J46" s="86">
        <v>8.07</v>
      </c>
      <c r="K46"/>
      <c r="L46"/>
      <c r="M46"/>
      <c r="N46"/>
      <c r="O46"/>
      <c r="P46"/>
      <c r="Q46"/>
      <c r="R46"/>
      <c r="S46"/>
    </row>
    <row r="47" spans="1:19">
      <c r="A47" s="86" t="s">
        <v>367</v>
      </c>
      <c r="B47" s="86">
        <v>131.25</v>
      </c>
      <c r="C47" s="86" t="s">
        <v>3</v>
      </c>
      <c r="D47" s="86">
        <v>360.05</v>
      </c>
      <c r="E47" s="86">
        <v>1</v>
      </c>
      <c r="F47" s="86">
        <v>91.28</v>
      </c>
      <c r="G47" s="86">
        <v>43.52</v>
      </c>
      <c r="H47" s="86">
        <v>16.89</v>
      </c>
      <c r="I47" s="86">
        <v>18.579999999999998</v>
      </c>
      <c r="J47" s="86">
        <v>8.07</v>
      </c>
      <c r="K47"/>
      <c r="L47"/>
      <c r="M47"/>
      <c r="N47"/>
      <c r="O47"/>
      <c r="P47"/>
      <c r="Q47"/>
      <c r="R47"/>
      <c r="S47"/>
    </row>
    <row r="48" spans="1:19">
      <c r="A48" s="86" t="s">
        <v>370</v>
      </c>
      <c r="B48" s="86">
        <v>1660.73</v>
      </c>
      <c r="C48" s="86" t="s">
        <v>3</v>
      </c>
      <c r="D48" s="86">
        <v>2024.76</v>
      </c>
      <c r="E48" s="86">
        <v>1</v>
      </c>
      <c r="F48" s="86">
        <v>202.84</v>
      </c>
      <c r="G48" s="86">
        <v>0</v>
      </c>
      <c r="H48" s="86">
        <v>0</v>
      </c>
      <c r="I48" s="86"/>
      <c r="J48" s="86">
        <v>0</v>
      </c>
      <c r="K48"/>
      <c r="L48"/>
      <c r="M48"/>
      <c r="N48"/>
      <c r="O48"/>
      <c r="P48"/>
      <c r="Q48"/>
      <c r="R48"/>
      <c r="S48"/>
    </row>
    <row r="49" spans="1:19">
      <c r="A49" s="86" t="s">
        <v>238</v>
      </c>
      <c r="B49" s="86">
        <v>9964.3700000000008</v>
      </c>
      <c r="C49" s="86"/>
      <c r="D49" s="86">
        <v>19741.41</v>
      </c>
      <c r="E49" s="86"/>
      <c r="F49" s="86">
        <v>1977.67</v>
      </c>
      <c r="G49" s="86">
        <v>652.83000000000004</v>
      </c>
      <c r="H49" s="86">
        <v>8.4450000000000003</v>
      </c>
      <c r="I49" s="86">
        <v>37.159999999999997</v>
      </c>
      <c r="J49" s="86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6" t="s">
        <v>371</v>
      </c>
      <c r="B50" s="86">
        <v>9964.3700000000008</v>
      </c>
      <c r="C50" s="86"/>
      <c r="D50" s="86">
        <v>19741.41</v>
      </c>
      <c r="E50" s="86"/>
      <c r="F50" s="86">
        <v>1977.67</v>
      </c>
      <c r="G50" s="86">
        <v>652.83000000000004</v>
      </c>
      <c r="H50" s="86">
        <v>8.4450000000000003</v>
      </c>
      <c r="I50" s="86">
        <v>37.159999999999997</v>
      </c>
      <c r="J50" s="86">
        <v>7.2575000000000003</v>
      </c>
      <c r="K50"/>
      <c r="L50"/>
      <c r="M50"/>
      <c r="N50"/>
      <c r="O50"/>
      <c r="P50"/>
      <c r="Q50"/>
      <c r="R50"/>
      <c r="S50"/>
    </row>
    <row r="51" spans="1:19">
      <c r="A51" s="86" t="s">
        <v>372</v>
      </c>
      <c r="B51" s="86">
        <v>0</v>
      </c>
      <c r="C51" s="86"/>
      <c r="D51" s="86">
        <v>0</v>
      </c>
      <c r="E51" s="86"/>
      <c r="F51" s="86">
        <v>0</v>
      </c>
      <c r="G51" s="86">
        <v>0</v>
      </c>
      <c r="H51" s="86"/>
      <c r="I51" s="86"/>
      <c r="J51" s="86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79"/>
      <c r="B53" s="86" t="s">
        <v>49</v>
      </c>
      <c r="C53" s="86" t="s">
        <v>373</v>
      </c>
      <c r="D53" s="86" t="s">
        <v>374</v>
      </c>
      <c r="E53" s="86" t="s">
        <v>375</v>
      </c>
      <c r="F53" s="86" t="s">
        <v>376</v>
      </c>
      <c r="G53" s="86" t="s">
        <v>377</v>
      </c>
      <c r="H53" s="86" t="s">
        <v>378</v>
      </c>
      <c r="I53" s="86" t="s">
        <v>379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380</v>
      </c>
      <c r="B54" s="86" t="s">
        <v>495</v>
      </c>
      <c r="C54" s="86">
        <v>0.3</v>
      </c>
      <c r="D54" s="86">
        <v>1.8620000000000001</v>
      </c>
      <c r="E54" s="86">
        <v>3.4009999999999998</v>
      </c>
      <c r="F54" s="86">
        <v>983.54</v>
      </c>
      <c r="G54" s="86">
        <v>0</v>
      </c>
      <c r="H54" s="86">
        <v>180</v>
      </c>
      <c r="I54" s="86"/>
      <c r="J54"/>
      <c r="K54"/>
      <c r="L54"/>
      <c r="M54"/>
      <c r="N54"/>
      <c r="O54"/>
      <c r="P54"/>
      <c r="Q54"/>
      <c r="R54"/>
      <c r="S54"/>
    </row>
    <row r="55" spans="1:19">
      <c r="A55" s="86" t="s">
        <v>401</v>
      </c>
      <c r="B55" s="86" t="s">
        <v>496</v>
      </c>
      <c r="C55" s="86">
        <v>0.22</v>
      </c>
      <c r="D55" s="86">
        <v>0.40899999999999997</v>
      </c>
      <c r="E55" s="86">
        <v>0.435</v>
      </c>
      <c r="F55" s="86">
        <v>40.57</v>
      </c>
      <c r="G55" s="86">
        <v>90</v>
      </c>
      <c r="H55" s="86">
        <v>90</v>
      </c>
      <c r="I55" s="86" t="s">
        <v>385</v>
      </c>
      <c r="J55"/>
      <c r="K55"/>
      <c r="L55"/>
      <c r="M55"/>
      <c r="N55"/>
      <c r="O55"/>
      <c r="P55"/>
      <c r="Q55"/>
      <c r="R55"/>
      <c r="S55"/>
    </row>
    <row r="56" spans="1:19">
      <c r="A56" s="86" t="s">
        <v>404</v>
      </c>
      <c r="B56" s="86" t="s">
        <v>496</v>
      </c>
      <c r="C56" s="86">
        <v>0.22</v>
      </c>
      <c r="D56" s="86">
        <v>0.40899999999999997</v>
      </c>
      <c r="E56" s="86">
        <v>0.435</v>
      </c>
      <c r="F56" s="86">
        <v>60.85</v>
      </c>
      <c r="G56" s="86">
        <v>0</v>
      </c>
      <c r="H56" s="86">
        <v>90</v>
      </c>
      <c r="I56" s="86" t="s">
        <v>388</v>
      </c>
      <c r="J56"/>
      <c r="K56"/>
      <c r="L56"/>
      <c r="M56"/>
      <c r="N56"/>
      <c r="O56"/>
      <c r="P56"/>
      <c r="Q56"/>
      <c r="R56"/>
      <c r="S56"/>
    </row>
    <row r="57" spans="1:19">
      <c r="A57" s="86" t="s">
        <v>402</v>
      </c>
      <c r="B57" s="86" t="s">
        <v>496</v>
      </c>
      <c r="C57" s="86">
        <v>0.22</v>
      </c>
      <c r="D57" s="86">
        <v>0.40899999999999997</v>
      </c>
      <c r="E57" s="86">
        <v>0.435</v>
      </c>
      <c r="F57" s="86">
        <v>60.85</v>
      </c>
      <c r="G57" s="86">
        <v>180</v>
      </c>
      <c r="H57" s="86">
        <v>90</v>
      </c>
      <c r="I57" s="86" t="s">
        <v>382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403</v>
      </c>
      <c r="B58" s="86" t="s">
        <v>496</v>
      </c>
      <c r="C58" s="86">
        <v>0.22</v>
      </c>
      <c r="D58" s="86">
        <v>0.40899999999999997</v>
      </c>
      <c r="E58" s="86">
        <v>0.435</v>
      </c>
      <c r="F58" s="86">
        <v>40.57</v>
      </c>
      <c r="G58" s="86">
        <v>270</v>
      </c>
      <c r="H58" s="86">
        <v>90</v>
      </c>
      <c r="I58" s="86" t="s">
        <v>391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406</v>
      </c>
      <c r="B59" s="86" t="s">
        <v>496</v>
      </c>
      <c r="C59" s="86">
        <v>0.22</v>
      </c>
      <c r="D59" s="86">
        <v>0.40899999999999997</v>
      </c>
      <c r="E59" s="86">
        <v>0.435</v>
      </c>
      <c r="F59" s="86">
        <v>40.57</v>
      </c>
      <c r="G59" s="86">
        <v>90</v>
      </c>
      <c r="H59" s="86">
        <v>90</v>
      </c>
      <c r="I59" s="86" t="s">
        <v>385</v>
      </c>
      <c r="J59"/>
      <c r="K59"/>
      <c r="L59"/>
      <c r="M59"/>
      <c r="N59"/>
      <c r="O59"/>
      <c r="P59"/>
      <c r="Q59"/>
      <c r="R59"/>
      <c r="S59"/>
    </row>
    <row r="60" spans="1:19">
      <c r="A60" s="86" t="s">
        <v>405</v>
      </c>
      <c r="B60" s="86" t="s">
        <v>496</v>
      </c>
      <c r="C60" s="86">
        <v>0.22</v>
      </c>
      <c r="D60" s="86">
        <v>0.40899999999999997</v>
      </c>
      <c r="E60" s="86">
        <v>0.435</v>
      </c>
      <c r="F60" s="86">
        <v>60.85</v>
      </c>
      <c r="G60" s="86">
        <v>0</v>
      </c>
      <c r="H60" s="86">
        <v>90</v>
      </c>
      <c r="I60" s="86" t="s">
        <v>388</v>
      </c>
      <c r="J60"/>
      <c r="K60"/>
      <c r="L60"/>
      <c r="M60"/>
      <c r="N60"/>
      <c r="O60"/>
      <c r="P60"/>
      <c r="Q60"/>
      <c r="R60"/>
      <c r="S60"/>
    </row>
    <row r="61" spans="1:19">
      <c r="A61" s="86" t="s">
        <v>407</v>
      </c>
      <c r="B61" s="86" t="s">
        <v>496</v>
      </c>
      <c r="C61" s="86">
        <v>0.22</v>
      </c>
      <c r="D61" s="86">
        <v>0.40899999999999997</v>
      </c>
      <c r="E61" s="86">
        <v>0.435</v>
      </c>
      <c r="F61" s="86">
        <v>60.85</v>
      </c>
      <c r="G61" s="86">
        <v>180</v>
      </c>
      <c r="H61" s="86">
        <v>90</v>
      </c>
      <c r="I61" s="86" t="s">
        <v>382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408</v>
      </c>
      <c r="B62" s="86" t="s">
        <v>496</v>
      </c>
      <c r="C62" s="86">
        <v>0.22</v>
      </c>
      <c r="D62" s="86">
        <v>0.40899999999999997</v>
      </c>
      <c r="E62" s="86">
        <v>0.435</v>
      </c>
      <c r="F62" s="86">
        <v>40.57</v>
      </c>
      <c r="G62" s="86">
        <v>270</v>
      </c>
      <c r="H62" s="86">
        <v>90</v>
      </c>
      <c r="I62" s="86" t="s">
        <v>391</v>
      </c>
      <c r="J62"/>
      <c r="K62"/>
      <c r="L62"/>
      <c r="M62"/>
      <c r="N62"/>
      <c r="O62"/>
      <c r="P62"/>
      <c r="Q62"/>
      <c r="R62"/>
      <c r="S62"/>
    </row>
    <row r="63" spans="1:19">
      <c r="A63" s="86" t="s">
        <v>381</v>
      </c>
      <c r="B63" s="86" t="s">
        <v>496</v>
      </c>
      <c r="C63" s="86">
        <v>0.22</v>
      </c>
      <c r="D63" s="86">
        <v>0.40899999999999997</v>
      </c>
      <c r="E63" s="86">
        <v>0.435</v>
      </c>
      <c r="F63" s="86">
        <v>136.91999999999999</v>
      </c>
      <c r="G63" s="86">
        <v>180</v>
      </c>
      <c r="H63" s="86">
        <v>90</v>
      </c>
      <c r="I63" s="86" t="s">
        <v>382</v>
      </c>
      <c r="J63"/>
      <c r="K63"/>
      <c r="L63"/>
      <c r="M63"/>
      <c r="N63"/>
      <c r="O63"/>
      <c r="P63"/>
      <c r="Q63"/>
      <c r="R63"/>
      <c r="S63"/>
    </row>
    <row r="64" spans="1:19">
      <c r="A64" s="86" t="s">
        <v>383</v>
      </c>
      <c r="B64" s="86" t="s">
        <v>495</v>
      </c>
      <c r="C64" s="86">
        <v>0.3</v>
      </c>
      <c r="D64" s="86">
        <v>1.8620000000000001</v>
      </c>
      <c r="E64" s="86">
        <v>3.4009999999999998</v>
      </c>
      <c r="F64" s="86">
        <v>207.34</v>
      </c>
      <c r="G64" s="86">
        <v>180</v>
      </c>
      <c r="H64" s="86">
        <v>180</v>
      </c>
      <c r="I64" s="86"/>
      <c r="J64"/>
      <c r="K64"/>
      <c r="L64"/>
      <c r="M64"/>
      <c r="N64"/>
      <c r="O64"/>
      <c r="P64"/>
      <c r="Q64"/>
      <c r="R64"/>
      <c r="S64"/>
    </row>
    <row r="65" spans="1:19">
      <c r="A65" s="86" t="s">
        <v>384</v>
      </c>
      <c r="B65" s="86" t="s">
        <v>496</v>
      </c>
      <c r="C65" s="86">
        <v>0.22</v>
      </c>
      <c r="D65" s="86">
        <v>0.40899999999999997</v>
      </c>
      <c r="E65" s="86">
        <v>0.435</v>
      </c>
      <c r="F65" s="86">
        <v>91.28</v>
      </c>
      <c r="G65" s="86">
        <v>90</v>
      </c>
      <c r="H65" s="86">
        <v>90</v>
      </c>
      <c r="I65" s="86" t="s">
        <v>385</v>
      </c>
      <c r="J65"/>
      <c r="K65"/>
      <c r="L65"/>
      <c r="M65"/>
      <c r="N65"/>
      <c r="O65"/>
      <c r="P65"/>
      <c r="Q65"/>
      <c r="R65"/>
      <c r="S65"/>
    </row>
    <row r="66" spans="1:19">
      <c r="A66" s="86" t="s">
        <v>386</v>
      </c>
      <c r="B66" s="86" t="s">
        <v>495</v>
      </c>
      <c r="C66" s="86">
        <v>0.3</v>
      </c>
      <c r="D66" s="86">
        <v>1.8620000000000001</v>
      </c>
      <c r="E66" s="86">
        <v>3.4009999999999998</v>
      </c>
      <c r="F66" s="86">
        <v>131.26</v>
      </c>
      <c r="G66" s="86">
        <v>90</v>
      </c>
      <c r="H66" s="86">
        <v>180</v>
      </c>
      <c r="I66" s="86"/>
      <c r="J66"/>
      <c r="K66"/>
      <c r="L66"/>
      <c r="M66"/>
      <c r="N66"/>
      <c r="O66"/>
      <c r="P66"/>
      <c r="Q66"/>
      <c r="R66"/>
      <c r="S66"/>
    </row>
    <row r="67" spans="1:19">
      <c r="A67" s="86" t="s">
        <v>387</v>
      </c>
      <c r="B67" s="86" t="s">
        <v>496</v>
      </c>
      <c r="C67" s="86">
        <v>0.22</v>
      </c>
      <c r="D67" s="86">
        <v>0.40899999999999997</v>
      </c>
      <c r="E67" s="86">
        <v>0.435</v>
      </c>
      <c r="F67" s="86">
        <v>136.91999999999999</v>
      </c>
      <c r="G67" s="86">
        <v>0</v>
      </c>
      <c r="H67" s="86">
        <v>90</v>
      </c>
      <c r="I67" s="86" t="s">
        <v>388</v>
      </c>
      <c r="J67"/>
      <c r="K67"/>
      <c r="L67"/>
      <c r="M67"/>
      <c r="N67"/>
      <c r="O67"/>
      <c r="P67"/>
      <c r="Q67"/>
      <c r="R67"/>
      <c r="S67"/>
    </row>
    <row r="68" spans="1:19">
      <c r="A68" s="86" t="s">
        <v>389</v>
      </c>
      <c r="B68" s="86" t="s">
        <v>495</v>
      </c>
      <c r="C68" s="86">
        <v>0.3</v>
      </c>
      <c r="D68" s="86">
        <v>1.8620000000000001</v>
      </c>
      <c r="E68" s="86">
        <v>3.4009999999999998</v>
      </c>
      <c r="F68" s="86">
        <v>207.34</v>
      </c>
      <c r="G68" s="86">
        <v>0</v>
      </c>
      <c r="H68" s="86">
        <v>180</v>
      </c>
      <c r="I68" s="86"/>
      <c r="J68"/>
      <c r="K68"/>
      <c r="L68"/>
      <c r="M68"/>
      <c r="N68"/>
      <c r="O68"/>
      <c r="P68"/>
      <c r="Q68"/>
      <c r="R68"/>
      <c r="S68"/>
    </row>
    <row r="69" spans="1:19">
      <c r="A69" s="86" t="s">
        <v>390</v>
      </c>
      <c r="B69" s="86" t="s">
        <v>496</v>
      </c>
      <c r="C69" s="86">
        <v>0.22</v>
      </c>
      <c r="D69" s="86">
        <v>0.40899999999999997</v>
      </c>
      <c r="E69" s="86">
        <v>0.435</v>
      </c>
      <c r="F69" s="86">
        <v>91.28</v>
      </c>
      <c r="G69" s="86">
        <v>270</v>
      </c>
      <c r="H69" s="86">
        <v>90</v>
      </c>
      <c r="I69" s="86" t="s">
        <v>391</v>
      </c>
      <c r="J69"/>
      <c r="K69"/>
      <c r="L69"/>
      <c r="M69"/>
      <c r="N69"/>
      <c r="O69"/>
      <c r="P69"/>
      <c r="Q69"/>
      <c r="R69"/>
      <c r="S69"/>
    </row>
    <row r="70" spans="1:19">
      <c r="A70" s="86" t="s">
        <v>392</v>
      </c>
      <c r="B70" s="86" t="s">
        <v>495</v>
      </c>
      <c r="C70" s="86">
        <v>0.3</v>
      </c>
      <c r="D70" s="86">
        <v>1.8620000000000001</v>
      </c>
      <c r="E70" s="86">
        <v>3.4009999999999998</v>
      </c>
      <c r="F70" s="86">
        <v>131.25</v>
      </c>
      <c r="G70" s="86">
        <v>270</v>
      </c>
      <c r="H70" s="86">
        <v>180</v>
      </c>
      <c r="I70" s="86"/>
      <c r="J70"/>
      <c r="K70"/>
      <c r="L70"/>
      <c r="M70"/>
      <c r="N70"/>
      <c r="O70"/>
      <c r="P70"/>
      <c r="Q70"/>
      <c r="R70"/>
      <c r="S70"/>
    </row>
    <row r="71" spans="1:19">
      <c r="A71" s="86" t="s">
        <v>393</v>
      </c>
      <c r="B71" s="86" t="s">
        <v>496</v>
      </c>
      <c r="C71" s="86">
        <v>0.22</v>
      </c>
      <c r="D71" s="86">
        <v>0.40899999999999997</v>
      </c>
      <c r="E71" s="86">
        <v>0.435</v>
      </c>
      <c r="F71" s="86">
        <v>136.91999999999999</v>
      </c>
      <c r="G71" s="86">
        <v>180</v>
      </c>
      <c r="H71" s="86">
        <v>90</v>
      </c>
      <c r="I71" s="86" t="s">
        <v>382</v>
      </c>
      <c r="J71"/>
      <c r="K71"/>
      <c r="L71"/>
      <c r="M71"/>
      <c r="N71"/>
      <c r="O71"/>
      <c r="P71"/>
      <c r="Q71"/>
      <c r="R71"/>
      <c r="S71"/>
    </row>
    <row r="72" spans="1:19">
      <c r="A72" s="86" t="s">
        <v>394</v>
      </c>
      <c r="B72" s="86" t="s">
        <v>496</v>
      </c>
      <c r="C72" s="86">
        <v>0.22</v>
      </c>
      <c r="D72" s="86">
        <v>0.40899999999999997</v>
      </c>
      <c r="E72" s="86">
        <v>0.435</v>
      </c>
      <c r="F72" s="86">
        <v>91.28</v>
      </c>
      <c r="G72" s="86">
        <v>90</v>
      </c>
      <c r="H72" s="86">
        <v>90</v>
      </c>
      <c r="I72" s="86" t="s">
        <v>385</v>
      </c>
      <c r="J72"/>
      <c r="K72"/>
      <c r="L72"/>
      <c r="M72"/>
      <c r="N72"/>
      <c r="O72"/>
      <c r="P72"/>
      <c r="Q72"/>
      <c r="R72"/>
      <c r="S72"/>
    </row>
    <row r="73" spans="1:19">
      <c r="A73" s="86" t="s">
        <v>395</v>
      </c>
      <c r="B73" s="86" t="s">
        <v>496</v>
      </c>
      <c r="C73" s="86">
        <v>0.22</v>
      </c>
      <c r="D73" s="86">
        <v>0.40899999999999997</v>
      </c>
      <c r="E73" s="86">
        <v>0.435</v>
      </c>
      <c r="F73" s="86">
        <v>136.91999999999999</v>
      </c>
      <c r="G73" s="86">
        <v>0</v>
      </c>
      <c r="H73" s="86">
        <v>90</v>
      </c>
      <c r="I73" s="86" t="s">
        <v>388</v>
      </c>
      <c r="J73"/>
      <c r="K73"/>
      <c r="L73"/>
      <c r="M73"/>
      <c r="N73"/>
      <c r="O73"/>
      <c r="P73"/>
      <c r="Q73"/>
      <c r="R73"/>
      <c r="S73"/>
    </row>
    <row r="74" spans="1:19">
      <c r="A74" s="86" t="s">
        <v>396</v>
      </c>
      <c r="B74" s="86" t="s">
        <v>496</v>
      </c>
      <c r="C74" s="86">
        <v>0.22</v>
      </c>
      <c r="D74" s="86">
        <v>0.40899999999999997</v>
      </c>
      <c r="E74" s="86">
        <v>0.435</v>
      </c>
      <c r="F74" s="86">
        <v>91.28</v>
      </c>
      <c r="G74" s="86">
        <v>270</v>
      </c>
      <c r="H74" s="86">
        <v>90</v>
      </c>
      <c r="I74" s="86" t="s">
        <v>391</v>
      </c>
      <c r="J74"/>
      <c r="K74"/>
      <c r="L74"/>
      <c r="M74"/>
      <c r="N74"/>
      <c r="O74"/>
      <c r="P74"/>
      <c r="Q74"/>
      <c r="R74"/>
      <c r="S74"/>
    </row>
    <row r="75" spans="1:19">
      <c r="A75" s="86" t="s">
        <v>397</v>
      </c>
      <c r="B75" s="86" t="s">
        <v>496</v>
      </c>
      <c r="C75" s="86">
        <v>0.22</v>
      </c>
      <c r="D75" s="86">
        <v>0.40899999999999997</v>
      </c>
      <c r="E75" s="86">
        <v>0.435</v>
      </c>
      <c r="F75" s="86">
        <v>136.91999999999999</v>
      </c>
      <c r="G75" s="86">
        <v>180</v>
      </c>
      <c r="H75" s="86">
        <v>90</v>
      </c>
      <c r="I75" s="86" t="s">
        <v>382</v>
      </c>
      <c r="J75"/>
      <c r="K75"/>
      <c r="L75"/>
      <c r="M75"/>
      <c r="N75"/>
      <c r="O75"/>
      <c r="P75"/>
      <c r="Q75"/>
      <c r="R75"/>
      <c r="S75"/>
    </row>
    <row r="76" spans="1:19">
      <c r="A76" s="86" t="s">
        <v>398</v>
      </c>
      <c r="B76" s="86" t="s">
        <v>496</v>
      </c>
      <c r="C76" s="86">
        <v>0.22</v>
      </c>
      <c r="D76" s="86">
        <v>0.40899999999999997</v>
      </c>
      <c r="E76" s="86">
        <v>0.435</v>
      </c>
      <c r="F76" s="86">
        <v>91.28</v>
      </c>
      <c r="G76" s="86">
        <v>90</v>
      </c>
      <c r="H76" s="86">
        <v>90</v>
      </c>
      <c r="I76" s="86" t="s">
        <v>385</v>
      </c>
      <c r="J76"/>
      <c r="K76"/>
      <c r="L76"/>
      <c r="M76"/>
      <c r="N76"/>
      <c r="O76"/>
      <c r="P76"/>
      <c r="Q76"/>
      <c r="R76"/>
      <c r="S76"/>
    </row>
    <row r="77" spans="1:19">
      <c r="A77" s="86" t="s">
        <v>399</v>
      </c>
      <c r="B77" s="86" t="s">
        <v>496</v>
      </c>
      <c r="C77" s="86">
        <v>0.22</v>
      </c>
      <c r="D77" s="86">
        <v>0.40899999999999997</v>
      </c>
      <c r="E77" s="86">
        <v>0.435</v>
      </c>
      <c r="F77" s="86">
        <v>136.91999999999999</v>
      </c>
      <c r="G77" s="86">
        <v>0</v>
      </c>
      <c r="H77" s="86">
        <v>90</v>
      </c>
      <c r="I77" s="86" t="s">
        <v>388</v>
      </c>
      <c r="J77"/>
      <c r="K77"/>
      <c r="L77"/>
      <c r="M77"/>
      <c r="N77"/>
      <c r="O77"/>
      <c r="P77"/>
      <c r="Q77"/>
      <c r="R77"/>
      <c r="S77"/>
    </row>
    <row r="78" spans="1:19">
      <c r="A78" s="86" t="s">
        <v>400</v>
      </c>
      <c r="B78" s="86" t="s">
        <v>496</v>
      </c>
      <c r="C78" s="86">
        <v>0.22</v>
      </c>
      <c r="D78" s="86">
        <v>0.40899999999999997</v>
      </c>
      <c r="E78" s="86">
        <v>0.435</v>
      </c>
      <c r="F78" s="86">
        <v>91.28</v>
      </c>
      <c r="G78" s="86">
        <v>270</v>
      </c>
      <c r="H78" s="86">
        <v>90</v>
      </c>
      <c r="I78" s="86" t="s">
        <v>391</v>
      </c>
      <c r="J78"/>
      <c r="K78"/>
      <c r="L78"/>
      <c r="M78"/>
      <c r="N78"/>
      <c r="O78"/>
      <c r="P78"/>
      <c r="Q78"/>
      <c r="R78"/>
      <c r="S78"/>
    </row>
    <row r="79" spans="1:19">
      <c r="A79" s="86" t="s">
        <v>410</v>
      </c>
      <c r="B79" s="86" t="s">
        <v>496</v>
      </c>
      <c r="C79" s="86">
        <v>0.22</v>
      </c>
      <c r="D79" s="86">
        <v>0.40899999999999997</v>
      </c>
      <c r="E79" s="86">
        <v>0.435</v>
      </c>
      <c r="F79" s="86">
        <v>40.57</v>
      </c>
      <c r="G79" s="86">
        <v>90</v>
      </c>
      <c r="H79" s="86">
        <v>90</v>
      </c>
      <c r="I79" s="86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86" t="s">
        <v>409</v>
      </c>
      <c r="B80" s="86" t="s">
        <v>496</v>
      </c>
      <c r="C80" s="86">
        <v>0.22</v>
      </c>
      <c r="D80" s="86">
        <v>0.40899999999999997</v>
      </c>
      <c r="E80" s="86">
        <v>0.435</v>
      </c>
      <c r="F80" s="86">
        <v>60.85</v>
      </c>
      <c r="G80" s="86">
        <v>0</v>
      </c>
      <c r="H80" s="86">
        <v>90</v>
      </c>
      <c r="I80" s="86" t="s">
        <v>388</v>
      </c>
      <c r="J80"/>
      <c r="K80"/>
      <c r="L80"/>
      <c r="M80"/>
      <c r="N80"/>
      <c r="O80"/>
      <c r="P80"/>
      <c r="Q80"/>
      <c r="R80"/>
      <c r="S80"/>
    </row>
    <row r="81" spans="1:19">
      <c r="A81" s="86" t="s">
        <v>411</v>
      </c>
      <c r="B81" s="86" t="s">
        <v>496</v>
      </c>
      <c r="C81" s="86">
        <v>0.22</v>
      </c>
      <c r="D81" s="86">
        <v>0.40899999999999997</v>
      </c>
      <c r="E81" s="86">
        <v>0.435</v>
      </c>
      <c r="F81" s="86">
        <v>60.85</v>
      </c>
      <c r="G81" s="86">
        <v>180</v>
      </c>
      <c r="H81" s="86">
        <v>90</v>
      </c>
      <c r="I81" s="86" t="s">
        <v>382</v>
      </c>
      <c r="J81"/>
      <c r="K81"/>
      <c r="L81"/>
      <c r="M81"/>
      <c r="N81"/>
      <c r="O81"/>
      <c r="P81"/>
      <c r="Q81"/>
      <c r="R81"/>
      <c r="S81"/>
    </row>
    <row r="82" spans="1:19">
      <c r="A82" s="86" t="s">
        <v>412</v>
      </c>
      <c r="B82" s="86" t="s">
        <v>496</v>
      </c>
      <c r="C82" s="86">
        <v>0.22</v>
      </c>
      <c r="D82" s="86">
        <v>0.40899999999999997</v>
      </c>
      <c r="E82" s="86">
        <v>0.435</v>
      </c>
      <c r="F82" s="86">
        <v>40.57</v>
      </c>
      <c r="G82" s="86">
        <v>270</v>
      </c>
      <c r="H82" s="86">
        <v>90</v>
      </c>
      <c r="I82" s="86" t="s">
        <v>391</v>
      </c>
      <c r="J82"/>
      <c r="K82"/>
      <c r="L82"/>
      <c r="M82"/>
      <c r="N82"/>
      <c r="O82"/>
      <c r="P82"/>
      <c r="Q82"/>
      <c r="R82"/>
      <c r="S82"/>
    </row>
    <row r="83" spans="1:19">
      <c r="A83" s="86" t="s">
        <v>413</v>
      </c>
      <c r="B83" s="86" t="s">
        <v>497</v>
      </c>
      <c r="C83" s="86">
        <v>0.3</v>
      </c>
      <c r="D83" s="86">
        <v>0.27400000000000002</v>
      </c>
      <c r="E83" s="86">
        <v>0.28899999999999998</v>
      </c>
      <c r="F83" s="86">
        <v>1660.73</v>
      </c>
      <c r="G83" s="86">
        <v>0</v>
      </c>
      <c r="H83" s="86">
        <v>0</v>
      </c>
      <c r="I83" s="86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79"/>
      <c r="B85" s="86" t="s">
        <v>49</v>
      </c>
      <c r="C85" s="86" t="s">
        <v>414</v>
      </c>
      <c r="D85" s="86" t="s">
        <v>415</v>
      </c>
      <c r="E85" s="86" t="s">
        <v>416</v>
      </c>
      <c r="F85" s="86" t="s">
        <v>43</v>
      </c>
      <c r="G85" s="86" t="s">
        <v>417</v>
      </c>
      <c r="H85" s="86" t="s">
        <v>418</v>
      </c>
      <c r="I85" s="86" t="s">
        <v>419</v>
      </c>
      <c r="J85" s="86" t="s">
        <v>377</v>
      </c>
      <c r="K85" s="86" t="s">
        <v>379</v>
      </c>
      <c r="L85"/>
      <c r="M85"/>
      <c r="N85"/>
      <c r="O85"/>
      <c r="P85"/>
      <c r="Q85"/>
      <c r="R85"/>
      <c r="S85"/>
    </row>
    <row r="86" spans="1:19">
      <c r="A86" s="86" t="s">
        <v>420</v>
      </c>
      <c r="B86" s="86" t="s">
        <v>720</v>
      </c>
      <c r="C86" s="86">
        <v>65.28</v>
      </c>
      <c r="D86" s="86">
        <v>65.28</v>
      </c>
      <c r="E86" s="86">
        <v>2.956</v>
      </c>
      <c r="F86" s="86">
        <v>0.38500000000000001</v>
      </c>
      <c r="G86" s="86">
        <v>0.30499999999999999</v>
      </c>
      <c r="H86" s="86" t="s">
        <v>64</v>
      </c>
      <c r="I86" s="86" t="s">
        <v>381</v>
      </c>
      <c r="J86" s="86">
        <v>180</v>
      </c>
      <c r="K86" s="86" t="s">
        <v>382</v>
      </c>
      <c r="L86"/>
      <c r="M86"/>
      <c r="N86"/>
      <c r="O86"/>
      <c r="P86"/>
      <c r="Q86"/>
      <c r="R86"/>
      <c r="S86"/>
    </row>
    <row r="87" spans="1:19">
      <c r="A87" s="86" t="s">
        <v>421</v>
      </c>
      <c r="B87" s="86" t="s">
        <v>720</v>
      </c>
      <c r="C87" s="86">
        <v>43.52</v>
      </c>
      <c r="D87" s="86">
        <v>43.52</v>
      </c>
      <c r="E87" s="86">
        <v>2.956</v>
      </c>
      <c r="F87" s="86">
        <v>0.38500000000000001</v>
      </c>
      <c r="G87" s="86">
        <v>0.30499999999999999</v>
      </c>
      <c r="H87" s="86" t="s">
        <v>64</v>
      </c>
      <c r="I87" s="86" t="s">
        <v>384</v>
      </c>
      <c r="J87" s="86">
        <v>90</v>
      </c>
      <c r="K87" s="86" t="s">
        <v>385</v>
      </c>
      <c r="L87"/>
      <c r="M87"/>
      <c r="N87"/>
      <c r="O87"/>
      <c r="P87"/>
      <c r="Q87"/>
      <c r="R87"/>
      <c r="S87"/>
    </row>
    <row r="88" spans="1:19">
      <c r="A88" s="86" t="s">
        <v>422</v>
      </c>
      <c r="B88" s="86" t="s">
        <v>720</v>
      </c>
      <c r="C88" s="86">
        <v>65.28</v>
      </c>
      <c r="D88" s="86">
        <v>65.28</v>
      </c>
      <c r="E88" s="86">
        <v>2.956</v>
      </c>
      <c r="F88" s="86">
        <v>0.38500000000000001</v>
      </c>
      <c r="G88" s="86">
        <v>0.30499999999999999</v>
      </c>
      <c r="H88" s="86" t="s">
        <v>64</v>
      </c>
      <c r="I88" s="86" t="s">
        <v>387</v>
      </c>
      <c r="J88" s="86">
        <v>0</v>
      </c>
      <c r="K88" s="86" t="s">
        <v>388</v>
      </c>
      <c r="L88"/>
      <c r="M88"/>
      <c r="N88"/>
      <c r="O88"/>
      <c r="P88"/>
      <c r="Q88"/>
      <c r="R88"/>
      <c r="S88"/>
    </row>
    <row r="89" spans="1:19">
      <c r="A89" s="86" t="s">
        <v>423</v>
      </c>
      <c r="B89" s="86" t="s">
        <v>720</v>
      </c>
      <c r="C89" s="86">
        <v>43.52</v>
      </c>
      <c r="D89" s="86">
        <v>43.52</v>
      </c>
      <c r="E89" s="86">
        <v>2.956</v>
      </c>
      <c r="F89" s="86">
        <v>0.38500000000000001</v>
      </c>
      <c r="G89" s="86">
        <v>0.30499999999999999</v>
      </c>
      <c r="H89" s="86" t="s">
        <v>64</v>
      </c>
      <c r="I89" s="86" t="s">
        <v>390</v>
      </c>
      <c r="J89" s="86">
        <v>270</v>
      </c>
      <c r="K89" s="86" t="s">
        <v>391</v>
      </c>
      <c r="L89"/>
      <c r="M89"/>
      <c r="N89"/>
      <c r="O89"/>
      <c r="P89"/>
      <c r="Q89"/>
      <c r="R89"/>
      <c r="S89"/>
    </row>
    <row r="90" spans="1:19">
      <c r="A90" s="86" t="s">
        <v>424</v>
      </c>
      <c r="B90" s="86" t="s">
        <v>720</v>
      </c>
      <c r="C90" s="86">
        <v>65.28</v>
      </c>
      <c r="D90" s="86">
        <v>65.28</v>
      </c>
      <c r="E90" s="86">
        <v>2.956</v>
      </c>
      <c r="F90" s="86">
        <v>0.38500000000000001</v>
      </c>
      <c r="G90" s="86">
        <v>0.30499999999999999</v>
      </c>
      <c r="H90" s="86" t="s">
        <v>64</v>
      </c>
      <c r="I90" s="86" t="s">
        <v>393</v>
      </c>
      <c r="J90" s="86">
        <v>180</v>
      </c>
      <c r="K90" s="86" t="s">
        <v>382</v>
      </c>
      <c r="L90"/>
      <c r="M90"/>
      <c r="N90"/>
      <c r="O90"/>
      <c r="P90"/>
      <c r="Q90"/>
      <c r="R90"/>
      <c r="S90"/>
    </row>
    <row r="91" spans="1:19">
      <c r="A91" s="86" t="s">
        <v>425</v>
      </c>
      <c r="B91" s="86" t="s">
        <v>720</v>
      </c>
      <c r="C91" s="86">
        <v>43.52</v>
      </c>
      <c r="D91" s="86">
        <v>43.52</v>
      </c>
      <c r="E91" s="86">
        <v>2.956</v>
      </c>
      <c r="F91" s="86">
        <v>0.38500000000000001</v>
      </c>
      <c r="G91" s="86">
        <v>0.30499999999999999</v>
      </c>
      <c r="H91" s="86" t="s">
        <v>64</v>
      </c>
      <c r="I91" s="86" t="s">
        <v>394</v>
      </c>
      <c r="J91" s="86">
        <v>90</v>
      </c>
      <c r="K91" s="86" t="s">
        <v>385</v>
      </c>
      <c r="L91"/>
      <c r="M91"/>
      <c r="N91"/>
      <c r="O91"/>
      <c r="P91"/>
      <c r="Q91"/>
      <c r="R91"/>
      <c r="S91"/>
    </row>
    <row r="92" spans="1:19">
      <c r="A92" s="86" t="s">
        <v>426</v>
      </c>
      <c r="B92" s="86" t="s">
        <v>720</v>
      </c>
      <c r="C92" s="86">
        <v>65.28</v>
      </c>
      <c r="D92" s="86">
        <v>65.28</v>
      </c>
      <c r="E92" s="86">
        <v>2.956</v>
      </c>
      <c r="F92" s="86">
        <v>0.38500000000000001</v>
      </c>
      <c r="G92" s="86">
        <v>0.30499999999999999</v>
      </c>
      <c r="H92" s="86" t="s">
        <v>64</v>
      </c>
      <c r="I92" s="86" t="s">
        <v>395</v>
      </c>
      <c r="J92" s="86">
        <v>0</v>
      </c>
      <c r="K92" s="86" t="s">
        <v>388</v>
      </c>
      <c r="L92"/>
      <c r="M92"/>
      <c r="N92"/>
      <c r="O92"/>
      <c r="P92"/>
      <c r="Q92"/>
      <c r="R92"/>
      <c r="S92"/>
    </row>
    <row r="93" spans="1:19">
      <c r="A93" s="86" t="s">
        <v>427</v>
      </c>
      <c r="B93" s="86" t="s">
        <v>720</v>
      </c>
      <c r="C93" s="86">
        <v>43.52</v>
      </c>
      <c r="D93" s="86">
        <v>43.52</v>
      </c>
      <c r="E93" s="86">
        <v>2.956</v>
      </c>
      <c r="F93" s="86">
        <v>0.38500000000000001</v>
      </c>
      <c r="G93" s="86">
        <v>0.30499999999999999</v>
      </c>
      <c r="H93" s="86" t="s">
        <v>64</v>
      </c>
      <c r="I93" s="86" t="s">
        <v>396</v>
      </c>
      <c r="J93" s="86">
        <v>270</v>
      </c>
      <c r="K93" s="86" t="s">
        <v>391</v>
      </c>
      <c r="L93"/>
      <c r="M93"/>
      <c r="N93"/>
      <c r="O93"/>
      <c r="P93"/>
      <c r="Q93"/>
      <c r="R93"/>
      <c r="S93"/>
    </row>
    <row r="94" spans="1:19">
      <c r="A94" s="86" t="s">
        <v>428</v>
      </c>
      <c r="B94" s="86" t="s">
        <v>720</v>
      </c>
      <c r="C94" s="86">
        <v>65.28</v>
      </c>
      <c r="D94" s="86">
        <v>65.28</v>
      </c>
      <c r="E94" s="86">
        <v>2.956</v>
      </c>
      <c r="F94" s="86">
        <v>0.38500000000000001</v>
      </c>
      <c r="G94" s="86">
        <v>0.30499999999999999</v>
      </c>
      <c r="H94" s="86" t="s">
        <v>64</v>
      </c>
      <c r="I94" s="86" t="s">
        <v>397</v>
      </c>
      <c r="J94" s="86">
        <v>180</v>
      </c>
      <c r="K94" s="86" t="s">
        <v>382</v>
      </c>
      <c r="L94"/>
      <c r="M94"/>
      <c r="N94"/>
      <c r="O94"/>
      <c r="P94"/>
      <c r="Q94"/>
      <c r="R94"/>
      <c r="S94"/>
    </row>
    <row r="95" spans="1:19">
      <c r="A95" s="86" t="s">
        <v>429</v>
      </c>
      <c r="B95" s="86" t="s">
        <v>720</v>
      </c>
      <c r="C95" s="86">
        <v>43.52</v>
      </c>
      <c r="D95" s="86">
        <v>43.52</v>
      </c>
      <c r="E95" s="86">
        <v>2.956</v>
      </c>
      <c r="F95" s="86">
        <v>0.38500000000000001</v>
      </c>
      <c r="G95" s="86">
        <v>0.30499999999999999</v>
      </c>
      <c r="H95" s="86" t="s">
        <v>64</v>
      </c>
      <c r="I95" s="86" t="s">
        <v>398</v>
      </c>
      <c r="J95" s="86">
        <v>90</v>
      </c>
      <c r="K95" s="86" t="s">
        <v>385</v>
      </c>
      <c r="L95"/>
      <c r="M95"/>
      <c r="N95"/>
      <c r="O95"/>
      <c r="P95"/>
      <c r="Q95"/>
      <c r="R95"/>
      <c r="S95"/>
    </row>
    <row r="96" spans="1:19">
      <c r="A96" s="86" t="s">
        <v>430</v>
      </c>
      <c r="B96" s="86" t="s">
        <v>720</v>
      </c>
      <c r="C96" s="86">
        <v>65.28</v>
      </c>
      <c r="D96" s="86">
        <v>65.28</v>
      </c>
      <c r="E96" s="86">
        <v>2.956</v>
      </c>
      <c r="F96" s="86">
        <v>0.38500000000000001</v>
      </c>
      <c r="G96" s="86">
        <v>0.30499999999999999</v>
      </c>
      <c r="H96" s="86" t="s">
        <v>64</v>
      </c>
      <c r="I96" s="86" t="s">
        <v>399</v>
      </c>
      <c r="J96" s="86">
        <v>0</v>
      </c>
      <c r="K96" s="86" t="s">
        <v>388</v>
      </c>
      <c r="L96"/>
      <c r="M96"/>
      <c r="N96"/>
      <c r="O96"/>
      <c r="P96"/>
      <c r="Q96"/>
      <c r="R96"/>
      <c r="S96"/>
    </row>
    <row r="97" spans="1:19">
      <c r="A97" s="86" t="s">
        <v>431</v>
      </c>
      <c r="B97" s="86" t="s">
        <v>720</v>
      </c>
      <c r="C97" s="86">
        <v>43.52</v>
      </c>
      <c r="D97" s="86">
        <v>43.52</v>
      </c>
      <c r="E97" s="86">
        <v>2.956</v>
      </c>
      <c r="F97" s="86">
        <v>0.38500000000000001</v>
      </c>
      <c r="G97" s="86">
        <v>0.30499999999999999</v>
      </c>
      <c r="H97" s="86" t="s">
        <v>64</v>
      </c>
      <c r="I97" s="86" t="s">
        <v>400</v>
      </c>
      <c r="J97" s="86">
        <v>270</v>
      </c>
      <c r="K97" s="86" t="s">
        <v>391</v>
      </c>
      <c r="L97"/>
      <c r="M97"/>
      <c r="N97"/>
      <c r="O97"/>
      <c r="P97"/>
      <c r="Q97"/>
      <c r="R97"/>
      <c r="S97"/>
    </row>
    <row r="98" spans="1:19">
      <c r="A98" s="86" t="s">
        <v>432</v>
      </c>
      <c r="B98" s="86"/>
      <c r="C98" s="86"/>
      <c r="D98" s="86">
        <v>652.83000000000004</v>
      </c>
      <c r="E98" s="86">
        <v>2.96</v>
      </c>
      <c r="F98" s="86">
        <v>0.38500000000000001</v>
      </c>
      <c r="G98" s="86">
        <v>0.30499999999999999</v>
      </c>
      <c r="H98" s="86"/>
      <c r="I98" s="86"/>
      <c r="J98" s="86"/>
      <c r="K98" s="86"/>
      <c r="L98"/>
      <c r="M98"/>
      <c r="N98"/>
      <c r="O98"/>
      <c r="P98"/>
      <c r="Q98"/>
      <c r="R98"/>
      <c r="S98"/>
    </row>
    <row r="99" spans="1:19">
      <c r="A99" s="86" t="s">
        <v>433</v>
      </c>
      <c r="B99" s="86"/>
      <c r="C99" s="86"/>
      <c r="D99" s="86">
        <v>195.85</v>
      </c>
      <c r="E99" s="86">
        <v>2.96</v>
      </c>
      <c r="F99" s="86">
        <v>0.38500000000000001</v>
      </c>
      <c r="G99" s="86">
        <v>0.30499999999999999</v>
      </c>
      <c r="H99" s="86"/>
      <c r="I99" s="86"/>
      <c r="J99" s="86"/>
      <c r="K99" s="86"/>
      <c r="L99"/>
      <c r="M99"/>
      <c r="N99"/>
      <c r="O99"/>
      <c r="P99"/>
      <c r="Q99"/>
      <c r="R99"/>
      <c r="S99"/>
    </row>
    <row r="100" spans="1:19">
      <c r="A100" s="86" t="s">
        <v>434</v>
      </c>
      <c r="B100" s="86"/>
      <c r="C100" s="86"/>
      <c r="D100" s="86">
        <v>456.98</v>
      </c>
      <c r="E100" s="86">
        <v>2.96</v>
      </c>
      <c r="F100" s="86">
        <v>0.38500000000000001</v>
      </c>
      <c r="G100" s="86">
        <v>0.30499999999999999</v>
      </c>
      <c r="H100" s="86"/>
      <c r="I100" s="86"/>
      <c r="J100" s="86"/>
      <c r="K100" s="86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79"/>
      <c r="B102" s="86" t="s">
        <v>115</v>
      </c>
      <c r="C102" s="86" t="s">
        <v>435</v>
      </c>
      <c r="D102" s="86" t="s">
        <v>436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6" t="s">
        <v>437</v>
      </c>
      <c r="B103" s="86" t="s">
        <v>438</v>
      </c>
      <c r="C103" s="86">
        <v>243840.99</v>
      </c>
      <c r="D103" s="86">
        <v>0.7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79"/>
      <c r="B105" s="86" t="s">
        <v>115</v>
      </c>
      <c r="C105" s="86" t="s">
        <v>439</v>
      </c>
      <c r="D105" s="86" t="s">
        <v>440</v>
      </c>
      <c r="E105" s="86" t="s">
        <v>441</v>
      </c>
      <c r="F105" s="86" t="s">
        <v>442</v>
      </c>
      <c r="G105" s="86" t="s">
        <v>436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6" t="s">
        <v>443</v>
      </c>
      <c r="B106" s="86" t="s">
        <v>444</v>
      </c>
      <c r="C106" s="86">
        <v>112880.09</v>
      </c>
      <c r="D106" s="86">
        <v>90152.27</v>
      </c>
      <c r="E106" s="86">
        <v>22727.81</v>
      </c>
      <c r="F106" s="86">
        <v>0.8</v>
      </c>
      <c r="G106" s="86">
        <v>3.32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6" t="s">
        <v>445</v>
      </c>
      <c r="B107" s="86" t="s">
        <v>444</v>
      </c>
      <c r="C107" s="86">
        <v>132996.20000000001</v>
      </c>
      <c r="D107" s="86">
        <v>106218.11</v>
      </c>
      <c r="E107" s="86">
        <v>26778.080000000002</v>
      </c>
      <c r="F107" s="86">
        <v>0.8</v>
      </c>
      <c r="G107" s="86">
        <v>3.32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446</v>
      </c>
      <c r="B108" s="86" t="s">
        <v>444</v>
      </c>
      <c r="C108" s="86">
        <v>122378.42</v>
      </c>
      <c r="D108" s="86">
        <v>97738.17</v>
      </c>
      <c r="E108" s="86">
        <v>24640.25</v>
      </c>
      <c r="F108" s="86">
        <v>0.8</v>
      </c>
      <c r="G108" s="86">
        <v>3.32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79"/>
      <c r="B110" s="86" t="s">
        <v>115</v>
      </c>
      <c r="C110" s="86" t="s">
        <v>439</v>
      </c>
      <c r="D110" s="86" t="s">
        <v>436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447</v>
      </c>
      <c r="B111" s="86" t="s">
        <v>448</v>
      </c>
      <c r="C111" s="86">
        <v>38379.58</v>
      </c>
      <c r="D111" s="86" t="s">
        <v>449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454</v>
      </c>
      <c r="B112" s="86" t="s">
        <v>448</v>
      </c>
      <c r="C112" s="86">
        <v>41614.81</v>
      </c>
      <c r="D112" s="86" t="s">
        <v>449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459</v>
      </c>
      <c r="B113" s="86" t="s">
        <v>448</v>
      </c>
      <c r="C113" s="86">
        <v>36616.730000000003</v>
      </c>
      <c r="D113" s="86" t="s">
        <v>449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450</v>
      </c>
      <c r="B114" s="86" t="s">
        <v>448</v>
      </c>
      <c r="C114" s="86">
        <v>8406.75</v>
      </c>
      <c r="D114" s="86" t="s">
        <v>449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451</v>
      </c>
      <c r="B115" s="86" t="s">
        <v>448</v>
      </c>
      <c r="C115" s="86">
        <v>8586.7000000000007</v>
      </c>
      <c r="D115" s="86" t="s">
        <v>449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452</v>
      </c>
      <c r="B116" s="86" t="s">
        <v>448</v>
      </c>
      <c r="C116" s="86">
        <v>8047.29</v>
      </c>
      <c r="D116" s="86" t="s">
        <v>449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453</v>
      </c>
      <c r="B117" s="86" t="s">
        <v>448</v>
      </c>
      <c r="C117" s="86">
        <v>11375.77</v>
      </c>
      <c r="D117" s="86" t="s">
        <v>449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455</v>
      </c>
      <c r="B118" s="86" t="s">
        <v>448</v>
      </c>
      <c r="C118" s="86">
        <v>11370.14</v>
      </c>
      <c r="D118" s="86" t="s">
        <v>449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456</v>
      </c>
      <c r="B119" s="86" t="s">
        <v>448</v>
      </c>
      <c r="C119" s="86">
        <v>10744.01</v>
      </c>
      <c r="D119" s="86" t="s">
        <v>449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 t="s">
        <v>457</v>
      </c>
      <c r="B120" s="86" t="s">
        <v>448</v>
      </c>
      <c r="C120" s="86">
        <v>8586.75</v>
      </c>
      <c r="D120" s="86" t="s">
        <v>449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6" t="s">
        <v>458</v>
      </c>
      <c r="B121" s="86" t="s">
        <v>448</v>
      </c>
      <c r="C121" s="86">
        <v>13276.7</v>
      </c>
      <c r="D121" s="86" t="s">
        <v>449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6" t="s">
        <v>460</v>
      </c>
      <c r="B122" s="86" t="s">
        <v>448</v>
      </c>
      <c r="C122" s="86">
        <v>12068.79</v>
      </c>
      <c r="D122" s="86" t="s">
        <v>449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461</v>
      </c>
      <c r="B123" s="86" t="s">
        <v>448</v>
      </c>
      <c r="C123" s="86">
        <v>9621.99</v>
      </c>
      <c r="D123" s="86" t="s">
        <v>449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6" t="s">
        <v>462</v>
      </c>
      <c r="B124" s="86" t="s">
        <v>448</v>
      </c>
      <c r="C124" s="86">
        <v>12017.72</v>
      </c>
      <c r="D124" s="86" t="s">
        <v>449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6" t="s">
        <v>463</v>
      </c>
      <c r="B125" s="86" t="s">
        <v>448</v>
      </c>
      <c r="C125" s="86">
        <v>13351.86</v>
      </c>
      <c r="D125" s="86" t="s">
        <v>449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6" t="s">
        <v>464</v>
      </c>
      <c r="B126" s="86" t="s">
        <v>465</v>
      </c>
      <c r="C126" s="86">
        <v>36079.86</v>
      </c>
      <c r="D126" s="86">
        <v>0.8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6" t="s">
        <v>466</v>
      </c>
      <c r="B127" s="86" t="s">
        <v>465</v>
      </c>
      <c r="C127" s="86">
        <v>34439.57</v>
      </c>
      <c r="D127" s="86">
        <v>0.8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6" t="s">
        <v>467</v>
      </c>
      <c r="B128" s="86" t="s">
        <v>465</v>
      </c>
      <c r="C128" s="86">
        <v>35301.32</v>
      </c>
      <c r="D128" s="86">
        <v>0.8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79"/>
      <c r="B130" s="86" t="s">
        <v>115</v>
      </c>
      <c r="C130" s="86" t="s">
        <v>468</v>
      </c>
      <c r="D130" s="86" t="s">
        <v>469</v>
      </c>
      <c r="E130" s="86" t="s">
        <v>470</v>
      </c>
      <c r="F130" s="86" t="s">
        <v>471</v>
      </c>
      <c r="G130" s="86" t="s">
        <v>472</v>
      </c>
      <c r="H130" s="86" t="s">
        <v>473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6" t="s">
        <v>474</v>
      </c>
      <c r="B131" s="86" t="s">
        <v>475</v>
      </c>
      <c r="C131" s="86">
        <v>0.59</v>
      </c>
      <c r="D131" s="86">
        <v>1109.6500000000001</v>
      </c>
      <c r="E131" s="86">
        <v>6.82</v>
      </c>
      <c r="F131" s="86">
        <v>12792.54</v>
      </c>
      <c r="G131" s="86">
        <v>1</v>
      </c>
      <c r="H131" s="86" t="s">
        <v>476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6" t="s">
        <v>477</v>
      </c>
      <c r="B132" s="86" t="s">
        <v>475</v>
      </c>
      <c r="C132" s="86">
        <v>0.59</v>
      </c>
      <c r="D132" s="86">
        <v>1109.6500000000001</v>
      </c>
      <c r="E132" s="86">
        <v>8.0299999999999994</v>
      </c>
      <c r="F132" s="86">
        <v>15072.27</v>
      </c>
      <c r="G132" s="86">
        <v>1</v>
      </c>
      <c r="H132" s="86" t="s">
        <v>476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6" t="s">
        <v>478</v>
      </c>
      <c r="B133" s="86" t="s">
        <v>475</v>
      </c>
      <c r="C133" s="86">
        <v>0.59</v>
      </c>
      <c r="D133" s="86">
        <v>1109.6500000000001</v>
      </c>
      <c r="E133" s="86">
        <v>7.39</v>
      </c>
      <c r="F133" s="86">
        <v>13868.97</v>
      </c>
      <c r="G133" s="86">
        <v>1</v>
      </c>
      <c r="H133" s="86" t="s">
        <v>476</v>
      </c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79"/>
      <c r="B135" s="86" t="s">
        <v>115</v>
      </c>
      <c r="C135" s="86" t="s">
        <v>479</v>
      </c>
      <c r="D135" s="86" t="s">
        <v>480</v>
      </c>
      <c r="E135" s="86" t="s">
        <v>481</v>
      </c>
      <c r="F135" s="86" t="s">
        <v>482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6" t="s">
        <v>486</v>
      </c>
      <c r="B136" s="86" t="s">
        <v>487</v>
      </c>
      <c r="C136" s="86" t="s">
        <v>485</v>
      </c>
      <c r="D136" s="86">
        <v>179352</v>
      </c>
      <c r="E136" s="86">
        <v>1421.67</v>
      </c>
      <c r="F136" s="86">
        <v>0.85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6" t="s">
        <v>483</v>
      </c>
      <c r="B137" s="86" t="s">
        <v>484</v>
      </c>
      <c r="C137" s="86" t="s">
        <v>485</v>
      </c>
      <c r="D137" s="86">
        <v>179352</v>
      </c>
      <c r="E137" s="86">
        <v>8.44</v>
      </c>
      <c r="F137" s="86">
        <v>0.85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79"/>
      <c r="B139" s="86" t="s">
        <v>115</v>
      </c>
      <c r="C139" s="86" t="s">
        <v>488</v>
      </c>
      <c r="D139" s="86" t="s">
        <v>489</v>
      </c>
      <c r="E139" s="86" t="s">
        <v>490</v>
      </c>
      <c r="F139" s="86" t="s">
        <v>491</v>
      </c>
      <c r="G139" s="86" t="s">
        <v>492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6" t="s">
        <v>493</v>
      </c>
      <c r="B140" s="86" t="s">
        <v>494</v>
      </c>
      <c r="C140" s="86">
        <v>0.38</v>
      </c>
      <c r="D140" s="86">
        <v>845000</v>
      </c>
      <c r="E140" s="86">
        <v>0.78</v>
      </c>
      <c r="F140" s="86">
        <v>1.76</v>
      </c>
      <c r="G140" s="86">
        <v>0.57999999999999996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79"/>
      <c r="B142" s="86" t="s">
        <v>498</v>
      </c>
      <c r="C142" s="86" t="s">
        <v>499</v>
      </c>
      <c r="D142" s="86" t="s">
        <v>500</v>
      </c>
      <c r="E142" s="86" t="s">
        <v>501</v>
      </c>
      <c r="F142" s="86" t="s">
        <v>502</v>
      </c>
      <c r="G142" s="86" t="s">
        <v>503</v>
      </c>
      <c r="H142" s="86" t="s">
        <v>504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6" t="s">
        <v>505</v>
      </c>
      <c r="B143" s="86">
        <v>56989.983</v>
      </c>
      <c r="C143" s="86">
        <v>83.019599999999997</v>
      </c>
      <c r="D143" s="86">
        <v>113.4178</v>
      </c>
      <c r="E143" s="86">
        <v>0</v>
      </c>
      <c r="F143" s="86">
        <v>8.0000000000000004E-4</v>
      </c>
      <c r="G143" s="87">
        <v>2688090</v>
      </c>
      <c r="H143" s="86">
        <v>22748.8786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506</v>
      </c>
      <c r="B144" s="86">
        <v>47808.621500000001</v>
      </c>
      <c r="C144" s="86">
        <v>71.659300000000002</v>
      </c>
      <c r="D144" s="86">
        <v>102.43129999999999</v>
      </c>
      <c r="E144" s="86">
        <v>0</v>
      </c>
      <c r="F144" s="86">
        <v>6.9999999999999999E-4</v>
      </c>
      <c r="G144" s="87">
        <v>2428160</v>
      </c>
      <c r="H144" s="86">
        <v>19278.661400000001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507</v>
      </c>
      <c r="B145" s="86">
        <v>48034.2742</v>
      </c>
      <c r="C145" s="86">
        <v>76.715000000000003</v>
      </c>
      <c r="D145" s="86">
        <v>119.9753</v>
      </c>
      <c r="E145" s="86">
        <v>0</v>
      </c>
      <c r="F145" s="86">
        <v>8.9999999999999998E-4</v>
      </c>
      <c r="G145" s="87">
        <v>2845010</v>
      </c>
      <c r="H145" s="86">
        <v>19825.6577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508</v>
      </c>
      <c r="B146" s="86">
        <v>39995.548900000002</v>
      </c>
      <c r="C146" s="86">
        <v>65.976299999999995</v>
      </c>
      <c r="D146" s="86">
        <v>107.4913</v>
      </c>
      <c r="E146" s="86">
        <v>0</v>
      </c>
      <c r="F146" s="86">
        <v>8.0000000000000004E-4</v>
      </c>
      <c r="G146" s="87">
        <v>2549350</v>
      </c>
      <c r="H146" s="86">
        <v>16710.7405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6" t="s">
        <v>281</v>
      </c>
      <c r="B147" s="86">
        <v>41236.9159</v>
      </c>
      <c r="C147" s="86">
        <v>70.623599999999996</v>
      </c>
      <c r="D147" s="86">
        <v>120.2287</v>
      </c>
      <c r="E147" s="86">
        <v>0</v>
      </c>
      <c r="F147" s="86">
        <v>8.0000000000000004E-4</v>
      </c>
      <c r="G147" s="87">
        <v>2851860</v>
      </c>
      <c r="H147" s="86">
        <v>17480.681499999999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6" t="s">
        <v>509</v>
      </c>
      <c r="B148" s="86">
        <v>43462.861700000001</v>
      </c>
      <c r="C148" s="86">
        <v>75.923900000000003</v>
      </c>
      <c r="D148" s="86">
        <v>132.10040000000001</v>
      </c>
      <c r="E148" s="86">
        <v>0</v>
      </c>
      <c r="F148" s="86">
        <v>8.9999999999999998E-4</v>
      </c>
      <c r="G148" s="87">
        <v>3133690</v>
      </c>
      <c r="H148" s="86">
        <v>18568.126499999998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6" t="s">
        <v>510</v>
      </c>
      <c r="B149" s="86">
        <v>43812.5622</v>
      </c>
      <c r="C149" s="86">
        <v>77.524299999999997</v>
      </c>
      <c r="D149" s="86">
        <v>136.74160000000001</v>
      </c>
      <c r="E149" s="86">
        <v>0</v>
      </c>
      <c r="F149" s="86">
        <v>8.9999999999999998E-4</v>
      </c>
      <c r="G149" s="87">
        <v>3243930</v>
      </c>
      <c r="H149" s="86">
        <v>18813.169099999999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6" t="s">
        <v>511</v>
      </c>
      <c r="B150" s="86">
        <v>45699.934099999999</v>
      </c>
      <c r="C150" s="86">
        <v>80.622900000000001</v>
      </c>
      <c r="D150" s="86">
        <v>141.76050000000001</v>
      </c>
      <c r="E150" s="86">
        <v>0</v>
      </c>
      <c r="F150" s="86">
        <v>1E-3</v>
      </c>
      <c r="G150" s="87">
        <v>3362960</v>
      </c>
      <c r="H150" s="86">
        <v>19600.310000000001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6" t="s">
        <v>512</v>
      </c>
      <c r="B151" s="86">
        <v>39732.727500000001</v>
      </c>
      <c r="C151" s="86">
        <v>68.947500000000005</v>
      </c>
      <c r="D151" s="86">
        <v>119.098</v>
      </c>
      <c r="E151" s="86">
        <v>0</v>
      </c>
      <c r="F151" s="86">
        <v>8.0000000000000004E-4</v>
      </c>
      <c r="G151" s="87">
        <v>2825180</v>
      </c>
      <c r="H151" s="86">
        <v>16930.041099999999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6" t="s">
        <v>513</v>
      </c>
      <c r="B152" s="86">
        <v>41469.711600000002</v>
      </c>
      <c r="C152" s="86">
        <v>69.2637</v>
      </c>
      <c r="D152" s="86">
        <v>114.5474</v>
      </c>
      <c r="E152" s="86">
        <v>0</v>
      </c>
      <c r="F152" s="86">
        <v>8.0000000000000004E-4</v>
      </c>
      <c r="G152" s="87">
        <v>2716840</v>
      </c>
      <c r="H152" s="86">
        <v>17409.3711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6" t="s">
        <v>514</v>
      </c>
      <c r="B153" s="86">
        <v>45397.948799999998</v>
      </c>
      <c r="C153" s="86">
        <v>71.740099999999998</v>
      </c>
      <c r="D153" s="86">
        <v>110.626</v>
      </c>
      <c r="E153" s="86">
        <v>0</v>
      </c>
      <c r="F153" s="86">
        <v>8.0000000000000004E-4</v>
      </c>
      <c r="G153" s="87">
        <v>2623170</v>
      </c>
      <c r="H153" s="86">
        <v>18663.649099999999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6" t="s">
        <v>515</v>
      </c>
      <c r="B154" s="86">
        <v>53512.128299999997</v>
      </c>
      <c r="C154" s="86">
        <v>79.095100000000002</v>
      </c>
      <c r="D154" s="86">
        <v>110.6259</v>
      </c>
      <c r="E154" s="86">
        <v>0</v>
      </c>
      <c r="F154" s="86">
        <v>8.0000000000000004E-4</v>
      </c>
      <c r="G154" s="87">
        <v>2622180</v>
      </c>
      <c r="H154" s="86">
        <v>21470.988300000001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6"/>
      <c r="B155" s="86"/>
      <c r="C155" s="86"/>
      <c r="D155" s="86"/>
      <c r="E155" s="86"/>
      <c r="F155" s="86"/>
      <c r="G155" s="86"/>
      <c r="H155" s="86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6" t="s">
        <v>516</v>
      </c>
      <c r="B156" s="86">
        <v>547153.21759999997</v>
      </c>
      <c r="C156" s="86">
        <v>891.11120000000005</v>
      </c>
      <c r="D156" s="86">
        <v>1429.0444</v>
      </c>
      <c r="E156" s="86">
        <v>0</v>
      </c>
      <c r="F156" s="86">
        <v>1.01E-2</v>
      </c>
      <c r="G156" s="87">
        <v>33890400</v>
      </c>
      <c r="H156" s="86">
        <v>227500.27480000001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6" t="s">
        <v>517</v>
      </c>
      <c r="B157" s="86">
        <v>39732.727500000001</v>
      </c>
      <c r="C157" s="86">
        <v>65.976299999999995</v>
      </c>
      <c r="D157" s="86">
        <v>102.43129999999999</v>
      </c>
      <c r="E157" s="86">
        <v>0</v>
      </c>
      <c r="F157" s="86">
        <v>6.9999999999999999E-4</v>
      </c>
      <c r="G157" s="87">
        <v>2428160</v>
      </c>
      <c r="H157" s="86">
        <v>16710.7405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6" t="s">
        <v>518</v>
      </c>
      <c r="B158" s="86">
        <v>56989.983</v>
      </c>
      <c r="C158" s="86">
        <v>83.019599999999997</v>
      </c>
      <c r="D158" s="86">
        <v>141.76050000000001</v>
      </c>
      <c r="E158" s="86">
        <v>0</v>
      </c>
      <c r="F158" s="86">
        <v>1E-3</v>
      </c>
      <c r="G158" s="87">
        <v>3362960</v>
      </c>
      <c r="H158" s="86">
        <v>22748.8786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79"/>
      <c r="B160" s="86" t="s">
        <v>519</v>
      </c>
      <c r="C160" s="86" t="s">
        <v>520</v>
      </c>
      <c r="D160" s="86" t="s">
        <v>521</v>
      </c>
      <c r="E160" s="86" t="s">
        <v>522</v>
      </c>
      <c r="F160" s="86" t="s">
        <v>523</v>
      </c>
      <c r="G160" s="86" t="s">
        <v>524</v>
      </c>
      <c r="H160" s="86" t="s">
        <v>525</v>
      </c>
      <c r="I160" s="86" t="s">
        <v>526</v>
      </c>
      <c r="J160" s="86" t="s">
        <v>527</v>
      </c>
      <c r="K160" s="86" t="s">
        <v>528</v>
      </c>
      <c r="L160" s="86" t="s">
        <v>529</v>
      </c>
      <c r="M160" s="86" t="s">
        <v>530</v>
      </c>
      <c r="N160" s="86" t="s">
        <v>531</v>
      </c>
      <c r="O160" s="86" t="s">
        <v>532</v>
      </c>
      <c r="P160" s="86" t="s">
        <v>533</v>
      </c>
      <c r="Q160" s="86" t="s">
        <v>534</v>
      </c>
      <c r="R160" s="86" t="s">
        <v>535</v>
      </c>
      <c r="S160" s="86" t="s">
        <v>536</v>
      </c>
    </row>
    <row r="161" spans="1:19">
      <c r="A161" s="86" t="s">
        <v>505</v>
      </c>
      <c r="B161" s="87">
        <v>152771000000</v>
      </c>
      <c r="C161" s="86">
        <v>140890.21400000001</v>
      </c>
      <c r="D161" s="86" t="s">
        <v>660</v>
      </c>
      <c r="E161" s="86">
        <v>75734.207999999999</v>
      </c>
      <c r="F161" s="86">
        <v>58341.440000000002</v>
      </c>
      <c r="G161" s="86">
        <v>3712.1419999999998</v>
      </c>
      <c r="H161" s="86">
        <v>0</v>
      </c>
      <c r="I161" s="86">
        <v>0</v>
      </c>
      <c r="J161" s="86">
        <v>2179</v>
      </c>
      <c r="K161" s="86">
        <v>923.42399999999998</v>
      </c>
      <c r="L161" s="86">
        <v>0</v>
      </c>
      <c r="M161" s="86">
        <v>0</v>
      </c>
      <c r="N161" s="86">
        <v>0</v>
      </c>
      <c r="O161" s="86">
        <v>0</v>
      </c>
      <c r="P161" s="86">
        <v>0</v>
      </c>
      <c r="Q161" s="86">
        <v>0</v>
      </c>
      <c r="R161" s="86">
        <v>0</v>
      </c>
      <c r="S161" s="86">
        <v>0</v>
      </c>
    </row>
    <row r="162" spans="1:19">
      <c r="A162" s="86" t="s">
        <v>506</v>
      </c>
      <c r="B162" s="87">
        <v>137998000000</v>
      </c>
      <c r="C162" s="86">
        <v>144618.49600000001</v>
      </c>
      <c r="D162" s="86" t="s">
        <v>597</v>
      </c>
      <c r="E162" s="86">
        <v>75734.207999999999</v>
      </c>
      <c r="F162" s="86">
        <v>48066.275000000001</v>
      </c>
      <c r="G162" s="86">
        <v>3717.6550000000002</v>
      </c>
      <c r="H162" s="86">
        <v>0</v>
      </c>
      <c r="I162" s="86">
        <v>17085.864000000001</v>
      </c>
      <c r="J162" s="86">
        <v>0</v>
      </c>
      <c r="K162" s="86">
        <v>14.494999999999999</v>
      </c>
      <c r="L162" s="86">
        <v>0</v>
      </c>
      <c r="M162" s="86">
        <v>0</v>
      </c>
      <c r="N162" s="86">
        <v>0</v>
      </c>
      <c r="O162" s="86">
        <v>0</v>
      </c>
      <c r="P162" s="86">
        <v>0</v>
      </c>
      <c r="Q162" s="86">
        <v>0</v>
      </c>
      <c r="R162" s="86">
        <v>0</v>
      </c>
      <c r="S162" s="86">
        <v>0</v>
      </c>
    </row>
    <row r="163" spans="1:19">
      <c r="A163" s="86" t="s">
        <v>507</v>
      </c>
      <c r="B163" s="87">
        <v>161689000000</v>
      </c>
      <c r="C163" s="86">
        <v>151772.15599999999</v>
      </c>
      <c r="D163" s="86" t="s">
        <v>712</v>
      </c>
      <c r="E163" s="86">
        <v>75734.207999999999</v>
      </c>
      <c r="F163" s="86">
        <v>50956.165999999997</v>
      </c>
      <c r="G163" s="86">
        <v>4008.5650000000001</v>
      </c>
      <c r="H163" s="86">
        <v>0</v>
      </c>
      <c r="I163" s="86">
        <v>21064.777999999998</v>
      </c>
      <c r="J163" s="86">
        <v>0</v>
      </c>
      <c r="K163" s="86">
        <v>8.44</v>
      </c>
      <c r="L163" s="86">
        <v>0</v>
      </c>
      <c r="M163" s="86">
        <v>0</v>
      </c>
      <c r="N163" s="86">
        <v>0</v>
      </c>
      <c r="O163" s="86">
        <v>0</v>
      </c>
      <c r="P163" s="86">
        <v>0</v>
      </c>
      <c r="Q163" s="86">
        <v>0</v>
      </c>
      <c r="R163" s="86">
        <v>0</v>
      </c>
      <c r="S163" s="86">
        <v>0</v>
      </c>
    </row>
    <row r="164" spans="1:19">
      <c r="A164" s="86" t="s">
        <v>508</v>
      </c>
      <c r="B164" s="87">
        <v>144885000000</v>
      </c>
      <c r="C164" s="86">
        <v>148152.31200000001</v>
      </c>
      <c r="D164" s="86" t="s">
        <v>661</v>
      </c>
      <c r="E164" s="86">
        <v>75734.207999999999</v>
      </c>
      <c r="F164" s="86">
        <v>50956.165999999997</v>
      </c>
      <c r="G164" s="86">
        <v>3725.3290000000002</v>
      </c>
      <c r="H164" s="86">
        <v>0</v>
      </c>
      <c r="I164" s="86">
        <v>17728.169999999998</v>
      </c>
      <c r="J164" s="86">
        <v>0</v>
      </c>
      <c r="K164" s="86">
        <v>8.44</v>
      </c>
      <c r="L164" s="86">
        <v>0</v>
      </c>
      <c r="M164" s="86">
        <v>0</v>
      </c>
      <c r="N164" s="86">
        <v>0</v>
      </c>
      <c r="O164" s="86">
        <v>0</v>
      </c>
      <c r="P164" s="86">
        <v>0</v>
      </c>
      <c r="Q164" s="86">
        <v>0</v>
      </c>
      <c r="R164" s="86">
        <v>0</v>
      </c>
      <c r="S164" s="86">
        <v>0</v>
      </c>
    </row>
    <row r="165" spans="1:19">
      <c r="A165" s="86" t="s">
        <v>281</v>
      </c>
      <c r="B165" s="87">
        <v>162078000000</v>
      </c>
      <c r="C165" s="86">
        <v>159436.42000000001</v>
      </c>
      <c r="D165" s="86" t="s">
        <v>598</v>
      </c>
      <c r="E165" s="86">
        <v>75734.207999999999</v>
      </c>
      <c r="F165" s="86">
        <v>50956.165999999997</v>
      </c>
      <c r="G165" s="86">
        <v>4028.8290000000002</v>
      </c>
      <c r="H165" s="86">
        <v>0</v>
      </c>
      <c r="I165" s="86">
        <v>28708.776999999998</v>
      </c>
      <c r="J165" s="86">
        <v>0</v>
      </c>
      <c r="K165" s="86">
        <v>8.44</v>
      </c>
      <c r="L165" s="86">
        <v>0</v>
      </c>
      <c r="M165" s="86">
        <v>0</v>
      </c>
      <c r="N165" s="86">
        <v>0</v>
      </c>
      <c r="O165" s="86">
        <v>0</v>
      </c>
      <c r="P165" s="86">
        <v>0</v>
      </c>
      <c r="Q165" s="86">
        <v>0</v>
      </c>
      <c r="R165" s="86">
        <v>0</v>
      </c>
      <c r="S165" s="86">
        <v>0</v>
      </c>
    </row>
    <row r="166" spans="1:19">
      <c r="A166" s="86" t="s">
        <v>509</v>
      </c>
      <c r="B166" s="87">
        <v>178095000000</v>
      </c>
      <c r="C166" s="86">
        <v>201145.79699999999</v>
      </c>
      <c r="D166" s="86" t="s">
        <v>662</v>
      </c>
      <c r="E166" s="86">
        <v>75734.207999999999</v>
      </c>
      <c r="F166" s="86">
        <v>50956.165999999997</v>
      </c>
      <c r="G166" s="86">
        <v>8550.9339999999993</v>
      </c>
      <c r="H166" s="86">
        <v>0</v>
      </c>
      <c r="I166" s="86">
        <v>65896.05</v>
      </c>
      <c r="J166" s="86">
        <v>0</v>
      </c>
      <c r="K166" s="86">
        <v>8.44</v>
      </c>
      <c r="L166" s="86">
        <v>0</v>
      </c>
      <c r="M166" s="86">
        <v>0</v>
      </c>
      <c r="N166" s="86">
        <v>0</v>
      </c>
      <c r="O166" s="86">
        <v>0</v>
      </c>
      <c r="P166" s="86">
        <v>0</v>
      </c>
      <c r="Q166" s="86">
        <v>0</v>
      </c>
      <c r="R166" s="86">
        <v>0</v>
      </c>
      <c r="S166" s="86">
        <v>0</v>
      </c>
    </row>
    <row r="167" spans="1:19">
      <c r="A167" s="86" t="s">
        <v>510</v>
      </c>
      <c r="B167" s="87">
        <v>184360000000</v>
      </c>
      <c r="C167" s="86">
        <v>202904.171</v>
      </c>
      <c r="D167" s="86" t="s">
        <v>599</v>
      </c>
      <c r="E167" s="86">
        <v>75734.207999999999</v>
      </c>
      <c r="F167" s="86">
        <v>50956.165999999997</v>
      </c>
      <c r="G167" s="86">
        <v>9318.991</v>
      </c>
      <c r="H167" s="86">
        <v>0</v>
      </c>
      <c r="I167" s="86">
        <v>66886.365999999995</v>
      </c>
      <c r="J167" s="86">
        <v>0</v>
      </c>
      <c r="K167" s="86">
        <v>8.44</v>
      </c>
      <c r="L167" s="86">
        <v>0</v>
      </c>
      <c r="M167" s="86">
        <v>0</v>
      </c>
      <c r="N167" s="86">
        <v>0</v>
      </c>
      <c r="O167" s="86">
        <v>0</v>
      </c>
      <c r="P167" s="86">
        <v>0</v>
      </c>
      <c r="Q167" s="86">
        <v>0</v>
      </c>
      <c r="R167" s="86">
        <v>0</v>
      </c>
      <c r="S167" s="86">
        <v>0</v>
      </c>
    </row>
    <row r="168" spans="1:19">
      <c r="A168" s="86" t="s">
        <v>511</v>
      </c>
      <c r="B168" s="87">
        <v>191125000000</v>
      </c>
      <c r="C168" s="86">
        <v>193737.07399999999</v>
      </c>
      <c r="D168" s="86" t="s">
        <v>600</v>
      </c>
      <c r="E168" s="86">
        <v>75734.207999999999</v>
      </c>
      <c r="F168" s="86">
        <v>50956.165999999997</v>
      </c>
      <c r="G168" s="86">
        <v>7858.1890000000003</v>
      </c>
      <c r="H168" s="86">
        <v>0</v>
      </c>
      <c r="I168" s="86">
        <v>59180.072</v>
      </c>
      <c r="J168" s="86">
        <v>0</v>
      </c>
      <c r="K168" s="86">
        <v>8.44</v>
      </c>
      <c r="L168" s="86">
        <v>0</v>
      </c>
      <c r="M168" s="86">
        <v>0</v>
      </c>
      <c r="N168" s="86">
        <v>0</v>
      </c>
      <c r="O168" s="86">
        <v>0</v>
      </c>
      <c r="P168" s="86">
        <v>0</v>
      </c>
      <c r="Q168" s="86">
        <v>0</v>
      </c>
      <c r="R168" s="86">
        <v>0</v>
      </c>
      <c r="S168" s="86">
        <v>0</v>
      </c>
    </row>
    <row r="169" spans="1:19">
      <c r="A169" s="86" t="s">
        <v>512</v>
      </c>
      <c r="B169" s="87">
        <v>160562000000</v>
      </c>
      <c r="C169" s="86">
        <v>177569.32800000001</v>
      </c>
      <c r="D169" s="86" t="s">
        <v>610</v>
      </c>
      <c r="E169" s="86">
        <v>75734.207999999999</v>
      </c>
      <c r="F169" s="86">
        <v>51598.362999999998</v>
      </c>
      <c r="G169" s="86">
        <v>5229.4690000000001</v>
      </c>
      <c r="H169" s="86">
        <v>0</v>
      </c>
      <c r="I169" s="86">
        <v>44998.847999999998</v>
      </c>
      <c r="J169" s="86">
        <v>0</v>
      </c>
      <c r="K169" s="86">
        <v>8.44</v>
      </c>
      <c r="L169" s="86">
        <v>0</v>
      </c>
      <c r="M169" s="86">
        <v>0</v>
      </c>
      <c r="N169" s="86">
        <v>0</v>
      </c>
      <c r="O169" s="86">
        <v>0</v>
      </c>
      <c r="P169" s="86">
        <v>0</v>
      </c>
      <c r="Q169" s="86">
        <v>0</v>
      </c>
      <c r="R169" s="86">
        <v>0</v>
      </c>
      <c r="S169" s="86">
        <v>0</v>
      </c>
    </row>
    <row r="170" spans="1:19">
      <c r="A170" s="86" t="s">
        <v>513</v>
      </c>
      <c r="B170" s="87">
        <v>154404000000</v>
      </c>
      <c r="C170" s="86">
        <v>159606.541</v>
      </c>
      <c r="D170" s="86" t="s">
        <v>657</v>
      </c>
      <c r="E170" s="86">
        <v>75734.207999999999</v>
      </c>
      <c r="F170" s="86">
        <v>50956.165999999997</v>
      </c>
      <c r="G170" s="86">
        <v>4641.3909999999996</v>
      </c>
      <c r="H170" s="86">
        <v>0</v>
      </c>
      <c r="I170" s="86">
        <v>28266.335999999999</v>
      </c>
      <c r="J170" s="86">
        <v>0</v>
      </c>
      <c r="K170" s="86">
        <v>8.44</v>
      </c>
      <c r="L170" s="86">
        <v>0</v>
      </c>
      <c r="M170" s="86">
        <v>0</v>
      </c>
      <c r="N170" s="86">
        <v>0</v>
      </c>
      <c r="O170" s="86">
        <v>0</v>
      </c>
      <c r="P170" s="86">
        <v>0</v>
      </c>
      <c r="Q170" s="86">
        <v>0</v>
      </c>
      <c r="R170" s="86">
        <v>0</v>
      </c>
      <c r="S170" s="86">
        <v>0</v>
      </c>
    </row>
    <row r="171" spans="1:19">
      <c r="A171" s="86" t="s">
        <v>514</v>
      </c>
      <c r="B171" s="87">
        <v>149081000000</v>
      </c>
      <c r="C171" s="86">
        <v>140110.12400000001</v>
      </c>
      <c r="D171" s="86" t="s">
        <v>663</v>
      </c>
      <c r="E171" s="86">
        <v>75734.207999999999</v>
      </c>
      <c r="F171" s="86">
        <v>58341.440000000002</v>
      </c>
      <c r="G171" s="86">
        <v>3712.1419999999998</v>
      </c>
      <c r="H171" s="86">
        <v>0</v>
      </c>
      <c r="I171" s="86">
        <v>0</v>
      </c>
      <c r="J171" s="86">
        <v>2179</v>
      </c>
      <c r="K171" s="86">
        <v>143.334</v>
      </c>
      <c r="L171" s="86">
        <v>0</v>
      </c>
      <c r="M171" s="86">
        <v>0</v>
      </c>
      <c r="N171" s="86">
        <v>0</v>
      </c>
      <c r="O171" s="86">
        <v>0</v>
      </c>
      <c r="P171" s="86">
        <v>0</v>
      </c>
      <c r="Q171" s="86">
        <v>0</v>
      </c>
      <c r="R171" s="86">
        <v>0</v>
      </c>
      <c r="S171" s="86">
        <v>0</v>
      </c>
    </row>
    <row r="172" spans="1:19">
      <c r="A172" s="86" t="s">
        <v>515</v>
      </c>
      <c r="B172" s="87">
        <v>149025000000</v>
      </c>
      <c r="C172" s="86">
        <v>140836.01500000001</v>
      </c>
      <c r="D172" s="86" t="s">
        <v>659</v>
      </c>
      <c r="E172" s="86">
        <v>75734.207999999999</v>
      </c>
      <c r="F172" s="86">
        <v>58341.440000000002</v>
      </c>
      <c r="G172" s="86">
        <v>3712.1419999999998</v>
      </c>
      <c r="H172" s="86">
        <v>0</v>
      </c>
      <c r="I172" s="86">
        <v>0</v>
      </c>
      <c r="J172" s="86">
        <v>2179</v>
      </c>
      <c r="K172" s="86">
        <v>869.22400000000005</v>
      </c>
      <c r="L172" s="86">
        <v>0</v>
      </c>
      <c r="M172" s="86">
        <v>0</v>
      </c>
      <c r="N172" s="86">
        <v>0</v>
      </c>
      <c r="O172" s="86">
        <v>0</v>
      </c>
      <c r="P172" s="86">
        <v>0</v>
      </c>
      <c r="Q172" s="86">
        <v>0</v>
      </c>
      <c r="R172" s="86">
        <v>0</v>
      </c>
      <c r="S172" s="86">
        <v>0</v>
      </c>
    </row>
    <row r="173" spans="1:19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</row>
    <row r="174" spans="1:19">
      <c r="A174" s="86" t="s">
        <v>516</v>
      </c>
      <c r="B174" s="87">
        <v>1926070000000</v>
      </c>
      <c r="C174" s="86"/>
      <c r="D174" s="86"/>
      <c r="E174" s="86"/>
      <c r="F174" s="86"/>
      <c r="G174" s="86"/>
      <c r="H174" s="86"/>
      <c r="I174" s="86"/>
      <c r="J174" s="86"/>
      <c r="K174" s="86"/>
      <c r="L174" s="86">
        <v>0</v>
      </c>
      <c r="M174" s="86">
        <v>0</v>
      </c>
      <c r="N174" s="86">
        <v>0</v>
      </c>
      <c r="O174" s="86">
        <v>0</v>
      </c>
      <c r="P174" s="86">
        <v>0</v>
      </c>
      <c r="Q174" s="86">
        <v>0</v>
      </c>
      <c r="R174" s="86">
        <v>0</v>
      </c>
      <c r="S174" s="86">
        <v>0</v>
      </c>
    </row>
    <row r="175" spans="1:19">
      <c r="A175" s="86" t="s">
        <v>517</v>
      </c>
      <c r="B175" s="87">
        <v>137998000000</v>
      </c>
      <c r="C175" s="86">
        <v>140110.12400000001</v>
      </c>
      <c r="D175" s="86"/>
      <c r="E175" s="86">
        <v>75734.207999999999</v>
      </c>
      <c r="F175" s="86">
        <v>48066.275000000001</v>
      </c>
      <c r="G175" s="86">
        <v>3712.1419999999998</v>
      </c>
      <c r="H175" s="86">
        <v>0</v>
      </c>
      <c r="I175" s="86">
        <v>0</v>
      </c>
      <c r="J175" s="86">
        <v>0</v>
      </c>
      <c r="K175" s="86">
        <v>8.44</v>
      </c>
      <c r="L175" s="86">
        <v>0</v>
      </c>
      <c r="M175" s="86">
        <v>0</v>
      </c>
      <c r="N175" s="86">
        <v>0</v>
      </c>
      <c r="O175" s="86">
        <v>0</v>
      </c>
      <c r="P175" s="86">
        <v>0</v>
      </c>
      <c r="Q175" s="86">
        <v>0</v>
      </c>
      <c r="R175" s="86">
        <v>0</v>
      </c>
      <c r="S175" s="86">
        <v>0</v>
      </c>
    </row>
    <row r="176" spans="1:19">
      <c r="A176" s="86" t="s">
        <v>518</v>
      </c>
      <c r="B176" s="87">
        <v>191125000000</v>
      </c>
      <c r="C176" s="86">
        <v>202904.171</v>
      </c>
      <c r="D176" s="86"/>
      <c r="E176" s="86">
        <v>75734.207999999999</v>
      </c>
      <c r="F176" s="86">
        <v>58341.440000000002</v>
      </c>
      <c r="G176" s="86">
        <v>9318.991</v>
      </c>
      <c r="H176" s="86">
        <v>0</v>
      </c>
      <c r="I176" s="86">
        <v>66886.365999999995</v>
      </c>
      <c r="J176" s="86">
        <v>2179</v>
      </c>
      <c r="K176" s="86">
        <v>923.42399999999998</v>
      </c>
      <c r="L176" s="86">
        <v>0</v>
      </c>
      <c r="M176" s="86">
        <v>0</v>
      </c>
      <c r="N176" s="86">
        <v>0</v>
      </c>
      <c r="O176" s="86">
        <v>0</v>
      </c>
      <c r="P176" s="86">
        <v>0</v>
      </c>
      <c r="Q176" s="86">
        <v>0</v>
      </c>
      <c r="R176" s="86">
        <v>0</v>
      </c>
      <c r="S176" s="86">
        <v>0</v>
      </c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9"/>
      <c r="B178" s="86" t="s">
        <v>541</v>
      </c>
      <c r="C178" s="86" t="s">
        <v>542</v>
      </c>
      <c r="D178" s="86" t="s">
        <v>543</v>
      </c>
      <c r="E178" s="86" t="s">
        <v>238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6" t="s">
        <v>544</v>
      </c>
      <c r="B179" s="86">
        <v>43470.48</v>
      </c>
      <c r="C179" s="86">
        <v>14352.02</v>
      </c>
      <c r="D179" s="86">
        <v>0</v>
      </c>
      <c r="E179" s="86">
        <v>57822.49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6" t="s">
        <v>545</v>
      </c>
      <c r="B180" s="86">
        <v>8.73</v>
      </c>
      <c r="C180" s="86">
        <v>2.88</v>
      </c>
      <c r="D180" s="86">
        <v>0</v>
      </c>
      <c r="E180" s="86">
        <v>11.61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6" t="s">
        <v>546</v>
      </c>
      <c r="B181" s="86">
        <v>8.73</v>
      </c>
      <c r="C181" s="86">
        <v>2.88</v>
      </c>
      <c r="D181" s="86">
        <v>0</v>
      </c>
      <c r="E181" s="86">
        <v>11.61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8"/>
  <dimension ref="A1:S181"/>
  <sheetViews>
    <sheetView workbookViewId="0"/>
  </sheetViews>
  <sheetFormatPr defaultRowHeight="10.5"/>
  <cols>
    <col min="1" max="1" width="45.8320312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9" width="38.3320312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4.832031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79"/>
      <c r="B1" s="86" t="s">
        <v>329</v>
      </c>
      <c r="C1" s="86" t="s">
        <v>330</v>
      </c>
      <c r="D1" s="86" t="s">
        <v>331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332</v>
      </c>
      <c r="B2" s="86">
        <v>4592.84</v>
      </c>
      <c r="C2" s="86">
        <v>921.85</v>
      </c>
      <c r="D2" s="86">
        <v>921.85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333</v>
      </c>
      <c r="B3" s="86">
        <v>4592.84</v>
      </c>
      <c r="C3" s="86">
        <v>921.85</v>
      </c>
      <c r="D3" s="86">
        <v>921.85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334</v>
      </c>
      <c r="B4" s="86">
        <v>9537.92</v>
      </c>
      <c r="C4" s="86">
        <v>1914.4</v>
      </c>
      <c r="D4" s="86">
        <v>1914.4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335</v>
      </c>
      <c r="B5" s="86">
        <v>9537.92</v>
      </c>
      <c r="C5" s="86">
        <v>1914.4</v>
      </c>
      <c r="D5" s="86">
        <v>1914.4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9"/>
      <c r="B7" s="86" t="s">
        <v>336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337</v>
      </c>
      <c r="B8" s="86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338</v>
      </c>
      <c r="B9" s="86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339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9"/>
      <c r="B12" s="86" t="s">
        <v>340</v>
      </c>
      <c r="C12" s="86" t="s">
        <v>341</v>
      </c>
      <c r="D12" s="86" t="s">
        <v>342</v>
      </c>
      <c r="E12" s="86" t="s">
        <v>343</v>
      </c>
      <c r="F12" s="86" t="s">
        <v>344</v>
      </c>
      <c r="G12" s="86" t="s">
        <v>345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70</v>
      </c>
      <c r="B13" s="86">
        <v>0</v>
      </c>
      <c r="C13" s="86">
        <v>2615.9699999999998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71</v>
      </c>
      <c r="B14" s="86">
        <v>128.93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79</v>
      </c>
      <c r="B15" s="86">
        <v>867.37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80</v>
      </c>
      <c r="B16" s="86">
        <v>34.18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81</v>
      </c>
      <c r="B17" s="86">
        <v>806.04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82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83</v>
      </c>
      <c r="B19" s="86">
        <v>88.52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84</v>
      </c>
      <c r="B20" s="86">
        <v>3.55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85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86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65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87</v>
      </c>
      <c r="B24" s="86">
        <v>0</v>
      </c>
      <c r="C24" s="86">
        <v>48.27</v>
      </c>
      <c r="D24" s="86">
        <v>0</v>
      </c>
      <c r="E24" s="86">
        <v>0</v>
      </c>
      <c r="F24" s="86">
        <v>0</v>
      </c>
      <c r="G24" s="86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88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89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90</v>
      </c>
      <c r="B28" s="86">
        <v>1928.59</v>
      </c>
      <c r="C28" s="86">
        <v>2664.25</v>
      </c>
      <c r="D28" s="86">
        <v>0</v>
      </c>
      <c r="E28" s="86">
        <v>0</v>
      </c>
      <c r="F28" s="86">
        <v>0</v>
      </c>
      <c r="G28" s="86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9"/>
      <c r="B30" s="86" t="s">
        <v>336</v>
      </c>
      <c r="C30" s="86" t="s">
        <v>2</v>
      </c>
      <c r="D30" s="86" t="s">
        <v>346</v>
      </c>
      <c r="E30" s="86" t="s">
        <v>347</v>
      </c>
      <c r="F30" s="86" t="s">
        <v>348</v>
      </c>
      <c r="G30" s="86" t="s">
        <v>349</v>
      </c>
      <c r="H30" s="86" t="s">
        <v>350</v>
      </c>
      <c r="I30" s="86" t="s">
        <v>351</v>
      </c>
      <c r="J30" s="86" t="s">
        <v>352</v>
      </c>
      <c r="K30"/>
      <c r="L30"/>
      <c r="M30"/>
      <c r="N30"/>
      <c r="O30"/>
      <c r="P30"/>
      <c r="Q30"/>
      <c r="R30"/>
      <c r="S30"/>
    </row>
    <row r="31" spans="1:19">
      <c r="A31" s="86" t="s">
        <v>353</v>
      </c>
      <c r="B31" s="86">
        <v>983.54</v>
      </c>
      <c r="C31" s="86" t="s">
        <v>3</v>
      </c>
      <c r="D31" s="86">
        <v>2698.04</v>
      </c>
      <c r="E31" s="86">
        <v>1</v>
      </c>
      <c r="F31" s="86">
        <v>0</v>
      </c>
      <c r="G31" s="86">
        <v>0</v>
      </c>
      <c r="H31" s="86">
        <v>16.89</v>
      </c>
      <c r="I31" s="86">
        <v>18.579999999999998</v>
      </c>
      <c r="J31" s="86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6" t="s">
        <v>358</v>
      </c>
      <c r="B32" s="86">
        <v>983.54</v>
      </c>
      <c r="C32" s="86" t="s">
        <v>3</v>
      </c>
      <c r="D32" s="86">
        <v>2698.04</v>
      </c>
      <c r="E32" s="86">
        <v>1</v>
      </c>
      <c r="F32" s="86">
        <v>0</v>
      </c>
      <c r="G32" s="86">
        <v>0</v>
      </c>
      <c r="H32" s="86">
        <v>16.89</v>
      </c>
      <c r="I32" s="86">
        <v>18.579999999999998</v>
      </c>
      <c r="J32" s="86">
        <v>8.07</v>
      </c>
      <c r="K32"/>
      <c r="L32"/>
      <c r="M32"/>
      <c r="N32"/>
      <c r="O32"/>
      <c r="P32"/>
      <c r="Q32"/>
      <c r="R32"/>
      <c r="S32"/>
    </row>
    <row r="33" spans="1:19">
      <c r="A33" s="86" t="s">
        <v>363</v>
      </c>
      <c r="B33" s="86">
        <v>983.54</v>
      </c>
      <c r="C33" s="86" t="s">
        <v>3</v>
      </c>
      <c r="D33" s="86">
        <v>2698.04</v>
      </c>
      <c r="E33" s="86">
        <v>1</v>
      </c>
      <c r="F33" s="86">
        <v>0</v>
      </c>
      <c r="G33" s="86">
        <v>0</v>
      </c>
      <c r="H33" s="86">
        <v>16.89</v>
      </c>
      <c r="I33" s="86">
        <v>18.579999999999998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368</v>
      </c>
      <c r="B34" s="86">
        <v>1660.73</v>
      </c>
      <c r="C34" s="86" t="s">
        <v>3</v>
      </c>
      <c r="D34" s="86">
        <v>2024.76</v>
      </c>
      <c r="E34" s="86">
        <v>1</v>
      </c>
      <c r="F34" s="86">
        <v>202.84</v>
      </c>
      <c r="G34" s="86">
        <v>0</v>
      </c>
      <c r="H34" s="86">
        <v>0</v>
      </c>
      <c r="I34" s="86"/>
      <c r="J34" s="86">
        <v>0</v>
      </c>
      <c r="K34"/>
      <c r="L34"/>
      <c r="M34"/>
      <c r="N34"/>
      <c r="O34"/>
      <c r="P34"/>
      <c r="Q34"/>
      <c r="R34"/>
      <c r="S34"/>
    </row>
    <row r="35" spans="1:19">
      <c r="A35" s="86" t="s">
        <v>369</v>
      </c>
      <c r="B35" s="86">
        <v>1660.73</v>
      </c>
      <c r="C35" s="86" t="s">
        <v>3</v>
      </c>
      <c r="D35" s="86">
        <v>2024.76</v>
      </c>
      <c r="E35" s="86">
        <v>1</v>
      </c>
      <c r="F35" s="86">
        <v>202.84</v>
      </c>
      <c r="G35" s="86">
        <v>0</v>
      </c>
      <c r="H35" s="86">
        <v>0</v>
      </c>
      <c r="I35" s="86"/>
      <c r="J35" s="86">
        <v>0</v>
      </c>
      <c r="K35"/>
      <c r="L35"/>
      <c r="M35"/>
      <c r="N35"/>
      <c r="O35"/>
      <c r="P35"/>
      <c r="Q35"/>
      <c r="R35"/>
      <c r="S35"/>
    </row>
    <row r="36" spans="1:19">
      <c r="A36" s="86" t="s">
        <v>354</v>
      </c>
      <c r="B36" s="86">
        <v>207.34</v>
      </c>
      <c r="C36" s="86" t="s">
        <v>3</v>
      </c>
      <c r="D36" s="86">
        <v>568.77</v>
      </c>
      <c r="E36" s="86">
        <v>1</v>
      </c>
      <c r="F36" s="86">
        <v>136.91999999999999</v>
      </c>
      <c r="G36" s="86">
        <v>65.28</v>
      </c>
      <c r="H36" s="86">
        <v>16.89</v>
      </c>
      <c r="I36" s="86">
        <v>18.579999999999998</v>
      </c>
      <c r="J36" s="86">
        <v>8.07</v>
      </c>
      <c r="K36"/>
      <c r="L36"/>
      <c r="M36"/>
      <c r="N36"/>
      <c r="O36"/>
      <c r="P36"/>
      <c r="Q36"/>
      <c r="R36"/>
      <c r="S36"/>
    </row>
    <row r="37" spans="1:19">
      <c r="A37" s="86" t="s">
        <v>355</v>
      </c>
      <c r="B37" s="86">
        <v>131.26</v>
      </c>
      <c r="C37" s="86" t="s">
        <v>3</v>
      </c>
      <c r="D37" s="86">
        <v>360.08</v>
      </c>
      <c r="E37" s="86">
        <v>1</v>
      </c>
      <c r="F37" s="86">
        <v>91.28</v>
      </c>
      <c r="G37" s="86">
        <v>43.52</v>
      </c>
      <c r="H37" s="86">
        <v>16.89</v>
      </c>
      <c r="I37" s="86">
        <v>18.579999999999998</v>
      </c>
      <c r="J37" s="86">
        <v>8.07</v>
      </c>
      <c r="K37"/>
      <c r="L37"/>
      <c r="M37"/>
      <c r="N37"/>
      <c r="O37"/>
      <c r="P37"/>
      <c r="Q37"/>
      <c r="R37"/>
      <c r="S37"/>
    </row>
    <row r="38" spans="1:19">
      <c r="A38" s="86" t="s">
        <v>356</v>
      </c>
      <c r="B38" s="86">
        <v>207.34</v>
      </c>
      <c r="C38" s="86" t="s">
        <v>3</v>
      </c>
      <c r="D38" s="86">
        <v>568.77</v>
      </c>
      <c r="E38" s="86">
        <v>1</v>
      </c>
      <c r="F38" s="86">
        <v>136.91999999999999</v>
      </c>
      <c r="G38" s="86">
        <v>65.28</v>
      </c>
      <c r="H38" s="86">
        <v>16.89</v>
      </c>
      <c r="I38" s="86">
        <v>18.579999999999998</v>
      </c>
      <c r="J38" s="86">
        <v>8.07</v>
      </c>
      <c r="K38"/>
      <c r="L38"/>
      <c r="M38"/>
      <c r="N38"/>
      <c r="O38"/>
      <c r="P38"/>
      <c r="Q38"/>
      <c r="R38"/>
      <c r="S38"/>
    </row>
    <row r="39" spans="1:19">
      <c r="A39" s="86" t="s">
        <v>357</v>
      </c>
      <c r="B39" s="86">
        <v>131.25</v>
      </c>
      <c r="C39" s="86" t="s">
        <v>3</v>
      </c>
      <c r="D39" s="86">
        <v>360.05</v>
      </c>
      <c r="E39" s="86">
        <v>1</v>
      </c>
      <c r="F39" s="86">
        <v>91.28</v>
      </c>
      <c r="G39" s="86">
        <v>43.52</v>
      </c>
      <c r="H39" s="86">
        <v>16.89</v>
      </c>
      <c r="I39" s="86">
        <v>18.579999999999998</v>
      </c>
      <c r="J39" s="86">
        <v>8.07</v>
      </c>
      <c r="K39"/>
      <c r="L39"/>
      <c r="M39"/>
      <c r="N39"/>
      <c r="O39"/>
      <c r="P39"/>
      <c r="Q39"/>
      <c r="R39"/>
      <c r="S39"/>
    </row>
    <row r="40" spans="1:19">
      <c r="A40" s="86" t="s">
        <v>359</v>
      </c>
      <c r="B40" s="86">
        <v>207.34</v>
      </c>
      <c r="C40" s="86" t="s">
        <v>3</v>
      </c>
      <c r="D40" s="86">
        <v>568.77</v>
      </c>
      <c r="E40" s="86">
        <v>1</v>
      </c>
      <c r="F40" s="86">
        <v>136.91999999999999</v>
      </c>
      <c r="G40" s="86">
        <v>65.28</v>
      </c>
      <c r="H40" s="86">
        <v>16.89</v>
      </c>
      <c r="I40" s="86">
        <v>18.579999999999998</v>
      </c>
      <c r="J40" s="86">
        <v>8.07</v>
      </c>
      <c r="K40"/>
      <c r="L40"/>
      <c r="M40"/>
      <c r="N40"/>
      <c r="O40"/>
      <c r="P40"/>
      <c r="Q40"/>
      <c r="R40"/>
      <c r="S40"/>
    </row>
    <row r="41" spans="1:19">
      <c r="A41" s="86" t="s">
        <v>360</v>
      </c>
      <c r="B41" s="86">
        <v>131.26</v>
      </c>
      <c r="C41" s="86" t="s">
        <v>3</v>
      </c>
      <c r="D41" s="86">
        <v>360.08</v>
      </c>
      <c r="E41" s="86">
        <v>1</v>
      </c>
      <c r="F41" s="86">
        <v>91.28</v>
      </c>
      <c r="G41" s="86">
        <v>43.52</v>
      </c>
      <c r="H41" s="86">
        <v>16.89</v>
      </c>
      <c r="I41" s="86">
        <v>18.579999999999998</v>
      </c>
      <c r="J41" s="86">
        <v>8.07</v>
      </c>
      <c r="K41"/>
      <c r="L41"/>
      <c r="M41"/>
      <c r="N41"/>
      <c r="O41"/>
      <c r="P41"/>
      <c r="Q41"/>
      <c r="R41"/>
      <c r="S41"/>
    </row>
    <row r="42" spans="1:19">
      <c r="A42" s="86" t="s">
        <v>361</v>
      </c>
      <c r="B42" s="86">
        <v>207.34</v>
      </c>
      <c r="C42" s="86" t="s">
        <v>3</v>
      </c>
      <c r="D42" s="86">
        <v>568.77</v>
      </c>
      <c r="E42" s="86">
        <v>1</v>
      </c>
      <c r="F42" s="86">
        <v>136.91999999999999</v>
      </c>
      <c r="G42" s="86">
        <v>65.28</v>
      </c>
      <c r="H42" s="86">
        <v>16.89</v>
      </c>
      <c r="I42" s="86">
        <v>18.579999999999998</v>
      </c>
      <c r="J42" s="86">
        <v>8.07</v>
      </c>
      <c r="K42"/>
      <c r="L42"/>
      <c r="M42"/>
      <c r="N42"/>
      <c r="O42"/>
      <c r="P42"/>
      <c r="Q42"/>
      <c r="R42"/>
      <c r="S42"/>
    </row>
    <row r="43" spans="1:19">
      <c r="A43" s="86" t="s">
        <v>362</v>
      </c>
      <c r="B43" s="86">
        <v>131.25</v>
      </c>
      <c r="C43" s="86" t="s">
        <v>3</v>
      </c>
      <c r="D43" s="86">
        <v>360.05</v>
      </c>
      <c r="E43" s="86">
        <v>1</v>
      </c>
      <c r="F43" s="86">
        <v>91.28</v>
      </c>
      <c r="G43" s="86">
        <v>43.52</v>
      </c>
      <c r="H43" s="86">
        <v>16.89</v>
      </c>
      <c r="I43" s="86">
        <v>18.579999999999998</v>
      </c>
      <c r="J43" s="86">
        <v>8.07</v>
      </c>
      <c r="K43"/>
      <c r="L43"/>
      <c r="M43"/>
      <c r="N43"/>
      <c r="O43"/>
      <c r="P43"/>
      <c r="Q43"/>
      <c r="R43"/>
      <c r="S43"/>
    </row>
    <row r="44" spans="1:19">
      <c r="A44" s="86" t="s">
        <v>364</v>
      </c>
      <c r="B44" s="86">
        <v>207.34</v>
      </c>
      <c r="C44" s="86" t="s">
        <v>3</v>
      </c>
      <c r="D44" s="86">
        <v>568.77</v>
      </c>
      <c r="E44" s="86">
        <v>1</v>
      </c>
      <c r="F44" s="86">
        <v>136.91999999999999</v>
      </c>
      <c r="G44" s="86">
        <v>65.28</v>
      </c>
      <c r="H44" s="86">
        <v>16.89</v>
      </c>
      <c r="I44" s="86">
        <v>18.579999999999998</v>
      </c>
      <c r="J44" s="86">
        <v>8.07</v>
      </c>
      <c r="K44"/>
      <c r="L44"/>
      <c r="M44"/>
      <c r="N44"/>
      <c r="O44"/>
      <c r="P44"/>
      <c r="Q44"/>
      <c r="R44"/>
      <c r="S44"/>
    </row>
    <row r="45" spans="1:19">
      <c r="A45" s="86" t="s">
        <v>365</v>
      </c>
      <c r="B45" s="86">
        <v>131.26</v>
      </c>
      <c r="C45" s="86" t="s">
        <v>3</v>
      </c>
      <c r="D45" s="86">
        <v>360.08</v>
      </c>
      <c r="E45" s="86">
        <v>1</v>
      </c>
      <c r="F45" s="86">
        <v>91.28</v>
      </c>
      <c r="G45" s="86">
        <v>43.52</v>
      </c>
      <c r="H45" s="86">
        <v>16.89</v>
      </c>
      <c r="I45" s="86">
        <v>18.579999999999998</v>
      </c>
      <c r="J45" s="86">
        <v>8.07</v>
      </c>
      <c r="K45"/>
      <c r="L45"/>
      <c r="M45"/>
      <c r="N45"/>
      <c r="O45"/>
      <c r="P45"/>
      <c r="Q45"/>
      <c r="R45"/>
      <c r="S45"/>
    </row>
    <row r="46" spans="1:19">
      <c r="A46" s="86" t="s">
        <v>366</v>
      </c>
      <c r="B46" s="86">
        <v>207.34</v>
      </c>
      <c r="C46" s="86" t="s">
        <v>3</v>
      </c>
      <c r="D46" s="86">
        <v>568.77</v>
      </c>
      <c r="E46" s="86">
        <v>1</v>
      </c>
      <c r="F46" s="86">
        <v>136.91999999999999</v>
      </c>
      <c r="G46" s="86">
        <v>65.28</v>
      </c>
      <c r="H46" s="86">
        <v>16.89</v>
      </c>
      <c r="I46" s="86">
        <v>18.579999999999998</v>
      </c>
      <c r="J46" s="86">
        <v>8.07</v>
      </c>
      <c r="K46"/>
      <c r="L46"/>
      <c r="M46"/>
      <c r="N46"/>
      <c r="O46"/>
      <c r="P46"/>
      <c r="Q46"/>
      <c r="R46"/>
      <c r="S46"/>
    </row>
    <row r="47" spans="1:19">
      <c r="A47" s="86" t="s">
        <v>367</v>
      </c>
      <c r="B47" s="86">
        <v>131.25</v>
      </c>
      <c r="C47" s="86" t="s">
        <v>3</v>
      </c>
      <c r="D47" s="86">
        <v>360.05</v>
      </c>
      <c r="E47" s="86">
        <v>1</v>
      </c>
      <c r="F47" s="86">
        <v>91.28</v>
      </c>
      <c r="G47" s="86">
        <v>43.52</v>
      </c>
      <c r="H47" s="86">
        <v>16.89</v>
      </c>
      <c r="I47" s="86">
        <v>18.579999999999998</v>
      </c>
      <c r="J47" s="86">
        <v>8.07</v>
      </c>
      <c r="K47"/>
      <c r="L47"/>
      <c r="M47"/>
      <c r="N47"/>
      <c r="O47"/>
      <c r="P47"/>
      <c r="Q47"/>
      <c r="R47"/>
      <c r="S47"/>
    </row>
    <row r="48" spans="1:19">
      <c r="A48" s="86" t="s">
        <v>370</v>
      </c>
      <c r="B48" s="86">
        <v>1660.73</v>
      </c>
      <c r="C48" s="86" t="s">
        <v>3</v>
      </c>
      <c r="D48" s="86">
        <v>2024.76</v>
      </c>
      <c r="E48" s="86">
        <v>1</v>
      </c>
      <c r="F48" s="86">
        <v>202.84</v>
      </c>
      <c r="G48" s="86">
        <v>0</v>
      </c>
      <c r="H48" s="86">
        <v>0</v>
      </c>
      <c r="I48" s="86"/>
      <c r="J48" s="86">
        <v>0</v>
      </c>
      <c r="K48"/>
      <c r="L48"/>
      <c r="M48"/>
      <c r="N48"/>
      <c r="O48"/>
      <c r="P48"/>
      <c r="Q48"/>
      <c r="R48"/>
      <c r="S48"/>
    </row>
    <row r="49" spans="1:19">
      <c r="A49" s="86" t="s">
        <v>238</v>
      </c>
      <c r="B49" s="86">
        <v>9964.3700000000008</v>
      </c>
      <c r="C49" s="86"/>
      <c r="D49" s="86">
        <v>19741.41</v>
      </c>
      <c r="E49" s="86"/>
      <c r="F49" s="86">
        <v>1977.67</v>
      </c>
      <c r="G49" s="86">
        <v>652.83000000000004</v>
      </c>
      <c r="H49" s="86">
        <v>8.4450000000000003</v>
      </c>
      <c r="I49" s="86">
        <v>37.159999999999997</v>
      </c>
      <c r="J49" s="86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6" t="s">
        <v>371</v>
      </c>
      <c r="B50" s="86">
        <v>9964.3700000000008</v>
      </c>
      <c r="C50" s="86"/>
      <c r="D50" s="86">
        <v>19741.41</v>
      </c>
      <c r="E50" s="86"/>
      <c r="F50" s="86">
        <v>1977.67</v>
      </c>
      <c r="G50" s="86">
        <v>652.83000000000004</v>
      </c>
      <c r="H50" s="86">
        <v>8.4450000000000003</v>
      </c>
      <c r="I50" s="86">
        <v>37.159999999999997</v>
      </c>
      <c r="J50" s="86">
        <v>7.2575000000000003</v>
      </c>
      <c r="K50"/>
      <c r="L50"/>
      <c r="M50"/>
      <c r="N50"/>
      <c r="O50"/>
      <c r="P50"/>
      <c r="Q50"/>
      <c r="R50"/>
      <c r="S50"/>
    </row>
    <row r="51" spans="1:19">
      <c r="A51" s="86" t="s">
        <v>372</v>
      </c>
      <c r="B51" s="86">
        <v>0</v>
      </c>
      <c r="C51" s="86"/>
      <c r="D51" s="86">
        <v>0</v>
      </c>
      <c r="E51" s="86"/>
      <c r="F51" s="86">
        <v>0</v>
      </c>
      <c r="G51" s="86">
        <v>0</v>
      </c>
      <c r="H51" s="86"/>
      <c r="I51" s="86"/>
      <c r="J51" s="86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79"/>
      <c r="B53" s="86" t="s">
        <v>49</v>
      </c>
      <c r="C53" s="86" t="s">
        <v>373</v>
      </c>
      <c r="D53" s="86" t="s">
        <v>374</v>
      </c>
      <c r="E53" s="86" t="s">
        <v>375</v>
      </c>
      <c r="F53" s="86" t="s">
        <v>376</v>
      </c>
      <c r="G53" s="86" t="s">
        <v>377</v>
      </c>
      <c r="H53" s="86" t="s">
        <v>378</v>
      </c>
      <c r="I53" s="86" t="s">
        <v>379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380</v>
      </c>
      <c r="B54" s="86" t="s">
        <v>495</v>
      </c>
      <c r="C54" s="86">
        <v>0.3</v>
      </c>
      <c r="D54" s="86">
        <v>1.8620000000000001</v>
      </c>
      <c r="E54" s="86">
        <v>3.4009999999999998</v>
      </c>
      <c r="F54" s="86">
        <v>983.54</v>
      </c>
      <c r="G54" s="86">
        <v>0</v>
      </c>
      <c r="H54" s="86">
        <v>180</v>
      </c>
      <c r="I54" s="86"/>
      <c r="J54"/>
      <c r="K54"/>
      <c r="L54"/>
      <c r="M54"/>
      <c r="N54"/>
      <c r="O54"/>
      <c r="P54"/>
      <c r="Q54"/>
      <c r="R54"/>
      <c r="S54"/>
    </row>
    <row r="55" spans="1:19">
      <c r="A55" s="86" t="s">
        <v>401</v>
      </c>
      <c r="B55" s="86" t="s">
        <v>496</v>
      </c>
      <c r="C55" s="86">
        <v>0.22</v>
      </c>
      <c r="D55" s="86">
        <v>0.32900000000000001</v>
      </c>
      <c r="E55" s="86">
        <v>0.34599999999999997</v>
      </c>
      <c r="F55" s="86">
        <v>40.57</v>
      </c>
      <c r="G55" s="86">
        <v>90</v>
      </c>
      <c r="H55" s="86">
        <v>90</v>
      </c>
      <c r="I55" s="86" t="s">
        <v>385</v>
      </c>
      <c r="J55"/>
      <c r="K55"/>
      <c r="L55"/>
      <c r="M55"/>
      <c r="N55"/>
      <c r="O55"/>
      <c r="P55"/>
      <c r="Q55"/>
      <c r="R55"/>
      <c r="S55"/>
    </row>
    <row r="56" spans="1:19">
      <c r="A56" s="86" t="s">
        <v>404</v>
      </c>
      <c r="B56" s="86" t="s">
        <v>496</v>
      </c>
      <c r="C56" s="86">
        <v>0.22</v>
      </c>
      <c r="D56" s="86">
        <v>0.32900000000000001</v>
      </c>
      <c r="E56" s="86">
        <v>0.34599999999999997</v>
      </c>
      <c r="F56" s="86">
        <v>60.85</v>
      </c>
      <c r="G56" s="86">
        <v>0</v>
      </c>
      <c r="H56" s="86">
        <v>90</v>
      </c>
      <c r="I56" s="86" t="s">
        <v>388</v>
      </c>
      <c r="J56"/>
      <c r="K56"/>
      <c r="L56"/>
      <c r="M56"/>
      <c r="N56"/>
      <c r="O56"/>
      <c r="P56"/>
      <c r="Q56"/>
      <c r="R56"/>
      <c r="S56"/>
    </row>
    <row r="57" spans="1:19">
      <c r="A57" s="86" t="s">
        <v>402</v>
      </c>
      <c r="B57" s="86" t="s">
        <v>496</v>
      </c>
      <c r="C57" s="86">
        <v>0.22</v>
      </c>
      <c r="D57" s="86">
        <v>0.32900000000000001</v>
      </c>
      <c r="E57" s="86">
        <v>0.34599999999999997</v>
      </c>
      <c r="F57" s="86">
        <v>60.85</v>
      </c>
      <c r="G57" s="86">
        <v>180</v>
      </c>
      <c r="H57" s="86">
        <v>90</v>
      </c>
      <c r="I57" s="86" t="s">
        <v>382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403</v>
      </c>
      <c r="B58" s="86" t="s">
        <v>496</v>
      </c>
      <c r="C58" s="86">
        <v>0.22</v>
      </c>
      <c r="D58" s="86">
        <v>0.32900000000000001</v>
      </c>
      <c r="E58" s="86">
        <v>0.34599999999999997</v>
      </c>
      <c r="F58" s="86">
        <v>40.57</v>
      </c>
      <c r="G58" s="86">
        <v>270</v>
      </c>
      <c r="H58" s="86">
        <v>90</v>
      </c>
      <c r="I58" s="86" t="s">
        <v>391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406</v>
      </c>
      <c r="B59" s="86" t="s">
        <v>496</v>
      </c>
      <c r="C59" s="86">
        <v>0.22</v>
      </c>
      <c r="D59" s="86">
        <v>0.32900000000000001</v>
      </c>
      <c r="E59" s="86">
        <v>0.34599999999999997</v>
      </c>
      <c r="F59" s="86">
        <v>40.57</v>
      </c>
      <c r="G59" s="86">
        <v>90</v>
      </c>
      <c r="H59" s="86">
        <v>90</v>
      </c>
      <c r="I59" s="86" t="s">
        <v>385</v>
      </c>
      <c r="J59"/>
      <c r="K59"/>
      <c r="L59"/>
      <c r="M59"/>
      <c r="N59"/>
      <c r="O59"/>
      <c r="P59"/>
      <c r="Q59"/>
      <c r="R59"/>
      <c r="S59"/>
    </row>
    <row r="60" spans="1:19">
      <c r="A60" s="86" t="s">
        <v>405</v>
      </c>
      <c r="B60" s="86" t="s">
        <v>496</v>
      </c>
      <c r="C60" s="86">
        <v>0.22</v>
      </c>
      <c r="D60" s="86">
        <v>0.32900000000000001</v>
      </c>
      <c r="E60" s="86">
        <v>0.34599999999999997</v>
      </c>
      <c r="F60" s="86">
        <v>60.85</v>
      </c>
      <c r="G60" s="86">
        <v>0</v>
      </c>
      <c r="H60" s="86">
        <v>90</v>
      </c>
      <c r="I60" s="86" t="s">
        <v>388</v>
      </c>
      <c r="J60"/>
      <c r="K60"/>
      <c r="L60"/>
      <c r="M60"/>
      <c r="N60"/>
      <c r="O60"/>
      <c r="P60"/>
      <c r="Q60"/>
      <c r="R60"/>
      <c r="S60"/>
    </row>
    <row r="61" spans="1:19">
      <c r="A61" s="86" t="s">
        <v>407</v>
      </c>
      <c r="B61" s="86" t="s">
        <v>496</v>
      </c>
      <c r="C61" s="86">
        <v>0.22</v>
      </c>
      <c r="D61" s="86">
        <v>0.32900000000000001</v>
      </c>
      <c r="E61" s="86">
        <v>0.34599999999999997</v>
      </c>
      <c r="F61" s="86">
        <v>60.85</v>
      </c>
      <c r="G61" s="86">
        <v>180</v>
      </c>
      <c r="H61" s="86">
        <v>90</v>
      </c>
      <c r="I61" s="86" t="s">
        <v>382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408</v>
      </c>
      <c r="B62" s="86" t="s">
        <v>496</v>
      </c>
      <c r="C62" s="86">
        <v>0.22</v>
      </c>
      <c r="D62" s="86">
        <v>0.32900000000000001</v>
      </c>
      <c r="E62" s="86">
        <v>0.34599999999999997</v>
      </c>
      <c r="F62" s="86">
        <v>40.57</v>
      </c>
      <c r="G62" s="86">
        <v>270</v>
      </c>
      <c r="H62" s="86">
        <v>90</v>
      </c>
      <c r="I62" s="86" t="s">
        <v>391</v>
      </c>
      <c r="J62"/>
      <c r="K62"/>
      <c r="L62"/>
      <c r="M62"/>
      <c r="N62"/>
      <c r="O62"/>
      <c r="P62"/>
      <c r="Q62"/>
      <c r="R62"/>
      <c r="S62"/>
    </row>
    <row r="63" spans="1:19">
      <c r="A63" s="86" t="s">
        <v>381</v>
      </c>
      <c r="B63" s="86" t="s">
        <v>496</v>
      </c>
      <c r="C63" s="86">
        <v>0.22</v>
      </c>
      <c r="D63" s="86">
        <v>0.32900000000000001</v>
      </c>
      <c r="E63" s="86">
        <v>0.34599999999999997</v>
      </c>
      <c r="F63" s="86">
        <v>136.91999999999999</v>
      </c>
      <c r="G63" s="86">
        <v>180</v>
      </c>
      <c r="H63" s="86">
        <v>90</v>
      </c>
      <c r="I63" s="86" t="s">
        <v>382</v>
      </c>
      <c r="J63"/>
      <c r="K63"/>
      <c r="L63"/>
      <c r="M63"/>
      <c r="N63"/>
      <c r="O63"/>
      <c r="P63"/>
      <c r="Q63"/>
      <c r="R63"/>
      <c r="S63"/>
    </row>
    <row r="64" spans="1:19">
      <c r="A64" s="86" t="s">
        <v>383</v>
      </c>
      <c r="B64" s="86" t="s">
        <v>495</v>
      </c>
      <c r="C64" s="86">
        <v>0.3</v>
      </c>
      <c r="D64" s="86">
        <v>1.8620000000000001</v>
      </c>
      <c r="E64" s="86">
        <v>3.4009999999999998</v>
      </c>
      <c r="F64" s="86">
        <v>207.34</v>
      </c>
      <c r="G64" s="86">
        <v>180</v>
      </c>
      <c r="H64" s="86">
        <v>180</v>
      </c>
      <c r="I64" s="86"/>
      <c r="J64"/>
      <c r="K64"/>
      <c r="L64"/>
      <c r="M64"/>
      <c r="N64"/>
      <c r="O64"/>
      <c r="P64"/>
      <c r="Q64"/>
      <c r="R64"/>
      <c r="S64"/>
    </row>
    <row r="65" spans="1:19">
      <c r="A65" s="86" t="s">
        <v>384</v>
      </c>
      <c r="B65" s="86" t="s">
        <v>496</v>
      </c>
      <c r="C65" s="86">
        <v>0.22</v>
      </c>
      <c r="D65" s="86">
        <v>0.32900000000000001</v>
      </c>
      <c r="E65" s="86">
        <v>0.34599999999999997</v>
      </c>
      <c r="F65" s="86">
        <v>91.28</v>
      </c>
      <c r="G65" s="86">
        <v>90</v>
      </c>
      <c r="H65" s="86">
        <v>90</v>
      </c>
      <c r="I65" s="86" t="s">
        <v>385</v>
      </c>
      <c r="J65"/>
      <c r="K65"/>
      <c r="L65"/>
      <c r="M65"/>
      <c r="N65"/>
      <c r="O65"/>
      <c r="P65"/>
      <c r="Q65"/>
      <c r="R65"/>
      <c r="S65"/>
    </row>
    <row r="66" spans="1:19">
      <c r="A66" s="86" t="s">
        <v>386</v>
      </c>
      <c r="B66" s="86" t="s">
        <v>495</v>
      </c>
      <c r="C66" s="86">
        <v>0.3</v>
      </c>
      <c r="D66" s="86">
        <v>1.8620000000000001</v>
      </c>
      <c r="E66" s="86">
        <v>3.4009999999999998</v>
      </c>
      <c r="F66" s="86">
        <v>131.26</v>
      </c>
      <c r="G66" s="86">
        <v>90</v>
      </c>
      <c r="H66" s="86">
        <v>180</v>
      </c>
      <c r="I66" s="86"/>
      <c r="J66"/>
      <c r="K66"/>
      <c r="L66"/>
      <c r="M66"/>
      <c r="N66"/>
      <c r="O66"/>
      <c r="P66"/>
      <c r="Q66"/>
      <c r="R66"/>
      <c r="S66"/>
    </row>
    <row r="67" spans="1:19">
      <c r="A67" s="86" t="s">
        <v>387</v>
      </c>
      <c r="B67" s="86" t="s">
        <v>496</v>
      </c>
      <c r="C67" s="86">
        <v>0.22</v>
      </c>
      <c r="D67" s="86">
        <v>0.32900000000000001</v>
      </c>
      <c r="E67" s="86">
        <v>0.34599999999999997</v>
      </c>
      <c r="F67" s="86">
        <v>136.91999999999999</v>
      </c>
      <c r="G67" s="86">
        <v>0</v>
      </c>
      <c r="H67" s="86">
        <v>90</v>
      </c>
      <c r="I67" s="86" t="s">
        <v>388</v>
      </c>
      <c r="J67"/>
      <c r="K67"/>
      <c r="L67"/>
      <c r="M67"/>
      <c r="N67"/>
      <c r="O67"/>
      <c r="P67"/>
      <c r="Q67"/>
      <c r="R67"/>
      <c r="S67"/>
    </row>
    <row r="68" spans="1:19">
      <c r="A68" s="86" t="s">
        <v>389</v>
      </c>
      <c r="B68" s="86" t="s">
        <v>495</v>
      </c>
      <c r="C68" s="86">
        <v>0.3</v>
      </c>
      <c r="D68" s="86">
        <v>1.8620000000000001</v>
      </c>
      <c r="E68" s="86">
        <v>3.4009999999999998</v>
      </c>
      <c r="F68" s="86">
        <v>207.34</v>
      </c>
      <c r="G68" s="86">
        <v>0</v>
      </c>
      <c r="H68" s="86">
        <v>180</v>
      </c>
      <c r="I68" s="86"/>
      <c r="J68"/>
      <c r="K68"/>
      <c r="L68"/>
      <c r="M68"/>
      <c r="N68"/>
      <c r="O68"/>
      <c r="P68"/>
      <c r="Q68"/>
      <c r="R68"/>
      <c r="S68"/>
    </row>
    <row r="69" spans="1:19">
      <c r="A69" s="86" t="s">
        <v>390</v>
      </c>
      <c r="B69" s="86" t="s">
        <v>496</v>
      </c>
      <c r="C69" s="86">
        <v>0.22</v>
      </c>
      <c r="D69" s="86">
        <v>0.32900000000000001</v>
      </c>
      <c r="E69" s="86">
        <v>0.34599999999999997</v>
      </c>
      <c r="F69" s="86">
        <v>91.28</v>
      </c>
      <c r="G69" s="86">
        <v>270</v>
      </c>
      <c r="H69" s="86">
        <v>90</v>
      </c>
      <c r="I69" s="86" t="s">
        <v>391</v>
      </c>
      <c r="J69"/>
      <c r="K69"/>
      <c r="L69"/>
      <c r="M69"/>
      <c r="N69"/>
      <c r="O69"/>
      <c r="P69"/>
      <c r="Q69"/>
      <c r="R69"/>
      <c r="S69"/>
    </row>
    <row r="70" spans="1:19">
      <c r="A70" s="86" t="s">
        <v>392</v>
      </c>
      <c r="B70" s="86" t="s">
        <v>495</v>
      </c>
      <c r="C70" s="86">
        <v>0.3</v>
      </c>
      <c r="D70" s="86">
        <v>1.8620000000000001</v>
      </c>
      <c r="E70" s="86">
        <v>3.4009999999999998</v>
      </c>
      <c r="F70" s="86">
        <v>131.25</v>
      </c>
      <c r="G70" s="86">
        <v>270</v>
      </c>
      <c r="H70" s="86">
        <v>180</v>
      </c>
      <c r="I70" s="86"/>
      <c r="J70"/>
      <c r="K70"/>
      <c r="L70"/>
      <c r="M70"/>
      <c r="N70"/>
      <c r="O70"/>
      <c r="P70"/>
      <c r="Q70"/>
      <c r="R70"/>
      <c r="S70"/>
    </row>
    <row r="71" spans="1:19">
      <c r="A71" s="86" t="s">
        <v>393</v>
      </c>
      <c r="B71" s="86" t="s">
        <v>496</v>
      </c>
      <c r="C71" s="86">
        <v>0.22</v>
      </c>
      <c r="D71" s="86">
        <v>0.32900000000000001</v>
      </c>
      <c r="E71" s="86">
        <v>0.34599999999999997</v>
      </c>
      <c r="F71" s="86">
        <v>136.91999999999999</v>
      </c>
      <c r="G71" s="86">
        <v>180</v>
      </c>
      <c r="H71" s="86">
        <v>90</v>
      </c>
      <c r="I71" s="86" t="s">
        <v>382</v>
      </c>
      <c r="J71"/>
      <c r="K71"/>
      <c r="L71"/>
      <c r="M71"/>
      <c r="N71"/>
      <c r="O71"/>
      <c r="P71"/>
      <c r="Q71"/>
      <c r="R71"/>
      <c r="S71"/>
    </row>
    <row r="72" spans="1:19">
      <c r="A72" s="86" t="s">
        <v>394</v>
      </c>
      <c r="B72" s="86" t="s">
        <v>496</v>
      </c>
      <c r="C72" s="86">
        <v>0.22</v>
      </c>
      <c r="D72" s="86">
        <v>0.32900000000000001</v>
      </c>
      <c r="E72" s="86">
        <v>0.34599999999999997</v>
      </c>
      <c r="F72" s="86">
        <v>91.28</v>
      </c>
      <c r="G72" s="86">
        <v>90</v>
      </c>
      <c r="H72" s="86">
        <v>90</v>
      </c>
      <c r="I72" s="86" t="s">
        <v>385</v>
      </c>
      <c r="J72"/>
      <c r="K72"/>
      <c r="L72"/>
      <c r="M72"/>
      <c r="N72"/>
      <c r="O72"/>
      <c r="P72"/>
      <c r="Q72"/>
      <c r="R72"/>
      <c r="S72"/>
    </row>
    <row r="73" spans="1:19">
      <c r="A73" s="86" t="s">
        <v>395</v>
      </c>
      <c r="B73" s="86" t="s">
        <v>496</v>
      </c>
      <c r="C73" s="86">
        <v>0.22</v>
      </c>
      <c r="D73" s="86">
        <v>0.32900000000000001</v>
      </c>
      <c r="E73" s="86">
        <v>0.34599999999999997</v>
      </c>
      <c r="F73" s="86">
        <v>136.91999999999999</v>
      </c>
      <c r="G73" s="86">
        <v>0</v>
      </c>
      <c r="H73" s="86">
        <v>90</v>
      </c>
      <c r="I73" s="86" t="s">
        <v>388</v>
      </c>
      <c r="J73"/>
      <c r="K73"/>
      <c r="L73"/>
      <c r="M73"/>
      <c r="N73"/>
      <c r="O73"/>
      <c r="P73"/>
      <c r="Q73"/>
      <c r="R73"/>
      <c r="S73"/>
    </row>
    <row r="74" spans="1:19">
      <c r="A74" s="86" t="s">
        <v>396</v>
      </c>
      <c r="B74" s="86" t="s">
        <v>496</v>
      </c>
      <c r="C74" s="86">
        <v>0.22</v>
      </c>
      <c r="D74" s="86">
        <v>0.32900000000000001</v>
      </c>
      <c r="E74" s="86">
        <v>0.34599999999999997</v>
      </c>
      <c r="F74" s="86">
        <v>91.28</v>
      </c>
      <c r="G74" s="86">
        <v>270</v>
      </c>
      <c r="H74" s="86">
        <v>90</v>
      </c>
      <c r="I74" s="86" t="s">
        <v>391</v>
      </c>
      <c r="J74"/>
      <c r="K74"/>
      <c r="L74"/>
      <c r="M74"/>
      <c r="N74"/>
      <c r="O74"/>
      <c r="P74"/>
      <c r="Q74"/>
      <c r="R74"/>
      <c r="S74"/>
    </row>
    <row r="75" spans="1:19">
      <c r="A75" s="86" t="s">
        <v>397</v>
      </c>
      <c r="B75" s="86" t="s">
        <v>496</v>
      </c>
      <c r="C75" s="86">
        <v>0.22</v>
      </c>
      <c r="D75" s="86">
        <v>0.32900000000000001</v>
      </c>
      <c r="E75" s="86">
        <v>0.34599999999999997</v>
      </c>
      <c r="F75" s="86">
        <v>136.91999999999999</v>
      </c>
      <c r="G75" s="86">
        <v>180</v>
      </c>
      <c r="H75" s="86">
        <v>90</v>
      </c>
      <c r="I75" s="86" t="s">
        <v>382</v>
      </c>
      <c r="J75"/>
      <c r="K75"/>
      <c r="L75"/>
      <c r="M75"/>
      <c r="N75"/>
      <c r="O75"/>
      <c r="P75"/>
      <c r="Q75"/>
      <c r="R75"/>
      <c r="S75"/>
    </row>
    <row r="76" spans="1:19">
      <c r="A76" s="86" t="s">
        <v>398</v>
      </c>
      <c r="B76" s="86" t="s">
        <v>496</v>
      </c>
      <c r="C76" s="86">
        <v>0.22</v>
      </c>
      <c r="D76" s="86">
        <v>0.32900000000000001</v>
      </c>
      <c r="E76" s="86">
        <v>0.34599999999999997</v>
      </c>
      <c r="F76" s="86">
        <v>91.28</v>
      </c>
      <c r="G76" s="86">
        <v>90</v>
      </c>
      <c r="H76" s="86">
        <v>90</v>
      </c>
      <c r="I76" s="86" t="s">
        <v>385</v>
      </c>
      <c r="J76"/>
      <c r="K76"/>
      <c r="L76"/>
      <c r="M76"/>
      <c r="N76"/>
      <c r="O76"/>
      <c r="P76"/>
      <c r="Q76"/>
      <c r="R76"/>
      <c r="S76"/>
    </row>
    <row r="77" spans="1:19">
      <c r="A77" s="86" t="s">
        <v>399</v>
      </c>
      <c r="B77" s="86" t="s">
        <v>496</v>
      </c>
      <c r="C77" s="86">
        <v>0.22</v>
      </c>
      <c r="D77" s="86">
        <v>0.32900000000000001</v>
      </c>
      <c r="E77" s="86">
        <v>0.34599999999999997</v>
      </c>
      <c r="F77" s="86">
        <v>136.91999999999999</v>
      </c>
      <c r="G77" s="86">
        <v>0</v>
      </c>
      <c r="H77" s="86">
        <v>90</v>
      </c>
      <c r="I77" s="86" t="s">
        <v>388</v>
      </c>
      <c r="J77"/>
      <c r="K77"/>
      <c r="L77"/>
      <c r="M77"/>
      <c r="N77"/>
      <c r="O77"/>
      <c r="P77"/>
      <c r="Q77"/>
      <c r="R77"/>
      <c r="S77"/>
    </row>
    <row r="78" spans="1:19">
      <c r="A78" s="86" t="s">
        <v>400</v>
      </c>
      <c r="B78" s="86" t="s">
        <v>496</v>
      </c>
      <c r="C78" s="86">
        <v>0.22</v>
      </c>
      <c r="D78" s="86">
        <v>0.32900000000000001</v>
      </c>
      <c r="E78" s="86">
        <v>0.34599999999999997</v>
      </c>
      <c r="F78" s="86">
        <v>91.28</v>
      </c>
      <c r="G78" s="86">
        <v>270</v>
      </c>
      <c r="H78" s="86">
        <v>90</v>
      </c>
      <c r="I78" s="86" t="s">
        <v>391</v>
      </c>
      <c r="J78"/>
      <c r="K78"/>
      <c r="L78"/>
      <c r="M78"/>
      <c r="N78"/>
      <c r="O78"/>
      <c r="P78"/>
      <c r="Q78"/>
      <c r="R78"/>
      <c r="S78"/>
    </row>
    <row r="79" spans="1:19">
      <c r="A79" s="86" t="s">
        <v>410</v>
      </c>
      <c r="B79" s="86" t="s">
        <v>496</v>
      </c>
      <c r="C79" s="86">
        <v>0.22</v>
      </c>
      <c r="D79" s="86">
        <v>0.32900000000000001</v>
      </c>
      <c r="E79" s="86">
        <v>0.34599999999999997</v>
      </c>
      <c r="F79" s="86">
        <v>40.57</v>
      </c>
      <c r="G79" s="86">
        <v>90</v>
      </c>
      <c r="H79" s="86">
        <v>90</v>
      </c>
      <c r="I79" s="86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86" t="s">
        <v>409</v>
      </c>
      <c r="B80" s="86" t="s">
        <v>496</v>
      </c>
      <c r="C80" s="86">
        <v>0.22</v>
      </c>
      <c r="D80" s="86">
        <v>0.32900000000000001</v>
      </c>
      <c r="E80" s="86">
        <v>0.34599999999999997</v>
      </c>
      <c r="F80" s="86">
        <v>60.85</v>
      </c>
      <c r="G80" s="86">
        <v>0</v>
      </c>
      <c r="H80" s="86">
        <v>90</v>
      </c>
      <c r="I80" s="86" t="s">
        <v>388</v>
      </c>
      <c r="J80"/>
      <c r="K80"/>
      <c r="L80"/>
      <c r="M80"/>
      <c r="N80"/>
      <c r="O80"/>
      <c r="P80"/>
      <c r="Q80"/>
      <c r="R80"/>
      <c r="S80"/>
    </row>
    <row r="81" spans="1:19">
      <c r="A81" s="86" t="s">
        <v>411</v>
      </c>
      <c r="B81" s="86" t="s">
        <v>496</v>
      </c>
      <c r="C81" s="86">
        <v>0.22</v>
      </c>
      <c r="D81" s="86">
        <v>0.32900000000000001</v>
      </c>
      <c r="E81" s="86">
        <v>0.34599999999999997</v>
      </c>
      <c r="F81" s="86">
        <v>60.85</v>
      </c>
      <c r="G81" s="86">
        <v>180</v>
      </c>
      <c r="H81" s="86">
        <v>90</v>
      </c>
      <c r="I81" s="86" t="s">
        <v>382</v>
      </c>
      <c r="J81"/>
      <c r="K81"/>
      <c r="L81"/>
      <c r="M81"/>
      <c r="N81"/>
      <c r="O81"/>
      <c r="P81"/>
      <c r="Q81"/>
      <c r="R81"/>
      <c r="S81"/>
    </row>
    <row r="82" spans="1:19">
      <c r="A82" s="86" t="s">
        <v>412</v>
      </c>
      <c r="B82" s="86" t="s">
        <v>496</v>
      </c>
      <c r="C82" s="86">
        <v>0.22</v>
      </c>
      <c r="D82" s="86">
        <v>0.32900000000000001</v>
      </c>
      <c r="E82" s="86">
        <v>0.34599999999999997</v>
      </c>
      <c r="F82" s="86">
        <v>40.57</v>
      </c>
      <c r="G82" s="86">
        <v>270</v>
      </c>
      <c r="H82" s="86">
        <v>90</v>
      </c>
      <c r="I82" s="86" t="s">
        <v>391</v>
      </c>
      <c r="J82"/>
      <c r="K82"/>
      <c r="L82"/>
      <c r="M82"/>
      <c r="N82"/>
      <c r="O82"/>
      <c r="P82"/>
      <c r="Q82"/>
      <c r="R82"/>
      <c r="S82"/>
    </row>
    <row r="83" spans="1:19">
      <c r="A83" s="86" t="s">
        <v>413</v>
      </c>
      <c r="B83" s="86" t="s">
        <v>497</v>
      </c>
      <c r="C83" s="86">
        <v>0.3</v>
      </c>
      <c r="D83" s="86">
        <v>0.22700000000000001</v>
      </c>
      <c r="E83" s="86">
        <v>0.23699999999999999</v>
      </c>
      <c r="F83" s="86">
        <v>1660.73</v>
      </c>
      <c r="G83" s="86">
        <v>0</v>
      </c>
      <c r="H83" s="86">
        <v>0</v>
      </c>
      <c r="I83" s="86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79"/>
      <c r="B85" s="86" t="s">
        <v>49</v>
      </c>
      <c r="C85" s="86" t="s">
        <v>414</v>
      </c>
      <c r="D85" s="86" t="s">
        <v>415</v>
      </c>
      <c r="E85" s="86" t="s">
        <v>416</v>
      </c>
      <c r="F85" s="86" t="s">
        <v>43</v>
      </c>
      <c r="G85" s="86" t="s">
        <v>417</v>
      </c>
      <c r="H85" s="86" t="s">
        <v>418</v>
      </c>
      <c r="I85" s="86" t="s">
        <v>419</v>
      </c>
      <c r="J85" s="86" t="s">
        <v>377</v>
      </c>
      <c r="K85" s="86" t="s">
        <v>379</v>
      </c>
      <c r="L85"/>
      <c r="M85"/>
      <c r="N85"/>
      <c r="O85"/>
      <c r="P85"/>
      <c r="Q85"/>
      <c r="R85"/>
      <c r="S85"/>
    </row>
    <row r="86" spans="1:19">
      <c r="A86" s="86" t="s">
        <v>420</v>
      </c>
      <c r="B86" s="86" t="s">
        <v>720</v>
      </c>
      <c r="C86" s="86">
        <v>65.28</v>
      </c>
      <c r="D86" s="86">
        <v>65.28</v>
      </c>
      <c r="E86" s="86">
        <v>2.956</v>
      </c>
      <c r="F86" s="86">
        <v>0.48699999999999999</v>
      </c>
      <c r="G86" s="86">
        <v>0.40899999999999997</v>
      </c>
      <c r="H86" s="86" t="s">
        <v>64</v>
      </c>
      <c r="I86" s="86" t="s">
        <v>381</v>
      </c>
      <c r="J86" s="86">
        <v>180</v>
      </c>
      <c r="K86" s="86" t="s">
        <v>382</v>
      </c>
      <c r="L86"/>
      <c r="M86"/>
      <c r="N86"/>
      <c r="O86"/>
      <c r="P86"/>
      <c r="Q86"/>
      <c r="R86"/>
      <c r="S86"/>
    </row>
    <row r="87" spans="1:19">
      <c r="A87" s="86" t="s">
        <v>421</v>
      </c>
      <c r="B87" s="86" t="s">
        <v>720</v>
      </c>
      <c r="C87" s="86">
        <v>43.52</v>
      </c>
      <c r="D87" s="86">
        <v>43.52</v>
      </c>
      <c r="E87" s="86">
        <v>2.956</v>
      </c>
      <c r="F87" s="86">
        <v>0.48699999999999999</v>
      </c>
      <c r="G87" s="86">
        <v>0.40899999999999997</v>
      </c>
      <c r="H87" s="86" t="s">
        <v>64</v>
      </c>
      <c r="I87" s="86" t="s">
        <v>384</v>
      </c>
      <c r="J87" s="86">
        <v>90</v>
      </c>
      <c r="K87" s="86" t="s">
        <v>385</v>
      </c>
      <c r="L87"/>
      <c r="M87"/>
      <c r="N87"/>
      <c r="O87"/>
      <c r="P87"/>
      <c r="Q87"/>
      <c r="R87"/>
      <c r="S87"/>
    </row>
    <row r="88" spans="1:19">
      <c r="A88" s="86" t="s">
        <v>422</v>
      </c>
      <c r="B88" s="86" t="s">
        <v>720</v>
      </c>
      <c r="C88" s="86">
        <v>65.28</v>
      </c>
      <c r="D88" s="86">
        <v>65.28</v>
      </c>
      <c r="E88" s="86">
        <v>2.956</v>
      </c>
      <c r="F88" s="86">
        <v>0.48699999999999999</v>
      </c>
      <c r="G88" s="86">
        <v>0.40899999999999997</v>
      </c>
      <c r="H88" s="86" t="s">
        <v>64</v>
      </c>
      <c r="I88" s="86" t="s">
        <v>387</v>
      </c>
      <c r="J88" s="86">
        <v>0</v>
      </c>
      <c r="K88" s="86" t="s">
        <v>388</v>
      </c>
      <c r="L88"/>
      <c r="M88"/>
      <c r="N88"/>
      <c r="O88"/>
      <c r="P88"/>
      <c r="Q88"/>
      <c r="R88"/>
      <c r="S88"/>
    </row>
    <row r="89" spans="1:19">
      <c r="A89" s="86" t="s">
        <v>423</v>
      </c>
      <c r="B89" s="86" t="s">
        <v>720</v>
      </c>
      <c r="C89" s="86">
        <v>43.52</v>
      </c>
      <c r="D89" s="86">
        <v>43.52</v>
      </c>
      <c r="E89" s="86">
        <v>2.956</v>
      </c>
      <c r="F89" s="86">
        <v>0.48699999999999999</v>
      </c>
      <c r="G89" s="86">
        <v>0.40899999999999997</v>
      </c>
      <c r="H89" s="86" t="s">
        <v>64</v>
      </c>
      <c r="I89" s="86" t="s">
        <v>390</v>
      </c>
      <c r="J89" s="86">
        <v>270</v>
      </c>
      <c r="K89" s="86" t="s">
        <v>391</v>
      </c>
      <c r="L89"/>
      <c r="M89"/>
      <c r="N89"/>
      <c r="O89"/>
      <c r="P89"/>
      <c r="Q89"/>
      <c r="R89"/>
      <c r="S89"/>
    </row>
    <row r="90" spans="1:19">
      <c r="A90" s="86" t="s">
        <v>424</v>
      </c>
      <c r="B90" s="86" t="s">
        <v>720</v>
      </c>
      <c r="C90" s="86">
        <v>65.28</v>
      </c>
      <c r="D90" s="86">
        <v>65.28</v>
      </c>
      <c r="E90" s="86">
        <v>2.956</v>
      </c>
      <c r="F90" s="86">
        <v>0.48699999999999999</v>
      </c>
      <c r="G90" s="86">
        <v>0.40899999999999997</v>
      </c>
      <c r="H90" s="86" t="s">
        <v>64</v>
      </c>
      <c r="I90" s="86" t="s">
        <v>393</v>
      </c>
      <c r="J90" s="86">
        <v>180</v>
      </c>
      <c r="K90" s="86" t="s">
        <v>382</v>
      </c>
      <c r="L90"/>
      <c r="M90"/>
      <c r="N90"/>
      <c r="O90"/>
      <c r="P90"/>
      <c r="Q90"/>
      <c r="R90"/>
      <c r="S90"/>
    </row>
    <row r="91" spans="1:19">
      <c r="A91" s="86" t="s">
        <v>425</v>
      </c>
      <c r="B91" s="86" t="s">
        <v>720</v>
      </c>
      <c r="C91" s="86">
        <v>43.52</v>
      </c>
      <c r="D91" s="86">
        <v>43.52</v>
      </c>
      <c r="E91" s="86">
        <v>2.956</v>
      </c>
      <c r="F91" s="86">
        <v>0.48699999999999999</v>
      </c>
      <c r="G91" s="86">
        <v>0.40899999999999997</v>
      </c>
      <c r="H91" s="86" t="s">
        <v>64</v>
      </c>
      <c r="I91" s="86" t="s">
        <v>394</v>
      </c>
      <c r="J91" s="86">
        <v>90</v>
      </c>
      <c r="K91" s="86" t="s">
        <v>385</v>
      </c>
      <c r="L91"/>
      <c r="M91"/>
      <c r="N91"/>
      <c r="O91"/>
      <c r="P91"/>
      <c r="Q91"/>
      <c r="R91"/>
      <c r="S91"/>
    </row>
    <row r="92" spans="1:19">
      <c r="A92" s="86" t="s">
        <v>426</v>
      </c>
      <c r="B92" s="86" t="s">
        <v>720</v>
      </c>
      <c r="C92" s="86">
        <v>65.28</v>
      </c>
      <c r="D92" s="86">
        <v>65.28</v>
      </c>
      <c r="E92" s="86">
        <v>2.956</v>
      </c>
      <c r="F92" s="86">
        <v>0.48699999999999999</v>
      </c>
      <c r="G92" s="86">
        <v>0.40899999999999997</v>
      </c>
      <c r="H92" s="86" t="s">
        <v>64</v>
      </c>
      <c r="I92" s="86" t="s">
        <v>395</v>
      </c>
      <c r="J92" s="86">
        <v>0</v>
      </c>
      <c r="K92" s="86" t="s">
        <v>388</v>
      </c>
      <c r="L92"/>
      <c r="M92"/>
      <c r="N92"/>
      <c r="O92"/>
      <c r="P92"/>
      <c r="Q92"/>
      <c r="R92"/>
      <c r="S92"/>
    </row>
    <row r="93" spans="1:19">
      <c r="A93" s="86" t="s">
        <v>427</v>
      </c>
      <c r="B93" s="86" t="s">
        <v>720</v>
      </c>
      <c r="C93" s="86">
        <v>43.52</v>
      </c>
      <c r="D93" s="86">
        <v>43.52</v>
      </c>
      <c r="E93" s="86">
        <v>2.956</v>
      </c>
      <c r="F93" s="86">
        <v>0.48699999999999999</v>
      </c>
      <c r="G93" s="86">
        <v>0.40899999999999997</v>
      </c>
      <c r="H93" s="86" t="s">
        <v>64</v>
      </c>
      <c r="I93" s="86" t="s">
        <v>396</v>
      </c>
      <c r="J93" s="86">
        <v>270</v>
      </c>
      <c r="K93" s="86" t="s">
        <v>391</v>
      </c>
      <c r="L93"/>
      <c r="M93"/>
      <c r="N93"/>
      <c r="O93"/>
      <c r="P93"/>
      <c r="Q93"/>
      <c r="R93"/>
      <c r="S93"/>
    </row>
    <row r="94" spans="1:19">
      <c r="A94" s="86" t="s">
        <v>428</v>
      </c>
      <c r="B94" s="86" t="s">
        <v>720</v>
      </c>
      <c r="C94" s="86">
        <v>65.28</v>
      </c>
      <c r="D94" s="86">
        <v>65.28</v>
      </c>
      <c r="E94" s="86">
        <v>2.956</v>
      </c>
      <c r="F94" s="86">
        <v>0.48699999999999999</v>
      </c>
      <c r="G94" s="86">
        <v>0.40899999999999997</v>
      </c>
      <c r="H94" s="86" t="s">
        <v>64</v>
      </c>
      <c r="I94" s="86" t="s">
        <v>397</v>
      </c>
      <c r="J94" s="86">
        <v>180</v>
      </c>
      <c r="K94" s="86" t="s">
        <v>382</v>
      </c>
      <c r="L94"/>
      <c r="M94"/>
      <c r="N94"/>
      <c r="O94"/>
      <c r="P94"/>
      <c r="Q94"/>
      <c r="R94"/>
      <c r="S94"/>
    </row>
    <row r="95" spans="1:19">
      <c r="A95" s="86" t="s">
        <v>429</v>
      </c>
      <c r="B95" s="86" t="s">
        <v>720</v>
      </c>
      <c r="C95" s="86">
        <v>43.52</v>
      </c>
      <c r="D95" s="86">
        <v>43.52</v>
      </c>
      <c r="E95" s="86">
        <v>2.956</v>
      </c>
      <c r="F95" s="86">
        <v>0.48699999999999999</v>
      </c>
      <c r="G95" s="86">
        <v>0.40899999999999997</v>
      </c>
      <c r="H95" s="86" t="s">
        <v>64</v>
      </c>
      <c r="I95" s="86" t="s">
        <v>398</v>
      </c>
      <c r="J95" s="86">
        <v>90</v>
      </c>
      <c r="K95" s="86" t="s">
        <v>385</v>
      </c>
      <c r="L95"/>
      <c r="M95"/>
      <c r="N95"/>
      <c r="O95"/>
      <c r="P95"/>
      <c r="Q95"/>
      <c r="R95"/>
      <c r="S95"/>
    </row>
    <row r="96" spans="1:19">
      <c r="A96" s="86" t="s">
        <v>430</v>
      </c>
      <c r="B96" s="86" t="s">
        <v>720</v>
      </c>
      <c r="C96" s="86">
        <v>65.28</v>
      </c>
      <c r="D96" s="86">
        <v>65.28</v>
      </c>
      <c r="E96" s="86">
        <v>2.956</v>
      </c>
      <c r="F96" s="86">
        <v>0.48699999999999999</v>
      </c>
      <c r="G96" s="86">
        <v>0.40899999999999997</v>
      </c>
      <c r="H96" s="86" t="s">
        <v>64</v>
      </c>
      <c r="I96" s="86" t="s">
        <v>399</v>
      </c>
      <c r="J96" s="86">
        <v>0</v>
      </c>
      <c r="K96" s="86" t="s">
        <v>388</v>
      </c>
      <c r="L96"/>
      <c r="M96"/>
      <c r="N96"/>
      <c r="O96"/>
      <c r="P96"/>
      <c r="Q96"/>
      <c r="R96"/>
      <c r="S96"/>
    </row>
    <row r="97" spans="1:19">
      <c r="A97" s="86" t="s">
        <v>431</v>
      </c>
      <c r="B97" s="86" t="s">
        <v>720</v>
      </c>
      <c r="C97" s="86">
        <v>43.52</v>
      </c>
      <c r="D97" s="86">
        <v>43.52</v>
      </c>
      <c r="E97" s="86">
        <v>2.956</v>
      </c>
      <c r="F97" s="86">
        <v>0.48699999999999999</v>
      </c>
      <c r="G97" s="86">
        <v>0.40899999999999997</v>
      </c>
      <c r="H97" s="86" t="s">
        <v>64</v>
      </c>
      <c r="I97" s="86" t="s">
        <v>400</v>
      </c>
      <c r="J97" s="86">
        <v>270</v>
      </c>
      <c r="K97" s="86" t="s">
        <v>391</v>
      </c>
      <c r="L97"/>
      <c r="M97"/>
      <c r="N97"/>
      <c r="O97"/>
      <c r="P97"/>
      <c r="Q97"/>
      <c r="R97"/>
      <c r="S97"/>
    </row>
    <row r="98" spans="1:19">
      <c r="A98" s="86" t="s">
        <v>432</v>
      </c>
      <c r="B98" s="86"/>
      <c r="C98" s="86"/>
      <c r="D98" s="86">
        <v>652.83000000000004</v>
      </c>
      <c r="E98" s="86">
        <v>2.96</v>
      </c>
      <c r="F98" s="86">
        <v>0.48699999999999999</v>
      </c>
      <c r="G98" s="86">
        <v>0.40899999999999997</v>
      </c>
      <c r="H98" s="86"/>
      <c r="I98" s="86"/>
      <c r="J98" s="86"/>
      <c r="K98" s="86"/>
      <c r="L98"/>
      <c r="M98"/>
      <c r="N98"/>
      <c r="O98"/>
      <c r="P98"/>
      <c r="Q98"/>
      <c r="R98"/>
      <c r="S98"/>
    </row>
    <row r="99" spans="1:19">
      <c r="A99" s="86" t="s">
        <v>433</v>
      </c>
      <c r="B99" s="86"/>
      <c r="C99" s="86"/>
      <c r="D99" s="86">
        <v>195.85</v>
      </c>
      <c r="E99" s="86">
        <v>2.96</v>
      </c>
      <c r="F99" s="86">
        <v>0.48699999999999999</v>
      </c>
      <c r="G99" s="86">
        <v>0.40899999999999997</v>
      </c>
      <c r="H99" s="86"/>
      <c r="I99" s="86"/>
      <c r="J99" s="86"/>
      <c r="K99" s="86"/>
      <c r="L99"/>
      <c r="M99"/>
      <c r="N99"/>
      <c r="O99"/>
      <c r="P99"/>
      <c r="Q99"/>
      <c r="R99"/>
      <c r="S99"/>
    </row>
    <row r="100" spans="1:19">
      <c r="A100" s="86" t="s">
        <v>434</v>
      </c>
      <c r="B100" s="86"/>
      <c r="C100" s="86"/>
      <c r="D100" s="86">
        <v>456.98</v>
      </c>
      <c r="E100" s="86">
        <v>2.96</v>
      </c>
      <c r="F100" s="86">
        <v>0.48699999999999999</v>
      </c>
      <c r="G100" s="86">
        <v>0.40899999999999997</v>
      </c>
      <c r="H100" s="86"/>
      <c r="I100" s="86"/>
      <c r="J100" s="86"/>
      <c r="K100" s="86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79"/>
      <c r="B102" s="86" t="s">
        <v>115</v>
      </c>
      <c r="C102" s="86" t="s">
        <v>435</v>
      </c>
      <c r="D102" s="86" t="s">
        <v>436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6" t="s">
        <v>437</v>
      </c>
      <c r="B103" s="86" t="s">
        <v>438</v>
      </c>
      <c r="C103" s="86">
        <v>285323.37</v>
      </c>
      <c r="D103" s="86">
        <v>0.7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79"/>
      <c r="B105" s="86" t="s">
        <v>115</v>
      </c>
      <c r="C105" s="86" t="s">
        <v>439</v>
      </c>
      <c r="D105" s="86" t="s">
        <v>440</v>
      </c>
      <c r="E105" s="86" t="s">
        <v>441</v>
      </c>
      <c r="F105" s="86" t="s">
        <v>442</v>
      </c>
      <c r="G105" s="86" t="s">
        <v>436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6" t="s">
        <v>443</v>
      </c>
      <c r="B106" s="86" t="s">
        <v>444</v>
      </c>
      <c r="C106" s="86">
        <v>122151.23</v>
      </c>
      <c r="D106" s="86">
        <v>94161.95</v>
      </c>
      <c r="E106" s="86">
        <v>27989.29</v>
      </c>
      <c r="F106" s="86">
        <v>0.77</v>
      </c>
      <c r="G106" s="86">
        <v>3.21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6" t="s">
        <v>445</v>
      </c>
      <c r="B107" s="86" t="s">
        <v>444</v>
      </c>
      <c r="C107" s="86">
        <v>145097.1</v>
      </c>
      <c r="D107" s="86">
        <v>115882.56</v>
      </c>
      <c r="E107" s="86">
        <v>29214.54</v>
      </c>
      <c r="F107" s="86">
        <v>0.8</v>
      </c>
      <c r="G107" s="86">
        <v>3.32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446</v>
      </c>
      <c r="B108" s="86" t="s">
        <v>444</v>
      </c>
      <c r="C108" s="86">
        <v>138827.73000000001</v>
      </c>
      <c r="D108" s="86">
        <v>110548.08</v>
      </c>
      <c r="E108" s="86">
        <v>28279.66</v>
      </c>
      <c r="F108" s="86">
        <v>0.8</v>
      </c>
      <c r="G108" s="86">
        <v>3.31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79"/>
      <c r="B110" s="86" t="s">
        <v>115</v>
      </c>
      <c r="C110" s="86" t="s">
        <v>439</v>
      </c>
      <c r="D110" s="86" t="s">
        <v>436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447</v>
      </c>
      <c r="B111" s="86" t="s">
        <v>448</v>
      </c>
      <c r="C111" s="86">
        <v>38553.800000000003</v>
      </c>
      <c r="D111" s="86" t="s">
        <v>449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454</v>
      </c>
      <c r="B112" s="86" t="s">
        <v>448</v>
      </c>
      <c r="C112" s="86">
        <v>49638.53</v>
      </c>
      <c r="D112" s="86" t="s">
        <v>449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459</v>
      </c>
      <c r="B113" s="86" t="s">
        <v>448</v>
      </c>
      <c r="C113" s="86">
        <v>46529.29</v>
      </c>
      <c r="D113" s="86" t="s">
        <v>449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450</v>
      </c>
      <c r="B114" s="86" t="s">
        <v>448</v>
      </c>
      <c r="C114" s="86">
        <v>10794.16</v>
      </c>
      <c r="D114" s="86" t="s">
        <v>449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451</v>
      </c>
      <c r="B115" s="86" t="s">
        <v>448</v>
      </c>
      <c r="C115" s="86">
        <v>10666.05</v>
      </c>
      <c r="D115" s="86" t="s">
        <v>449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452</v>
      </c>
      <c r="B116" s="86" t="s">
        <v>448</v>
      </c>
      <c r="C116" s="86">
        <v>8790.02</v>
      </c>
      <c r="D116" s="86" t="s">
        <v>449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453</v>
      </c>
      <c r="B117" s="86" t="s">
        <v>448</v>
      </c>
      <c r="C117" s="86">
        <v>13324.9</v>
      </c>
      <c r="D117" s="86" t="s">
        <v>449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455</v>
      </c>
      <c r="B118" s="86" t="s">
        <v>448</v>
      </c>
      <c r="C118" s="86">
        <v>14291.44</v>
      </c>
      <c r="D118" s="86" t="s">
        <v>449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456</v>
      </c>
      <c r="B119" s="86" t="s">
        <v>448</v>
      </c>
      <c r="C119" s="86">
        <v>13274.29</v>
      </c>
      <c r="D119" s="86" t="s">
        <v>449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 t="s">
        <v>457</v>
      </c>
      <c r="B120" s="86" t="s">
        <v>448</v>
      </c>
      <c r="C120" s="86">
        <v>9428.6299999999992</v>
      </c>
      <c r="D120" s="86" t="s">
        <v>449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6" t="s">
        <v>458</v>
      </c>
      <c r="B121" s="86" t="s">
        <v>448</v>
      </c>
      <c r="C121" s="86">
        <v>15568.36</v>
      </c>
      <c r="D121" s="86" t="s">
        <v>449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6" t="s">
        <v>460</v>
      </c>
      <c r="B122" s="86" t="s">
        <v>448</v>
      </c>
      <c r="C122" s="86">
        <v>13684</v>
      </c>
      <c r="D122" s="86" t="s">
        <v>449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461</v>
      </c>
      <c r="B123" s="86" t="s">
        <v>448</v>
      </c>
      <c r="C123" s="86">
        <v>12466.37</v>
      </c>
      <c r="D123" s="86" t="s">
        <v>449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6" t="s">
        <v>462</v>
      </c>
      <c r="B124" s="86" t="s">
        <v>448</v>
      </c>
      <c r="C124" s="86">
        <v>13014.13</v>
      </c>
      <c r="D124" s="86" t="s">
        <v>449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6" t="s">
        <v>463</v>
      </c>
      <c r="B125" s="86" t="s">
        <v>448</v>
      </c>
      <c r="C125" s="86">
        <v>15470.84</v>
      </c>
      <c r="D125" s="86" t="s">
        <v>449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6" t="s">
        <v>464</v>
      </c>
      <c r="B126" s="86" t="s">
        <v>465</v>
      </c>
      <c r="C126" s="86">
        <v>41273.32</v>
      </c>
      <c r="D126" s="86">
        <v>0.8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6" t="s">
        <v>466</v>
      </c>
      <c r="B127" s="86" t="s">
        <v>465</v>
      </c>
      <c r="C127" s="86">
        <v>38399.410000000003</v>
      </c>
      <c r="D127" s="86">
        <v>0.8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6" t="s">
        <v>467</v>
      </c>
      <c r="B128" s="86" t="s">
        <v>465</v>
      </c>
      <c r="C128" s="86">
        <v>39033.42</v>
      </c>
      <c r="D128" s="86">
        <v>0.8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79"/>
      <c r="B130" s="86" t="s">
        <v>115</v>
      </c>
      <c r="C130" s="86" t="s">
        <v>468</v>
      </c>
      <c r="D130" s="86" t="s">
        <v>469</v>
      </c>
      <c r="E130" s="86" t="s">
        <v>470</v>
      </c>
      <c r="F130" s="86" t="s">
        <v>471</v>
      </c>
      <c r="G130" s="86" t="s">
        <v>472</v>
      </c>
      <c r="H130" s="86" t="s">
        <v>473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6" t="s">
        <v>474</v>
      </c>
      <c r="B131" s="86" t="s">
        <v>475</v>
      </c>
      <c r="C131" s="86">
        <v>0.59</v>
      </c>
      <c r="D131" s="86">
        <v>1109.6500000000001</v>
      </c>
      <c r="E131" s="86">
        <v>6.82</v>
      </c>
      <c r="F131" s="86">
        <v>12796.79</v>
      </c>
      <c r="G131" s="86">
        <v>1</v>
      </c>
      <c r="H131" s="86" t="s">
        <v>476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6" t="s">
        <v>477</v>
      </c>
      <c r="B132" s="86" t="s">
        <v>475</v>
      </c>
      <c r="C132" s="86">
        <v>0.59</v>
      </c>
      <c r="D132" s="86">
        <v>1109.6500000000001</v>
      </c>
      <c r="E132" s="86">
        <v>8.77</v>
      </c>
      <c r="F132" s="86">
        <v>16443.64</v>
      </c>
      <c r="G132" s="86">
        <v>1</v>
      </c>
      <c r="H132" s="86" t="s">
        <v>476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6" t="s">
        <v>478</v>
      </c>
      <c r="B133" s="86" t="s">
        <v>475</v>
      </c>
      <c r="C133" s="86">
        <v>0.59</v>
      </c>
      <c r="D133" s="86">
        <v>1109.6500000000001</v>
      </c>
      <c r="E133" s="86">
        <v>8.33</v>
      </c>
      <c r="F133" s="86">
        <v>15632.22</v>
      </c>
      <c r="G133" s="86">
        <v>1</v>
      </c>
      <c r="H133" s="86" t="s">
        <v>476</v>
      </c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79"/>
      <c r="B135" s="86" t="s">
        <v>115</v>
      </c>
      <c r="C135" s="86" t="s">
        <v>479</v>
      </c>
      <c r="D135" s="86" t="s">
        <v>480</v>
      </c>
      <c r="E135" s="86" t="s">
        <v>481</v>
      </c>
      <c r="F135" s="86" t="s">
        <v>482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6" t="s">
        <v>486</v>
      </c>
      <c r="B136" s="86" t="s">
        <v>487</v>
      </c>
      <c r="C136" s="86" t="s">
        <v>485</v>
      </c>
      <c r="D136" s="86">
        <v>179352</v>
      </c>
      <c r="E136" s="86">
        <v>1663.53</v>
      </c>
      <c r="F136" s="86">
        <v>0.85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6" t="s">
        <v>483</v>
      </c>
      <c r="B137" s="86" t="s">
        <v>484</v>
      </c>
      <c r="C137" s="86" t="s">
        <v>485</v>
      </c>
      <c r="D137" s="86">
        <v>179352</v>
      </c>
      <c r="E137" s="86">
        <v>8.44</v>
      </c>
      <c r="F137" s="86">
        <v>0.85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79"/>
      <c r="B139" s="86" t="s">
        <v>115</v>
      </c>
      <c r="C139" s="86" t="s">
        <v>488</v>
      </c>
      <c r="D139" s="86" t="s">
        <v>489</v>
      </c>
      <c r="E139" s="86" t="s">
        <v>490</v>
      </c>
      <c r="F139" s="86" t="s">
        <v>491</v>
      </c>
      <c r="G139" s="86" t="s">
        <v>492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6" t="s">
        <v>493</v>
      </c>
      <c r="B140" s="86" t="s">
        <v>494</v>
      </c>
      <c r="C140" s="86">
        <v>0.38</v>
      </c>
      <c r="D140" s="86">
        <v>845000</v>
      </c>
      <c r="E140" s="86">
        <v>0.78</v>
      </c>
      <c r="F140" s="86">
        <v>1.76</v>
      </c>
      <c r="G140" s="86">
        <v>0.57999999999999996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79"/>
      <c r="B142" s="86" t="s">
        <v>498</v>
      </c>
      <c r="C142" s="86" t="s">
        <v>499</v>
      </c>
      <c r="D142" s="86" t="s">
        <v>500</v>
      </c>
      <c r="E142" s="86" t="s">
        <v>501</v>
      </c>
      <c r="F142" s="86" t="s">
        <v>502</v>
      </c>
      <c r="G142" s="86" t="s">
        <v>503</v>
      </c>
      <c r="H142" s="86" t="s">
        <v>504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6" t="s">
        <v>505</v>
      </c>
      <c r="B143" s="86">
        <v>63081.238599999997</v>
      </c>
      <c r="C143" s="86">
        <v>88.206400000000002</v>
      </c>
      <c r="D143" s="86">
        <v>101.0599</v>
      </c>
      <c r="E143" s="86">
        <v>0</v>
      </c>
      <c r="F143" s="86">
        <v>8.0000000000000004E-4</v>
      </c>
      <c r="G143" s="86">
        <v>66332.043300000005</v>
      </c>
      <c r="H143" s="86">
        <v>24790.664799999999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506</v>
      </c>
      <c r="B144" s="86">
        <v>53583.370300000002</v>
      </c>
      <c r="C144" s="86">
        <v>76.578199999999995</v>
      </c>
      <c r="D144" s="86">
        <v>91.224999999999994</v>
      </c>
      <c r="E144" s="86">
        <v>0</v>
      </c>
      <c r="F144" s="86">
        <v>6.9999999999999999E-4</v>
      </c>
      <c r="G144" s="86">
        <v>59888.137499999997</v>
      </c>
      <c r="H144" s="86">
        <v>21216.011399999999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507</v>
      </c>
      <c r="B145" s="86">
        <v>52850.6567</v>
      </c>
      <c r="C145" s="86">
        <v>80.387699999999995</v>
      </c>
      <c r="D145" s="86">
        <v>105.79170000000001</v>
      </c>
      <c r="E145" s="86">
        <v>0</v>
      </c>
      <c r="F145" s="86">
        <v>8.0000000000000004E-4</v>
      </c>
      <c r="G145" s="86">
        <v>69482.469200000007</v>
      </c>
      <c r="H145" s="86">
        <v>21390.131799999999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508</v>
      </c>
      <c r="B146" s="86">
        <v>40535.514799999997</v>
      </c>
      <c r="C146" s="86">
        <v>66.018799999999999</v>
      </c>
      <c r="D146" s="86">
        <v>95.346699999999998</v>
      </c>
      <c r="E146" s="86">
        <v>0</v>
      </c>
      <c r="F146" s="86">
        <v>6.9999999999999999E-4</v>
      </c>
      <c r="G146" s="86">
        <v>62646.375899999999</v>
      </c>
      <c r="H146" s="86">
        <v>16822.886900000001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6" t="s">
        <v>281</v>
      </c>
      <c r="B147" s="86">
        <v>39552.536800000002</v>
      </c>
      <c r="C147" s="86">
        <v>68.014099999999999</v>
      </c>
      <c r="D147" s="86">
        <v>104.7444</v>
      </c>
      <c r="E147" s="86">
        <v>0</v>
      </c>
      <c r="F147" s="86">
        <v>8.0000000000000004E-4</v>
      </c>
      <c r="G147" s="86">
        <v>68837.882199999993</v>
      </c>
      <c r="H147" s="86">
        <v>16758.685000000001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6" t="s">
        <v>509</v>
      </c>
      <c r="B148" s="86">
        <v>40034.71</v>
      </c>
      <c r="C148" s="86">
        <v>71.822500000000005</v>
      </c>
      <c r="D148" s="86">
        <v>115.7221</v>
      </c>
      <c r="E148" s="86">
        <v>0</v>
      </c>
      <c r="F148" s="86">
        <v>8.0000000000000004E-4</v>
      </c>
      <c r="G148" s="86">
        <v>76064.853000000003</v>
      </c>
      <c r="H148" s="86">
        <v>17247.759399999999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6" t="s">
        <v>510</v>
      </c>
      <c r="B149" s="86">
        <v>43002.236400000002</v>
      </c>
      <c r="C149" s="86">
        <v>77.836600000000004</v>
      </c>
      <c r="D149" s="86">
        <v>126.5478</v>
      </c>
      <c r="E149" s="86">
        <v>0</v>
      </c>
      <c r="F149" s="86">
        <v>8.9999999999999998E-4</v>
      </c>
      <c r="G149" s="86">
        <v>83183.271099999998</v>
      </c>
      <c r="H149" s="86">
        <v>18592.2183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6" t="s">
        <v>511</v>
      </c>
      <c r="B150" s="86">
        <v>43634.936099999999</v>
      </c>
      <c r="C150" s="86">
        <v>78.430800000000005</v>
      </c>
      <c r="D150" s="86">
        <v>126.6157</v>
      </c>
      <c r="E150" s="86">
        <v>0</v>
      </c>
      <c r="F150" s="86">
        <v>8.9999999999999998E-4</v>
      </c>
      <c r="G150" s="86">
        <v>83225.824200000003</v>
      </c>
      <c r="H150" s="86">
        <v>18813.103800000001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6" t="s">
        <v>512</v>
      </c>
      <c r="B151" s="86">
        <v>37179.331700000002</v>
      </c>
      <c r="C151" s="86">
        <v>64.787300000000002</v>
      </c>
      <c r="D151" s="86">
        <v>101.2409</v>
      </c>
      <c r="E151" s="86">
        <v>0</v>
      </c>
      <c r="F151" s="86">
        <v>6.9999999999999999E-4</v>
      </c>
      <c r="G151" s="86">
        <v>66538.984100000001</v>
      </c>
      <c r="H151" s="86">
        <v>15834.790199999999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6" t="s">
        <v>513</v>
      </c>
      <c r="B152" s="86">
        <v>40546.035600000003</v>
      </c>
      <c r="C152" s="86">
        <v>67.419799999999995</v>
      </c>
      <c r="D152" s="86">
        <v>99.877499999999998</v>
      </c>
      <c r="E152" s="86">
        <v>0</v>
      </c>
      <c r="F152" s="86">
        <v>6.9999999999999999E-4</v>
      </c>
      <c r="G152" s="86">
        <v>65629.766399999993</v>
      </c>
      <c r="H152" s="86">
        <v>16959.530999999999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6" t="s">
        <v>514</v>
      </c>
      <c r="B153" s="86">
        <v>48624.785400000001</v>
      </c>
      <c r="C153" s="86">
        <v>74.261300000000006</v>
      </c>
      <c r="D153" s="86">
        <v>98.313800000000001</v>
      </c>
      <c r="E153" s="86">
        <v>0</v>
      </c>
      <c r="F153" s="86">
        <v>6.9999999999999999E-4</v>
      </c>
      <c r="G153" s="86">
        <v>64572.766799999998</v>
      </c>
      <c r="H153" s="86">
        <v>19708.604599999999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6" t="s">
        <v>515</v>
      </c>
      <c r="B154" s="86">
        <v>58928.5357</v>
      </c>
      <c r="C154" s="86">
        <v>83.690700000000007</v>
      </c>
      <c r="D154" s="86">
        <v>98.610799999999998</v>
      </c>
      <c r="E154" s="86">
        <v>0</v>
      </c>
      <c r="F154" s="86">
        <v>8.0000000000000004E-4</v>
      </c>
      <c r="G154" s="86">
        <v>64733.442199999998</v>
      </c>
      <c r="H154" s="86">
        <v>23282.074799999999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6"/>
      <c r="B155" s="86"/>
      <c r="C155" s="86"/>
      <c r="D155" s="86"/>
      <c r="E155" s="86"/>
      <c r="F155" s="86"/>
      <c r="G155" s="86"/>
      <c r="H155" s="86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6" t="s">
        <v>516</v>
      </c>
      <c r="B156" s="86">
        <v>561553.88800000004</v>
      </c>
      <c r="C156" s="86">
        <v>897.45420000000001</v>
      </c>
      <c r="D156" s="86">
        <v>1265.0962999999999</v>
      </c>
      <c r="E156" s="86">
        <v>0</v>
      </c>
      <c r="F156" s="86">
        <v>9.4999999999999998E-3</v>
      </c>
      <c r="G156" s="86">
        <v>831135.81590000005</v>
      </c>
      <c r="H156" s="86">
        <v>231416.46189999999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6" t="s">
        <v>517</v>
      </c>
      <c r="B157" s="86">
        <v>37179.331700000002</v>
      </c>
      <c r="C157" s="86">
        <v>64.787300000000002</v>
      </c>
      <c r="D157" s="86">
        <v>91.224999999999994</v>
      </c>
      <c r="E157" s="86">
        <v>0</v>
      </c>
      <c r="F157" s="86">
        <v>6.9999999999999999E-4</v>
      </c>
      <c r="G157" s="86">
        <v>59888.137499999997</v>
      </c>
      <c r="H157" s="86">
        <v>15834.790199999999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6" t="s">
        <v>518</v>
      </c>
      <c r="B158" s="86">
        <v>63081.238599999997</v>
      </c>
      <c r="C158" s="86">
        <v>88.206400000000002</v>
      </c>
      <c r="D158" s="86">
        <v>126.6157</v>
      </c>
      <c r="E158" s="86">
        <v>0</v>
      </c>
      <c r="F158" s="86">
        <v>8.9999999999999998E-4</v>
      </c>
      <c r="G158" s="86">
        <v>83225.824200000003</v>
      </c>
      <c r="H158" s="86">
        <v>24790.664799999999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79"/>
      <c r="B160" s="86" t="s">
        <v>519</v>
      </c>
      <c r="C160" s="86" t="s">
        <v>520</v>
      </c>
      <c r="D160" s="86" t="s">
        <v>521</v>
      </c>
      <c r="E160" s="86" t="s">
        <v>522</v>
      </c>
      <c r="F160" s="86" t="s">
        <v>523</v>
      </c>
      <c r="G160" s="86" t="s">
        <v>524</v>
      </c>
      <c r="H160" s="86" t="s">
        <v>525</v>
      </c>
      <c r="I160" s="86" t="s">
        <v>526</v>
      </c>
      <c r="J160" s="86" t="s">
        <v>527</v>
      </c>
      <c r="K160" s="86" t="s">
        <v>528</v>
      </c>
      <c r="L160" s="86" t="s">
        <v>529</v>
      </c>
      <c r="M160" s="86" t="s">
        <v>530</v>
      </c>
      <c r="N160" s="86" t="s">
        <v>531</v>
      </c>
      <c r="O160" s="86" t="s">
        <v>532</v>
      </c>
      <c r="P160" s="86" t="s">
        <v>533</v>
      </c>
      <c r="Q160" s="86" t="s">
        <v>534</v>
      </c>
      <c r="R160" s="86" t="s">
        <v>535</v>
      </c>
      <c r="S160" s="86" t="s">
        <v>536</v>
      </c>
    </row>
    <row r="161" spans="1:19">
      <c r="A161" s="86" t="s">
        <v>505</v>
      </c>
      <c r="B161" s="87">
        <v>153919000000</v>
      </c>
      <c r="C161" s="86">
        <v>139104.47399999999</v>
      </c>
      <c r="D161" s="86" t="s">
        <v>664</v>
      </c>
      <c r="E161" s="86">
        <v>75734.207999999999</v>
      </c>
      <c r="F161" s="86">
        <v>58341.440000000002</v>
      </c>
      <c r="G161" s="86">
        <v>3961.27</v>
      </c>
      <c r="H161" s="86">
        <v>0</v>
      </c>
      <c r="I161" s="86">
        <v>0</v>
      </c>
      <c r="J161" s="86">
        <v>0</v>
      </c>
      <c r="K161" s="86">
        <v>1067.556</v>
      </c>
      <c r="L161" s="86">
        <v>0</v>
      </c>
      <c r="M161" s="86">
        <v>0</v>
      </c>
      <c r="N161" s="86">
        <v>0</v>
      </c>
      <c r="O161" s="86">
        <v>0</v>
      </c>
      <c r="P161" s="86">
        <v>0</v>
      </c>
      <c r="Q161" s="86">
        <v>0</v>
      </c>
      <c r="R161" s="86">
        <v>0</v>
      </c>
      <c r="S161" s="86">
        <v>0</v>
      </c>
    </row>
    <row r="162" spans="1:19">
      <c r="A162" s="86" t="s">
        <v>506</v>
      </c>
      <c r="B162" s="87">
        <v>138966000000</v>
      </c>
      <c r="C162" s="86">
        <v>138965.514</v>
      </c>
      <c r="D162" s="86" t="s">
        <v>665</v>
      </c>
      <c r="E162" s="86">
        <v>75734.207999999999</v>
      </c>
      <c r="F162" s="86">
        <v>58341.440000000002</v>
      </c>
      <c r="G162" s="86">
        <v>3961.27</v>
      </c>
      <c r="H162" s="86">
        <v>0</v>
      </c>
      <c r="I162" s="86">
        <v>0</v>
      </c>
      <c r="J162" s="86">
        <v>0</v>
      </c>
      <c r="K162" s="86">
        <v>928.596</v>
      </c>
      <c r="L162" s="86">
        <v>0</v>
      </c>
      <c r="M162" s="86">
        <v>0</v>
      </c>
      <c r="N162" s="86">
        <v>0</v>
      </c>
      <c r="O162" s="86">
        <v>0</v>
      </c>
      <c r="P162" s="86">
        <v>0</v>
      </c>
      <c r="Q162" s="86">
        <v>0</v>
      </c>
      <c r="R162" s="86">
        <v>0</v>
      </c>
      <c r="S162" s="86">
        <v>0</v>
      </c>
    </row>
    <row r="163" spans="1:19">
      <c r="A163" s="86" t="s">
        <v>507</v>
      </c>
      <c r="B163" s="87">
        <v>161229000000</v>
      </c>
      <c r="C163" s="86">
        <v>138733.481</v>
      </c>
      <c r="D163" s="86" t="s">
        <v>713</v>
      </c>
      <c r="E163" s="86">
        <v>75734.207999999999</v>
      </c>
      <c r="F163" s="86">
        <v>58341.440000000002</v>
      </c>
      <c r="G163" s="86">
        <v>3961.27</v>
      </c>
      <c r="H163" s="86">
        <v>0</v>
      </c>
      <c r="I163" s="86">
        <v>0</v>
      </c>
      <c r="J163" s="86">
        <v>0</v>
      </c>
      <c r="K163" s="86">
        <v>696.56399999999996</v>
      </c>
      <c r="L163" s="86">
        <v>0</v>
      </c>
      <c r="M163" s="86">
        <v>0</v>
      </c>
      <c r="N163" s="86">
        <v>0</v>
      </c>
      <c r="O163" s="86">
        <v>0</v>
      </c>
      <c r="P163" s="86">
        <v>0</v>
      </c>
      <c r="Q163" s="86">
        <v>0</v>
      </c>
      <c r="R163" s="86">
        <v>0</v>
      </c>
      <c r="S163" s="86">
        <v>0</v>
      </c>
    </row>
    <row r="164" spans="1:19">
      <c r="A164" s="86" t="s">
        <v>508</v>
      </c>
      <c r="B164" s="87">
        <v>145366000000</v>
      </c>
      <c r="C164" s="86">
        <v>147470.97200000001</v>
      </c>
      <c r="D164" s="86" t="s">
        <v>666</v>
      </c>
      <c r="E164" s="86">
        <v>75734.207999999999</v>
      </c>
      <c r="F164" s="86">
        <v>50956.165999999997</v>
      </c>
      <c r="G164" s="86">
        <v>4004.6469999999999</v>
      </c>
      <c r="H164" s="86">
        <v>0</v>
      </c>
      <c r="I164" s="86">
        <v>16762.821</v>
      </c>
      <c r="J164" s="86">
        <v>0</v>
      </c>
      <c r="K164" s="86">
        <v>13.132</v>
      </c>
      <c r="L164" s="86">
        <v>0</v>
      </c>
      <c r="M164" s="86">
        <v>0</v>
      </c>
      <c r="N164" s="86">
        <v>0</v>
      </c>
      <c r="O164" s="86">
        <v>0</v>
      </c>
      <c r="P164" s="86">
        <v>0</v>
      </c>
      <c r="Q164" s="86">
        <v>0</v>
      </c>
      <c r="R164" s="86">
        <v>0</v>
      </c>
      <c r="S164" s="86">
        <v>0</v>
      </c>
    </row>
    <row r="165" spans="1:19">
      <c r="A165" s="86" t="s">
        <v>281</v>
      </c>
      <c r="B165" s="87">
        <v>159733000000</v>
      </c>
      <c r="C165" s="86">
        <v>162019.071</v>
      </c>
      <c r="D165" s="86" t="s">
        <v>563</v>
      </c>
      <c r="E165" s="86">
        <v>75734.207999999999</v>
      </c>
      <c r="F165" s="86">
        <v>50956.165999999997</v>
      </c>
      <c r="G165" s="86">
        <v>4426.2560000000003</v>
      </c>
      <c r="H165" s="86">
        <v>0</v>
      </c>
      <c r="I165" s="86">
        <v>30894.001</v>
      </c>
      <c r="J165" s="86">
        <v>0</v>
      </c>
      <c r="K165" s="86">
        <v>8.44</v>
      </c>
      <c r="L165" s="86">
        <v>0</v>
      </c>
      <c r="M165" s="86">
        <v>0</v>
      </c>
      <c r="N165" s="86">
        <v>0</v>
      </c>
      <c r="O165" s="86">
        <v>0</v>
      </c>
      <c r="P165" s="86">
        <v>0</v>
      </c>
      <c r="Q165" s="86">
        <v>0</v>
      </c>
      <c r="R165" s="86">
        <v>0</v>
      </c>
      <c r="S165" s="86">
        <v>0</v>
      </c>
    </row>
    <row r="166" spans="1:19">
      <c r="A166" s="86" t="s">
        <v>509</v>
      </c>
      <c r="B166" s="87">
        <v>176503000000</v>
      </c>
      <c r="C166" s="86">
        <v>192066.486</v>
      </c>
      <c r="D166" s="86" t="s">
        <v>601</v>
      </c>
      <c r="E166" s="86">
        <v>75734.207999999999</v>
      </c>
      <c r="F166" s="86">
        <v>50956.165999999997</v>
      </c>
      <c r="G166" s="86">
        <v>5032.3829999999998</v>
      </c>
      <c r="H166" s="86">
        <v>0</v>
      </c>
      <c r="I166" s="86">
        <v>60335.29</v>
      </c>
      <c r="J166" s="86">
        <v>0</v>
      </c>
      <c r="K166" s="86">
        <v>8.44</v>
      </c>
      <c r="L166" s="86">
        <v>0</v>
      </c>
      <c r="M166" s="86">
        <v>0</v>
      </c>
      <c r="N166" s="86">
        <v>0</v>
      </c>
      <c r="O166" s="86">
        <v>0</v>
      </c>
      <c r="P166" s="86">
        <v>0</v>
      </c>
      <c r="Q166" s="86">
        <v>0</v>
      </c>
      <c r="R166" s="86">
        <v>0</v>
      </c>
      <c r="S166" s="86">
        <v>0</v>
      </c>
    </row>
    <row r="167" spans="1:19">
      <c r="A167" s="86" t="s">
        <v>510</v>
      </c>
      <c r="B167" s="87">
        <v>193021000000</v>
      </c>
      <c r="C167" s="86">
        <v>212744.89199999999</v>
      </c>
      <c r="D167" s="86" t="s">
        <v>552</v>
      </c>
      <c r="E167" s="86">
        <v>75734.207999999999</v>
      </c>
      <c r="F167" s="86">
        <v>50956.165999999997</v>
      </c>
      <c r="G167" s="86">
        <v>6062.9570000000003</v>
      </c>
      <c r="H167" s="86">
        <v>0</v>
      </c>
      <c r="I167" s="86">
        <v>79983.120999999999</v>
      </c>
      <c r="J167" s="86">
        <v>0</v>
      </c>
      <c r="K167" s="86">
        <v>8.44</v>
      </c>
      <c r="L167" s="86">
        <v>0</v>
      </c>
      <c r="M167" s="86">
        <v>0</v>
      </c>
      <c r="N167" s="86">
        <v>0</v>
      </c>
      <c r="O167" s="86">
        <v>0</v>
      </c>
      <c r="P167" s="86">
        <v>0</v>
      </c>
      <c r="Q167" s="86">
        <v>0</v>
      </c>
      <c r="R167" s="86">
        <v>0</v>
      </c>
      <c r="S167" s="86">
        <v>0</v>
      </c>
    </row>
    <row r="168" spans="1:19">
      <c r="A168" s="86" t="s">
        <v>511</v>
      </c>
      <c r="B168" s="87">
        <v>193119000000</v>
      </c>
      <c r="C168" s="86">
        <v>197541.23300000001</v>
      </c>
      <c r="D168" s="86" t="s">
        <v>714</v>
      </c>
      <c r="E168" s="86">
        <v>75734.207999999999</v>
      </c>
      <c r="F168" s="86">
        <v>50956.165999999997</v>
      </c>
      <c r="G168" s="86">
        <v>5463.9319999999998</v>
      </c>
      <c r="H168" s="86">
        <v>0</v>
      </c>
      <c r="I168" s="86">
        <v>65378.487000000001</v>
      </c>
      <c r="J168" s="86">
        <v>0</v>
      </c>
      <c r="K168" s="86">
        <v>8.44</v>
      </c>
      <c r="L168" s="86">
        <v>0</v>
      </c>
      <c r="M168" s="86">
        <v>0</v>
      </c>
      <c r="N168" s="86">
        <v>0</v>
      </c>
      <c r="O168" s="86">
        <v>0</v>
      </c>
      <c r="P168" s="86">
        <v>0</v>
      </c>
      <c r="Q168" s="86">
        <v>0</v>
      </c>
      <c r="R168" s="86">
        <v>0</v>
      </c>
      <c r="S168" s="86">
        <v>0</v>
      </c>
    </row>
    <row r="169" spans="1:19">
      <c r="A169" s="86" t="s">
        <v>512</v>
      </c>
      <c r="B169" s="87">
        <v>154399000000</v>
      </c>
      <c r="C169" s="86">
        <v>188944.51800000001</v>
      </c>
      <c r="D169" s="86" t="s">
        <v>667</v>
      </c>
      <c r="E169" s="86">
        <v>75734.207999999999</v>
      </c>
      <c r="F169" s="86">
        <v>50956.165999999997</v>
      </c>
      <c r="G169" s="86">
        <v>4758.0339999999997</v>
      </c>
      <c r="H169" s="86">
        <v>0</v>
      </c>
      <c r="I169" s="86">
        <v>57487.671000000002</v>
      </c>
      <c r="J169" s="86">
        <v>0</v>
      </c>
      <c r="K169" s="86">
        <v>8.44</v>
      </c>
      <c r="L169" s="86">
        <v>0</v>
      </c>
      <c r="M169" s="86">
        <v>0</v>
      </c>
      <c r="N169" s="86">
        <v>0</v>
      </c>
      <c r="O169" s="86">
        <v>0</v>
      </c>
      <c r="P169" s="86">
        <v>0</v>
      </c>
      <c r="Q169" s="86">
        <v>0</v>
      </c>
      <c r="R169" s="86">
        <v>0</v>
      </c>
      <c r="S169" s="86">
        <v>0</v>
      </c>
    </row>
    <row r="170" spans="1:19">
      <c r="A170" s="86" t="s">
        <v>513</v>
      </c>
      <c r="B170" s="87">
        <v>152289000000</v>
      </c>
      <c r="C170" s="86">
        <v>153993.78599999999</v>
      </c>
      <c r="D170" s="86" t="s">
        <v>715</v>
      </c>
      <c r="E170" s="86">
        <v>75734.207999999999</v>
      </c>
      <c r="F170" s="86">
        <v>51598.362999999998</v>
      </c>
      <c r="G170" s="86">
        <v>4707.9660000000003</v>
      </c>
      <c r="H170" s="86">
        <v>0</v>
      </c>
      <c r="I170" s="86">
        <v>21936.366000000002</v>
      </c>
      <c r="J170" s="86">
        <v>0</v>
      </c>
      <c r="K170" s="86">
        <v>16.882999999999999</v>
      </c>
      <c r="L170" s="86">
        <v>0</v>
      </c>
      <c r="M170" s="86">
        <v>0</v>
      </c>
      <c r="N170" s="86">
        <v>0</v>
      </c>
      <c r="O170" s="86">
        <v>0</v>
      </c>
      <c r="P170" s="86">
        <v>0</v>
      </c>
      <c r="Q170" s="86">
        <v>0</v>
      </c>
      <c r="R170" s="86">
        <v>0</v>
      </c>
      <c r="S170" s="86">
        <v>0</v>
      </c>
    </row>
    <row r="171" spans="1:19">
      <c r="A171" s="86" t="s">
        <v>514</v>
      </c>
      <c r="B171" s="87">
        <v>149836000000</v>
      </c>
      <c r="C171" s="86">
        <v>138720.68</v>
      </c>
      <c r="D171" s="86" t="s">
        <v>668</v>
      </c>
      <c r="E171" s="86">
        <v>75734.207999999999</v>
      </c>
      <c r="F171" s="86">
        <v>58341.440000000002</v>
      </c>
      <c r="G171" s="86">
        <v>3961.27</v>
      </c>
      <c r="H171" s="86">
        <v>0</v>
      </c>
      <c r="I171" s="86">
        <v>0</v>
      </c>
      <c r="J171" s="86">
        <v>0</v>
      </c>
      <c r="K171" s="86">
        <v>683.76199999999994</v>
      </c>
      <c r="L171" s="86">
        <v>0</v>
      </c>
      <c r="M171" s="86">
        <v>0</v>
      </c>
      <c r="N171" s="86">
        <v>0</v>
      </c>
      <c r="O171" s="86">
        <v>0</v>
      </c>
      <c r="P171" s="86">
        <v>0</v>
      </c>
      <c r="Q171" s="86">
        <v>0</v>
      </c>
      <c r="R171" s="86">
        <v>0</v>
      </c>
      <c r="S171" s="86">
        <v>0</v>
      </c>
    </row>
    <row r="172" spans="1:19">
      <c r="A172" s="86" t="s">
        <v>515</v>
      </c>
      <c r="B172" s="87">
        <v>150209000000</v>
      </c>
      <c r="C172" s="86">
        <v>138917.386</v>
      </c>
      <c r="D172" s="86" t="s">
        <v>716</v>
      </c>
      <c r="E172" s="86">
        <v>75734.207999999999</v>
      </c>
      <c r="F172" s="86">
        <v>58341.440000000002</v>
      </c>
      <c r="G172" s="86">
        <v>3961.27</v>
      </c>
      <c r="H172" s="86">
        <v>0</v>
      </c>
      <c r="I172" s="86">
        <v>0</v>
      </c>
      <c r="J172" s="86">
        <v>0</v>
      </c>
      <c r="K172" s="86">
        <v>880.46799999999996</v>
      </c>
      <c r="L172" s="86">
        <v>0</v>
      </c>
      <c r="M172" s="86">
        <v>0</v>
      </c>
      <c r="N172" s="86">
        <v>0</v>
      </c>
      <c r="O172" s="86">
        <v>0</v>
      </c>
      <c r="P172" s="86">
        <v>0</v>
      </c>
      <c r="Q172" s="86">
        <v>0</v>
      </c>
      <c r="R172" s="86">
        <v>0</v>
      </c>
      <c r="S172" s="86">
        <v>0</v>
      </c>
    </row>
    <row r="173" spans="1:19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</row>
    <row r="174" spans="1:19">
      <c r="A174" s="86" t="s">
        <v>516</v>
      </c>
      <c r="B174" s="87">
        <v>1928590000000</v>
      </c>
      <c r="C174" s="86"/>
      <c r="D174" s="86"/>
      <c r="E174" s="86"/>
      <c r="F174" s="86"/>
      <c r="G174" s="86"/>
      <c r="H174" s="86"/>
      <c r="I174" s="86"/>
      <c r="J174" s="86"/>
      <c r="K174" s="86"/>
      <c r="L174" s="86">
        <v>0</v>
      </c>
      <c r="M174" s="86">
        <v>0</v>
      </c>
      <c r="N174" s="86">
        <v>0</v>
      </c>
      <c r="O174" s="86">
        <v>0</v>
      </c>
      <c r="P174" s="86">
        <v>0</v>
      </c>
      <c r="Q174" s="86">
        <v>0</v>
      </c>
      <c r="R174" s="86">
        <v>0</v>
      </c>
      <c r="S174" s="86">
        <v>0</v>
      </c>
    </row>
    <row r="175" spans="1:19">
      <c r="A175" s="86" t="s">
        <v>517</v>
      </c>
      <c r="B175" s="87">
        <v>138966000000</v>
      </c>
      <c r="C175" s="86">
        <v>138720.68</v>
      </c>
      <c r="D175" s="86"/>
      <c r="E175" s="86">
        <v>75734.207999999999</v>
      </c>
      <c r="F175" s="86">
        <v>50956.165999999997</v>
      </c>
      <c r="G175" s="86">
        <v>3961.27</v>
      </c>
      <c r="H175" s="86">
        <v>0</v>
      </c>
      <c r="I175" s="86">
        <v>0</v>
      </c>
      <c r="J175" s="86">
        <v>0</v>
      </c>
      <c r="K175" s="86">
        <v>8.44</v>
      </c>
      <c r="L175" s="86">
        <v>0</v>
      </c>
      <c r="M175" s="86">
        <v>0</v>
      </c>
      <c r="N175" s="86">
        <v>0</v>
      </c>
      <c r="O175" s="86">
        <v>0</v>
      </c>
      <c r="P175" s="86">
        <v>0</v>
      </c>
      <c r="Q175" s="86">
        <v>0</v>
      </c>
      <c r="R175" s="86">
        <v>0</v>
      </c>
      <c r="S175" s="86">
        <v>0</v>
      </c>
    </row>
    <row r="176" spans="1:19">
      <c r="A176" s="86" t="s">
        <v>518</v>
      </c>
      <c r="B176" s="87">
        <v>193119000000</v>
      </c>
      <c r="C176" s="86">
        <v>212744.89199999999</v>
      </c>
      <c r="D176" s="86"/>
      <c r="E176" s="86">
        <v>75734.207999999999</v>
      </c>
      <c r="F176" s="86">
        <v>58341.440000000002</v>
      </c>
      <c r="G176" s="86">
        <v>6062.9570000000003</v>
      </c>
      <c r="H176" s="86">
        <v>0</v>
      </c>
      <c r="I176" s="86">
        <v>79983.120999999999</v>
      </c>
      <c r="J176" s="86">
        <v>0</v>
      </c>
      <c r="K176" s="86">
        <v>1067.556</v>
      </c>
      <c r="L176" s="86">
        <v>0</v>
      </c>
      <c r="M176" s="86">
        <v>0</v>
      </c>
      <c r="N176" s="86">
        <v>0</v>
      </c>
      <c r="O176" s="86">
        <v>0</v>
      </c>
      <c r="P176" s="86">
        <v>0</v>
      </c>
      <c r="Q176" s="86">
        <v>0</v>
      </c>
      <c r="R176" s="86">
        <v>0</v>
      </c>
      <c r="S176" s="86">
        <v>0</v>
      </c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9"/>
      <c r="B178" s="86" t="s">
        <v>541</v>
      </c>
      <c r="C178" s="86" t="s">
        <v>542</v>
      </c>
      <c r="D178" s="86" t="s">
        <v>543</v>
      </c>
      <c r="E178" s="86" t="s">
        <v>238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6" t="s">
        <v>544</v>
      </c>
      <c r="B179" s="86">
        <v>34924.65</v>
      </c>
      <c r="C179" s="86">
        <v>20969.009999999998</v>
      </c>
      <c r="D179" s="86">
        <v>0</v>
      </c>
      <c r="E179" s="86">
        <v>55893.65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6" t="s">
        <v>545</v>
      </c>
      <c r="B180" s="86">
        <v>7.01</v>
      </c>
      <c r="C180" s="86">
        <v>4.21</v>
      </c>
      <c r="D180" s="86">
        <v>0</v>
      </c>
      <c r="E180" s="86">
        <v>11.22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6" t="s">
        <v>546</v>
      </c>
      <c r="B181" s="86">
        <v>7.01</v>
      </c>
      <c r="C181" s="86">
        <v>4.21</v>
      </c>
      <c r="D181" s="86">
        <v>0</v>
      </c>
      <c r="E181" s="86">
        <v>11.22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S181"/>
  <sheetViews>
    <sheetView workbookViewId="0">
      <selection activeCell="H16" sqref="H16"/>
    </sheetView>
  </sheetViews>
  <sheetFormatPr defaultRowHeight="10.5"/>
  <cols>
    <col min="1" max="1" width="45.8320312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9" width="38.3320312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4.832031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79"/>
      <c r="B1" s="86" t="s">
        <v>329</v>
      </c>
      <c r="C1" s="86" t="s">
        <v>330</v>
      </c>
      <c r="D1" s="86" t="s">
        <v>331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332</v>
      </c>
      <c r="B2" s="86">
        <v>6422.44</v>
      </c>
      <c r="C2" s="86">
        <v>1289.08</v>
      </c>
      <c r="D2" s="86">
        <v>1289.08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333</v>
      </c>
      <c r="B3" s="86">
        <v>6422.44</v>
      </c>
      <c r="C3" s="86">
        <v>1289.08</v>
      </c>
      <c r="D3" s="86">
        <v>1289.08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334</v>
      </c>
      <c r="B4" s="86">
        <v>11722.37</v>
      </c>
      <c r="C4" s="86">
        <v>2352.86</v>
      </c>
      <c r="D4" s="86">
        <v>2352.86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335</v>
      </c>
      <c r="B5" s="86">
        <v>11722.37</v>
      </c>
      <c r="C5" s="86">
        <v>2352.86</v>
      </c>
      <c r="D5" s="86">
        <v>2352.86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9"/>
      <c r="B7" s="86" t="s">
        <v>336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337</v>
      </c>
      <c r="B8" s="86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338</v>
      </c>
      <c r="B9" s="86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339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9"/>
      <c r="B12" s="86" t="s">
        <v>340</v>
      </c>
      <c r="C12" s="86" t="s">
        <v>341</v>
      </c>
      <c r="D12" s="86" t="s">
        <v>342</v>
      </c>
      <c r="E12" s="86" t="s">
        <v>343</v>
      </c>
      <c r="F12" s="86" t="s">
        <v>344</v>
      </c>
      <c r="G12" s="86" t="s">
        <v>345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70</v>
      </c>
      <c r="B13" s="86">
        <v>0</v>
      </c>
      <c r="C13" s="86">
        <v>4470.72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71</v>
      </c>
      <c r="B14" s="86">
        <v>83.59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79</v>
      </c>
      <c r="B15" s="86">
        <v>867.37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80</v>
      </c>
      <c r="B16" s="86">
        <v>33.97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81</v>
      </c>
      <c r="B17" s="86">
        <v>806.04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82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83</v>
      </c>
      <c r="B19" s="86">
        <v>101.72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84</v>
      </c>
      <c r="B20" s="86">
        <v>6.13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85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86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65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87</v>
      </c>
      <c r="B24" s="86">
        <v>0</v>
      </c>
      <c r="C24" s="86">
        <v>52.91</v>
      </c>
      <c r="D24" s="86">
        <v>0</v>
      </c>
      <c r="E24" s="86">
        <v>0</v>
      </c>
      <c r="F24" s="86">
        <v>0</v>
      </c>
      <c r="G24" s="86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88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89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90</v>
      </c>
      <c r="B28" s="86">
        <v>1898.82</v>
      </c>
      <c r="C28" s="86">
        <v>4523.62</v>
      </c>
      <c r="D28" s="86">
        <v>0</v>
      </c>
      <c r="E28" s="86">
        <v>0</v>
      </c>
      <c r="F28" s="86">
        <v>0</v>
      </c>
      <c r="G28" s="86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9"/>
      <c r="B30" s="86" t="s">
        <v>336</v>
      </c>
      <c r="C30" s="86" t="s">
        <v>2</v>
      </c>
      <c r="D30" s="86" t="s">
        <v>346</v>
      </c>
      <c r="E30" s="86" t="s">
        <v>347</v>
      </c>
      <c r="F30" s="86" t="s">
        <v>348</v>
      </c>
      <c r="G30" s="86" t="s">
        <v>349</v>
      </c>
      <c r="H30" s="86" t="s">
        <v>350</v>
      </c>
      <c r="I30" s="86" t="s">
        <v>351</v>
      </c>
      <c r="J30" s="86" t="s">
        <v>352</v>
      </c>
      <c r="K30"/>
      <c r="L30"/>
      <c r="M30"/>
      <c r="N30"/>
      <c r="O30"/>
      <c r="P30"/>
      <c r="Q30"/>
      <c r="R30"/>
      <c r="S30"/>
    </row>
    <row r="31" spans="1:19">
      <c r="A31" s="86" t="s">
        <v>353</v>
      </c>
      <c r="B31" s="86">
        <v>983.54</v>
      </c>
      <c r="C31" s="86" t="s">
        <v>3</v>
      </c>
      <c r="D31" s="86">
        <v>2698.04</v>
      </c>
      <c r="E31" s="86">
        <v>1</v>
      </c>
      <c r="F31" s="86">
        <v>0</v>
      </c>
      <c r="G31" s="86">
        <v>0</v>
      </c>
      <c r="H31" s="86">
        <v>16.89</v>
      </c>
      <c r="I31" s="86">
        <v>18.579999999999998</v>
      </c>
      <c r="J31" s="86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6" t="s">
        <v>358</v>
      </c>
      <c r="B32" s="86">
        <v>983.54</v>
      </c>
      <c r="C32" s="86" t="s">
        <v>3</v>
      </c>
      <c r="D32" s="86">
        <v>2698.04</v>
      </c>
      <c r="E32" s="86">
        <v>1</v>
      </c>
      <c r="F32" s="86">
        <v>0</v>
      </c>
      <c r="G32" s="86">
        <v>0</v>
      </c>
      <c r="H32" s="86">
        <v>16.89</v>
      </c>
      <c r="I32" s="86">
        <v>18.579999999999998</v>
      </c>
      <c r="J32" s="86">
        <v>8.07</v>
      </c>
      <c r="K32"/>
      <c r="L32"/>
      <c r="M32"/>
      <c r="N32"/>
      <c r="O32"/>
      <c r="P32"/>
      <c r="Q32"/>
      <c r="R32"/>
      <c r="S32"/>
    </row>
    <row r="33" spans="1:19">
      <c r="A33" s="86" t="s">
        <v>363</v>
      </c>
      <c r="B33" s="86">
        <v>983.54</v>
      </c>
      <c r="C33" s="86" t="s">
        <v>3</v>
      </c>
      <c r="D33" s="86">
        <v>2698.04</v>
      </c>
      <c r="E33" s="86">
        <v>1</v>
      </c>
      <c r="F33" s="86">
        <v>0</v>
      </c>
      <c r="G33" s="86">
        <v>0</v>
      </c>
      <c r="H33" s="86">
        <v>16.89</v>
      </c>
      <c r="I33" s="86">
        <v>18.579999999999998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368</v>
      </c>
      <c r="B34" s="86">
        <v>1660.73</v>
      </c>
      <c r="C34" s="86" t="s">
        <v>3</v>
      </c>
      <c r="D34" s="86">
        <v>2024.76</v>
      </c>
      <c r="E34" s="86">
        <v>1</v>
      </c>
      <c r="F34" s="86">
        <v>202.84</v>
      </c>
      <c r="G34" s="86">
        <v>0</v>
      </c>
      <c r="H34" s="86">
        <v>0</v>
      </c>
      <c r="I34" s="86"/>
      <c r="J34" s="86">
        <v>0</v>
      </c>
      <c r="K34"/>
      <c r="L34"/>
      <c r="M34"/>
      <c r="N34"/>
      <c r="O34"/>
      <c r="P34"/>
      <c r="Q34"/>
      <c r="R34"/>
      <c r="S34"/>
    </row>
    <row r="35" spans="1:19">
      <c r="A35" s="86" t="s">
        <v>369</v>
      </c>
      <c r="B35" s="86">
        <v>1660.73</v>
      </c>
      <c r="C35" s="86" t="s">
        <v>3</v>
      </c>
      <c r="D35" s="86">
        <v>2024.76</v>
      </c>
      <c r="E35" s="86">
        <v>1</v>
      </c>
      <c r="F35" s="86">
        <v>202.84</v>
      </c>
      <c r="G35" s="86">
        <v>0</v>
      </c>
      <c r="H35" s="86">
        <v>0</v>
      </c>
      <c r="I35" s="86"/>
      <c r="J35" s="86">
        <v>0</v>
      </c>
      <c r="K35"/>
      <c r="L35"/>
      <c r="M35"/>
      <c r="N35"/>
      <c r="O35"/>
      <c r="P35"/>
      <c r="Q35"/>
      <c r="R35"/>
      <c r="S35"/>
    </row>
    <row r="36" spans="1:19">
      <c r="A36" s="86" t="s">
        <v>354</v>
      </c>
      <c r="B36" s="86">
        <v>207.34</v>
      </c>
      <c r="C36" s="86" t="s">
        <v>3</v>
      </c>
      <c r="D36" s="86">
        <v>568.77</v>
      </c>
      <c r="E36" s="86">
        <v>1</v>
      </c>
      <c r="F36" s="86">
        <v>136.91999999999999</v>
      </c>
      <c r="G36" s="86">
        <v>65.28</v>
      </c>
      <c r="H36" s="86">
        <v>16.89</v>
      </c>
      <c r="I36" s="86">
        <v>18.579999999999998</v>
      </c>
      <c r="J36" s="86">
        <v>8.07</v>
      </c>
      <c r="K36"/>
      <c r="L36"/>
      <c r="M36"/>
      <c r="N36"/>
      <c r="O36"/>
      <c r="P36"/>
      <c r="Q36"/>
      <c r="R36"/>
      <c r="S36"/>
    </row>
    <row r="37" spans="1:19">
      <c r="A37" s="86" t="s">
        <v>355</v>
      </c>
      <c r="B37" s="86">
        <v>131.26</v>
      </c>
      <c r="C37" s="86" t="s">
        <v>3</v>
      </c>
      <c r="D37" s="86">
        <v>360.08</v>
      </c>
      <c r="E37" s="86">
        <v>1</v>
      </c>
      <c r="F37" s="86">
        <v>91.28</v>
      </c>
      <c r="G37" s="86">
        <v>43.52</v>
      </c>
      <c r="H37" s="86">
        <v>16.89</v>
      </c>
      <c r="I37" s="86">
        <v>18.579999999999998</v>
      </c>
      <c r="J37" s="86">
        <v>8.07</v>
      </c>
      <c r="K37"/>
      <c r="L37"/>
      <c r="M37"/>
      <c r="N37"/>
      <c r="O37"/>
      <c r="P37"/>
      <c r="Q37"/>
      <c r="R37"/>
      <c r="S37"/>
    </row>
    <row r="38" spans="1:19">
      <c r="A38" s="86" t="s">
        <v>356</v>
      </c>
      <c r="B38" s="86">
        <v>207.34</v>
      </c>
      <c r="C38" s="86" t="s">
        <v>3</v>
      </c>
      <c r="D38" s="86">
        <v>568.77</v>
      </c>
      <c r="E38" s="86">
        <v>1</v>
      </c>
      <c r="F38" s="86">
        <v>136.91999999999999</v>
      </c>
      <c r="G38" s="86">
        <v>65.28</v>
      </c>
      <c r="H38" s="86">
        <v>16.89</v>
      </c>
      <c r="I38" s="86">
        <v>18.579999999999998</v>
      </c>
      <c r="J38" s="86">
        <v>8.07</v>
      </c>
      <c r="K38"/>
      <c r="L38"/>
      <c r="M38"/>
      <c r="N38"/>
      <c r="O38"/>
      <c r="P38"/>
      <c r="Q38"/>
      <c r="R38"/>
      <c r="S38"/>
    </row>
    <row r="39" spans="1:19">
      <c r="A39" s="86" t="s">
        <v>357</v>
      </c>
      <c r="B39" s="86">
        <v>131.25</v>
      </c>
      <c r="C39" s="86" t="s">
        <v>3</v>
      </c>
      <c r="D39" s="86">
        <v>360.05</v>
      </c>
      <c r="E39" s="86">
        <v>1</v>
      </c>
      <c r="F39" s="86">
        <v>91.28</v>
      </c>
      <c r="G39" s="86">
        <v>43.52</v>
      </c>
      <c r="H39" s="86">
        <v>16.89</v>
      </c>
      <c r="I39" s="86">
        <v>18.579999999999998</v>
      </c>
      <c r="J39" s="86">
        <v>8.07</v>
      </c>
      <c r="K39"/>
      <c r="L39"/>
      <c r="M39"/>
      <c r="N39"/>
      <c r="O39"/>
      <c r="P39"/>
      <c r="Q39"/>
      <c r="R39"/>
      <c r="S39"/>
    </row>
    <row r="40" spans="1:19">
      <c r="A40" s="86" t="s">
        <v>359</v>
      </c>
      <c r="B40" s="86">
        <v>207.34</v>
      </c>
      <c r="C40" s="86" t="s">
        <v>3</v>
      </c>
      <c r="D40" s="86">
        <v>568.77</v>
      </c>
      <c r="E40" s="86">
        <v>1</v>
      </c>
      <c r="F40" s="86">
        <v>136.91999999999999</v>
      </c>
      <c r="G40" s="86">
        <v>65.28</v>
      </c>
      <c r="H40" s="86">
        <v>16.89</v>
      </c>
      <c r="I40" s="86">
        <v>18.579999999999998</v>
      </c>
      <c r="J40" s="86">
        <v>8.07</v>
      </c>
      <c r="K40"/>
      <c r="L40"/>
      <c r="M40"/>
      <c r="N40"/>
      <c r="O40"/>
      <c r="P40"/>
      <c r="Q40"/>
      <c r="R40"/>
      <c r="S40"/>
    </row>
    <row r="41" spans="1:19">
      <c r="A41" s="86" t="s">
        <v>360</v>
      </c>
      <c r="B41" s="86">
        <v>131.26</v>
      </c>
      <c r="C41" s="86" t="s">
        <v>3</v>
      </c>
      <c r="D41" s="86">
        <v>360.08</v>
      </c>
      <c r="E41" s="86">
        <v>1</v>
      </c>
      <c r="F41" s="86">
        <v>91.28</v>
      </c>
      <c r="G41" s="86">
        <v>43.52</v>
      </c>
      <c r="H41" s="86">
        <v>16.89</v>
      </c>
      <c r="I41" s="86">
        <v>18.579999999999998</v>
      </c>
      <c r="J41" s="86">
        <v>8.07</v>
      </c>
      <c r="K41"/>
      <c r="L41"/>
      <c r="M41"/>
      <c r="N41"/>
      <c r="O41"/>
      <c r="P41"/>
      <c r="Q41"/>
      <c r="R41"/>
      <c r="S41"/>
    </row>
    <row r="42" spans="1:19">
      <c r="A42" s="86" t="s">
        <v>361</v>
      </c>
      <c r="B42" s="86">
        <v>207.34</v>
      </c>
      <c r="C42" s="86" t="s">
        <v>3</v>
      </c>
      <c r="D42" s="86">
        <v>568.77</v>
      </c>
      <c r="E42" s="86">
        <v>1</v>
      </c>
      <c r="F42" s="86">
        <v>136.91999999999999</v>
      </c>
      <c r="G42" s="86">
        <v>65.28</v>
      </c>
      <c r="H42" s="86">
        <v>16.89</v>
      </c>
      <c r="I42" s="86">
        <v>18.579999999999998</v>
      </c>
      <c r="J42" s="86">
        <v>8.07</v>
      </c>
      <c r="K42"/>
      <c r="L42"/>
      <c r="M42"/>
      <c r="N42"/>
      <c r="O42"/>
      <c r="P42"/>
      <c r="Q42"/>
      <c r="R42"/>
      <c r="S42"/>
    </row>
    <row r="43" spans="1:19">
      <c r="A43" s="86" t="s">
        <v>362</v>
      </c>
      <c r="B43" s="86">
        <v>131.25</v>
      </c>
      <c r="C43" s="86" t="s">
        <v>3</v>
      </c>
      <c r="D43" s="86">
        <v>360.05</v>
      </c>
      <c r="E43" s="86">
        <v>1</v>
      </c>
      <c r="F43" s="86">
        <v>91.28</v>
      </c>
      <c r="G43" s="86">
        <v>43.52</v>
      </c>
      <c r="H43" s="86">
        <v>16.89</v>
      </c>
      <c r="I43" s="86">
        <v>18.579999999999998</v>
      </c>
      <c r="J43" s="86">
        <v>8.07</v>
      </c>
      <c r="K43"/>
      <c r="L43"/>
      <c r="M43"/>
      <c r="N43"/>
      <c r="O43"/>
      <c r="P43"/>
      <c r="Q43"/>
      <c r="R43"/>
      <c r="S43"/>
    </row>
    <row r="44" spans="1:19">
      <c r="A44" s="86" t="s">
        <v>364</v>
      </c>
      <c r="B44" s="86">
        <v>207.34</v>
      </c>
      <c r="C44" s="86" t="s">
        <v>3</v>
      </c>
      <c r="D44" s="86">
        <v>568.77</v>
      </c>
      <c r="E44" s="86">
        <v>1</v>
      </c>
      <c r="F44" s="86">
        <v>136.91999999999999</v>
      </c>
      <c r="G44" s="86">
        <v>65.28</v>
      </c>
      <c r="H44" s="86">
        <v>16.89</v>
      </c>
      <c r="I44" s="86">
        <v>18.579999999999998</v>
      </c>
      <c r="J44" s="86">
        <v>8.07</v>
      </c>
      <c r="K44"/>
      <c r="L44"/>
      <c r="M44"/>
      <c r="N44"/>
      <c r="O44"/>
      <c r="P44"/>
      <c r="Q44"/>
      <c r="R44"/>
      <c r="S44"/>
    </row>
    <row r="45" spans="1:19">
      <c r="A45" s="86" t="s">
        <v>365</v>
      </c>
      <c r="B45" s="86">
        <v>131.26</v>
      </c>
      <c r="C45" s="86" t="s">
        <v>3</v>
      </c>
      <c r="D45" s="86">
        <v>360.08</v>
      </c>
      <c r="E45" s="86">
        <v>1</v>
      </c>
      <c r="F45" s="86">
        <v>91.28</v>
      </c>
      <c r="G45" s="86">
        <v>43.52</v>
      </c>
      <c r="H45" s="86">
        <v>16.89</v>
      </c>
      <c r="I45" s="86">
        <v>18.579999999999998</v>
      </c>
      <c r="J45" s="86">
        <v>8.07</v>
      </c>
      <c r="K45"/>
      <c r="L45"/>
      <c r="M45"/>
      <c r="N45"/>
      <c r="O45"/>
      <c r="P45"/>
      <c r="Q45"/>
      <c r="R45"/>
      <c r="S45"/>
    </row>
    <row r="46" spans="1:19">
      <c r="A46" s="86" t="s">
        <v>366</v>
      </c>
      <c r="B46" s="86">
        <v>207.34</v>
      </c>
      <c r="C46" s="86" t="s">
        <v>3</v>
      </c>
      <c r="D46" s="86">
        <v>568.77</v>
      </c>
      <c r="E46" s="86">
        <v>1</v>
      </c>
      <c r="F46" s="86">
        <v>136.91999999999999</v>
      </c>
      <c r="G46" s="86">
        <v>65.28</v>
      </c>
      <c r="H46" s="86">
        <v>16.89</v>
      </c>
      <c r="I46" s="86">
        <v>18.579999999999998</v>
      </c>
      <c r="J46" s="86">
        <v>8.07</v>
      </c>
      <c r="K46"/>
      <c r="L46"/>
      <c r="M46"/>
      <c r="N46"/>
      <c r="O46"/>
      <c r="P46"/>
      <c r="Q46"/>
      <c r="R46"/>
      <c r="S46"/>
    </row>
    <row r="47" spans="1:19">
      <c r="A47" s="86" t="s">
        <v>367</v>
      </c>
      <c r="B47" s="86">
        <v>131.25</v>
      </c>
      <c r="C47" s="86" t="s">
        <v>3</v>
      </c>
      <c r="D47" s="86">
        <v>360.05</v>
      </c>
      <c r="E47" s="86">
        <v>1</v>
      </c>
      <c r="F47" s="86">
        <v>91.28</v>
      </c>
      <c r="G47" s="86">
        <v>43.52</v>
      </c>
      <c r="H47" s="86">
        <v>16.89</v>
      </c>
      <c r="I47" s="86">
        <v>18.579999999999998</v>
      </c>
      <c r="J47" s="86">
        <v>8.07</v>
      </c>
      <c r="K47"/>
      <c r="L47"/>
      <c r="M47"/>
      <c r="N47"/>
      <c r="O47"/>
      <c r="P47"/>
      <c r="Q47"/>
      <c r="R47"/>
      <c r="S47"/>
    </row>
    <row r="48" spans="1:19">
      <c r="A48" s="86" t="s">
        <v>370</v>
      </c>
      <c r="B48" s="86">
        <v>1660.73</v>
      </c>
      <c r="C48" s="86" t="s">
        <v>3</v>
      </c>
      <c r="D48" s="86">
        <v>2024.76</v>
      </c>
      <c r="E48" s="86">
        <v>1</v>
      </c>
      <c r="F48" s="86">
        <v>202.84</v>
      </c>
      <c r="G48" s="86">
        <v>0</v>
      </c>
      <c r="H48" s="86">
        <v>0</v>
      </c>
      <c r="I48" s="86"/>
      <c r="J48" s="86">
        <v>0</v>
      </c>
      <c r="K48"/>
      <c r="L48"/>
      <c r="M48"/>
      <c r="N48"/>
      <c r="O48"/>
      <c r="P48"/>
      <c r="Q48"/>
      <c r="R48"/>
      <c r="S48"/>
    </row>
    <row r="49" spans="1:19">
      <c r="A49" s="86" t="s">
        <v>238</v>
      </c>
      <c r="B49" s="86">
        <v>9964.3700000000008</v>
      </c>
      <c r="C49" s="86"/>
      <c r="D49" s="86">
        <v>19741.41</v>
      </c>
      <c r="E49" s="86"/>
      <c r="F49" s="86">
        <v>1977.67</v>
      </c>
      <c r="G49" s="86">
        <v>652.83000000000004</v>
      </c>
      <c r="H49" s="86">
        <v>8.4450000000000003</v>
      </c>
      <c r="I49" s="86">
        <v>37.159999999999997</v>
      </c>
      <c r="J49" s="86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6" t="s">
        <v>371</v>
      </c>
      <c r="B50" s="86">
        <v>9964.3700000000008</v>
      </c>
      <c r="C50" s="86"/>
      <c r="D50" s="86">
        <v>19741.41</v>
      </c>
      <c r="E50" s="86"/>
      <c r="F50" s="86">
        <v>1977.67</v>
      </c>
      <c r="G50" s="86">
        <v>652.83000000000004</v>
      </c>
      <c r="H50" s="86">
        <v>8.4450000000000003</v>
      </c>
      <c r="I50" s="86">
        <v>37.159999999999997</v>
      </c>
      <c r="J50" s="86">
        <v>7.2575000000000003</v>
      </c>
      <c r="K50"/>
      <c r="L50"/>
      <c r="M50"/>
      <c r="N50"/>
      <c r="O50"/>
      <c r="P50"/>
      <c r="Q50"/>
      <c r="R50"/>
      <c r="S50"/>
    </row>
    <row r="51" spans="1:19">
      <c r="A51" s="86" t="s">
        <v>372</v>
      </c>
      <c r="B51" s="86">
        <v>0</v>
      </c>
      <c r="C51" s="86"/>
      <c r="D51" s="86">
        <v>0</v>
      </c>
      <c r="E51" s="86"/>
      <c r="F51" s="86">
        <v>0</v>
      </c>
      <c r="G51" s="86">
        <v>0</v>
      </c>
      <c r="H51" s="86"/>
      <c r="I51" s="86"/>
      <c r="J51" s="86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79"/>
      <c r="B53" s="86" t="s">
        <v>49</v>
      </c>
      <c r="C53" s="86" t="s">
        <v>373</v>
      </c>
      <c r="D53" s="86" t="s">
        <v>374</v>
      </c>
      <c r="E53" s="86" t="s">
        <v>375</v>
      </c>
      <c r="F53" s="86" t="s">
        <v>376</v>
      </c>
      <c r="G53" s="86" t="s">
        <v>377</v>
      </c>
      <c r="H53" s="86" t="s">
        <v>378</v>
      </c>
      <c r="I53" s="86" t="s">
        <v>379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380</v>
      </c>
      <c r="B54" s="86" t="s">
        <v>495</v>
      </c>
      <c r="C54" s="86">
        <v>0.3</v>
      </c>
      <c r="D54" s="86">
        <v>1.8620000000000001</v>
      </c>
      <c r="E54" s="86">
        <v>3.4009999999999998</v>
      </c>
      <c r="F54" s="86">
        <v>983.54</v>
      </c>
      <c r="G54" s="86">
        <v>0</v>
      </c>
      <c r="H54" s="86">
        <v>180</v>
      </c>
      <c r="I54" s="86"/>
      <c r="J54"/>
      <c r="K54"/>
      <c r="L54"/>
      <c r="M54"/>
      <c r="N54"/>
      <c r="O54"/>
      <c r="P54"/>
      <c r="Q54"/>
      <c r="R54"/>
      <c r="S54"/>
    </row>
    <row r="55" spans="1:19">
      <c r="A55" s="86" t="s">
        <v>401</v>
      </c>
      <c r="B55" s="86" t="s">
        <v>496</v>
      </c>
      <c r="C55" s="86">
        <v>0.22</v>
      </c>
      <c r="D55" s="86">
        <v>0.25600000000000001</v>
      </c>
      <c r="E55" s="86">
        <v>0.26600000000000001</v>
      </c>
      <c r="F55" s="86">
        <v>40.57</v>
      </c>
      <c r="G55" s="86">
        <v>90</v>
      </c>
      <c r="H55" s="86">
        <v>90</v>
      </c>
      <c r="I55" s="86" t="s">
        <v>385</v>
      </c>
      <c r="J55"/>
      <c r="K55"/>
      <c r="L55"/>
      <c r="M55"/>
      <c r="N55"/>
      <c r="O55"/>
      <c r="P55"/>
      <c r="Q55"/>
      <c r="R55"/>
      <c r="S55"/>
    </row>
    <row r="56" spans="1:19">
      <c r="A56" s="86" t="s">
        <v>404</v>
      </c>
      <c r="B56" s="86" t="s">
        <v>496</v>
      </c>
      <c r="C56" s="86">
        <v>0.22</v>
      </c>
      <c r="D56" s="86">
        <v>0.25600000000000001</v>
      </c>
      <c r="E56" s="86">
        <v>0.26600000000000001</v>
      </c>
      <c r="F56" s="86">
        <v>60.85</v>
      </c>
      <c r="G56" s="86">
        <v>0</v>
      </c>
      <c r="H56" s="86">
        <v>90</v>
      </c>
      <c r="I56" s="86" t="s">
        <v>388</v>
      </c>
      <c r="J56"/>
      <c r="K56"/>
      <c r="L56"/>
      <c r="M56"/>
      <c r="N56"/>
      <c r="O56"/>
      <c r="P56"/>
      <c r="Q56"/>
      <c r="R56"/>
      <c r="S56"/>
    </row>
    <row r="57" spans="1:19">
      <c r="A57" s="86" t="s">
        <v>402</v>
      </c>
      <c r="B57" s="86" t="s">
        <v>496</v>
      </c>
      <c r="C57" s="86">
        <v>0.22</v>
      </c>
      <c r="D57" s="86">
        <v>0.25600000000000001</v>
      </c>
      <c r="E57" s="86">
        <v>0.26600000000000001</v>
      </c>
      <c r="F57" s="86">
        <v>60.85</v>
      </c>
      <c r="G57" s="86">
        <v>180</v>
      </c>
      <c r="H57" s="86">
        <v>90</v>
      </c>
      <c r="I57" s="86" t="s">
        <v>382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403</v>
      </c>
      <c r="B58" s="86" t="s">
        <v>496</v>
      </c>
      <c r="C58" s="86">
        <v>0.22</v>
      </c>
      <c r="D58" s="86">
        <v>0.25600000000000001</v>
      </c>
      <c r="E58" s="86">
        <v>0.26600000000000001</v>
      </c>
      <c r="F58" s="86">
        <v>40.57</v>
      </c>
      <c r="G58" s="86">
        <v>270</v>
      </c>
      <c r="H58" s="86">
        <v>90</v>
      </c>
      <c r="I58" s="86" t="s">
        <v>391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406</v>
      </c>
      <c r="B59" s="86" t="s">
        <v>496</v>
      </c>
      <c r="C59" s="86">
        <v>0.22</v>
      </c>
      <c r="D59" s="86">
        <v>0.25600000000000001</v>
      </c>
      <c r="E59" s="86">
        <v>0.26600000000000001</v>
      </c>
      <c r="F59" s="86">
        <v>40.57</v>
      </c>
      <c r="G59" s="86">
        <v>90</v>
      </c>
      <c r="H59" s="86">
        <v>90</v>
      </c>
      <c r="I59" s="86" t="s">
        <v>385</v>
      </c>
      <c r="J59"/>
      <c r="K59"/>
      <c r="L59"/>
      <c r="M59"/>
      <c r="N59"/>
      <c r="O59"/>
      <c r="P59"/>
      <c r="Q59"/>
      <c r="R59"/>
      <c r="S59"/>
    </row>
    <row r="60" spans="1:19">
      <c r="A60" s="86" t="s">
        <v>405</v>
      </c>
      <c r="B60" s="86" t="s">
        <v>496</v>
      </c>
      <c r="C60" s="86">
        <v>0.22</v>
      </c>
      <c r="D60" s="86">
        <v>0.25600000000000001</v>
      </c>
      <c r="E60" s="86">
        <v>0.26600000000000001</v>
      </c>
      <c r="F60" s="86">
        <v>60.85</v>
      </c>
      <c r="G60" s="86">
        <v>0</v>
      </c>
      <c r="H60" s="86">
        <v>90</v>
      </c>
      <c r="I60" s="86" t="s">
        <v>388</v>
      </c>
      <c r="J60"/>
      <c r="K60"/>
      <c r="L60"/>
      <c r="M60"/>
      <c r="N60"/>
      <c r="O60"/>
      <c r="P60"/>
      <c r="Q60"/>
      <c r="R60"/>
      <c r="S60"/>
    </row>
    <row r="61" spans="1:19">
      <c r="A61" s="86" t="s">
        <v>407</v>
      </c>
      <c r="B61" s="86" t="s">
        <v>496</v>
      </c>
      <c r="C61" s="86">
        <v>0.22</v>
      </c>
      <c r="D61" s="86">
        <v>0.25600000000000001</v>
      </c>
      <c r="E61" s="86">
        <v>0.26600000000000001</v>
      </c>
      <c r="F61" s="86">
        <v>60.85</v>
      </c>
      <c r="G61" s="86">
        <v>180</v>
      </c>
      <c r="H61" s="86">
        <v>90</v>
      </c>
      <c r="I61" s="86" t="s">
        <v>382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408</v>
      </c>
      <c r="B62" s="86" t="s">
        <v>496</v>
      </c>
      <c r="C62" s="86">
        <v>0.22</v>
      </c>
      <c r="D62" s="86">
        <v>0.25600000000000001</v>
      </c>
      <c r="E62" s="86">
        <v>0.26600000000000001</v>
      </c>
      <c r="F62" s="86">
        <v>40.57</v>
      </c>
      <c r="G62" s="86">
        <v>270</v>
      </c>
      <c r="H62" s="86">
        <v>90</v>
      </c>
      <c r="I62" s="86" t="s">
        <v>391</v>
      </c>
      <c r="J62"/>
      <c r="K62"/>
      <c r="L62"/>
      <c r="M62"/>
      <c r="N62"/>
      <c r="O62"/>
      <c r="P62"/>
      <c r="Q62"/>
      <c r="R62"/>
      <c r="S62"/>
    </row>
    <row r="63" spans="1:19">
      <c r="A63" s="86" t="s">
        <v>381</v>
      </c>
      <c r="B63" s="86" t="s">
        <v>496</v>
      </c>
      <c r="C63" s="86">
        <v>0.22</v>
      </c>
      <c r="D63" s="86">
        <v>0.25600000000000001</v>
      </c>
      <c r="E63" s="86">
        <v>0.26600000000000001</v>
      </c>
      <c r="F63" s="86">
        <v>136.91999999999999</v>
      </c>
      <c r="G63" s="86">
        <v>180</v>
      </c>
      <c r="H63" s="86">
        <v>90</v>
      </c>
      <c r="I63" s="86" t="s">
        <v>382</v>
      </c>
      <c r="J63"/>
      <c r="K63"/>
      <c r="L63"/>
      <c r="M63"/>
      <c r="N63"/>
      <c r="O63"/>
      <c r="P63"/>
      <c r="Q63"/>
      <c r="R63"/>
      <c r="S63"/>
    </row>
    <row r="64" spans="1:19">
      <c r="A64" s="86" t="s">
        <v>383</v>
      </c>
      <c r="B64" s="86" t="s">
        <v>495</v>
      </c>
      <c r="C64" s="86">
        <v>0.3</v>
      </c>
      <c r="D64" s="86">
        <v>1.8620000000000001</v>
      </c>
      <c r="E64" s="86">
        <v>3.4009999999999998</v>
      </c>
      <c r="F64" s="86">
        <v>207.34</v>
      </c>
      <c r="G64" s="86">
        <v>180</v>
      </c>
      <c r="H64" s="86">
        <v>180</v>
      </c>
      <c r="I64" s="86"/>
      <c r="J64"/>
      <c r="K64"/>
      <c r="L64"/>
      <c r="M64"/>
      <c r="N64"/>
      <c r="O64"/>
      <c r="P64"/>
      <c r="Q64"/>
      <c r="R64"/>
      <c r="S64"/>
    </row>
    <row r="65" spans="1:19">
      <c r="A65" s="86" t="s">
        <v>384</v>
      </c>
      <c r="B65" s="86" t="s">
        <v>496</v>
      </c>
      <c r="C65" s="86">
        <v>0.22</v>
      </c>
      <c r="D65" s="86">
        <v>0.25600000000000001</v>
      </c>
      <c r="E65" s="86">
        <v>0.26600000000000001</v>
      </c>
      <c r="F65" s="86">
        <v>91.28</v>
      </c>
      <c r="G65" s="86">
        <v>90</v>
      </c>
      <c r="H65" s="86">
        <v>90</v>
      </c>
      <c r="I65" s="86" t="s">
        <v>385</v>
      </c>
      <c r="J65"/>
      <c r="K65"/>
      <c r="L65"/>
      <c r="M65"/>
      <c r="N65"/>
      <c r="O65"/>
      <c r="P65"/>
      <c r="Q65"/>
      <c r="R65"/>
      <c r="S65"/>
    </row>
    <row r="66" spans="1:19">
      <c r="A66" s="86" t="s">
        <v>386</v>
      </c>
      <c r="B66" s="86" t="s">
        <v>495</v>
      </c>
      <c r="C66" s="86">
        <v>0.3</v>
      </c>
      <c r="D66" s="86">
        <v>1.8620000000000001</v>
      </c>
      <c r="E66" s="86">
        <v>3.4009999999999998</v>
      </c>
      <c r="F66" s="86">
        <v>131.26</v>
      </c>
      <c r="G66" s="86">
        <v>90</v>
      </c>
      <c r="H66" s="86">
        <v>180</v>
      </c>
      <c r="I66" s="86"/>
      <c r="J66"/>
      <c r="K66"/>
      <c r="L66"/>
      <c r="M66"/>
      <c r="N66"/>
      <c r="O66"/>
      <c r="P66"/>
      <c r="Q66"/>
      <c r="R66"/>
      <c r="S66"/>
    </row>
    <row r="67" spans="1:19">
      <c r="A67" s="86" t="s">
        <v>387</v>
      </c>
      <c r="B67" s="86" t="s">
        <v>496</v>
      </c>
      <c r="C67" s="86">
        <v>0.22</v>
      </c>
      <c r="D67" s="86">
        <v>0.25600000000000001</v>
      </c>
      <c r="E67" s="86">
        <v>0.26600000000000001</v>
      </c>
      <c r="F67" s="86">
        <v>136.91999999999999</v>
      </c>
      <c r="G67" s="86">
        <v>0</v>
      </c>
      <c r="H67" s="86">
        <v>90</v>
      </c>
      <c r="I67" s="86" t="s">
        <v>388</v>
      </c>
      <c r="J67"/>
      <c r="K67"/>
      <c r="L67"/>
      <c r="M67"/>
      <c r="N67"/>
      <c r="O67"/>
      <c r="P67"/>
      <c r="Q67"/>
      <c r="R67"/>
      <c r="S67"/>
    </row>
    <row r="68" spans="1:19">
      <c r="A68" s="86" t="s">
        <v>389</v>
      </c>
      <c r="B68" s="86" t="s">
        <v>495</v>
      </c>
      <c r="C68" s="86">
        <v>0.3</v>
      </c>
      <c r="D68" s="86">
        <v>1.8620000000000001</v>
      </c>
      <c r="E68" s="86">
        <v>3.4009999999999998</v>
      </c>
      <c r="F68" s="86">
        <v>207.34</v>
      </c>
      <c r="G68" s="86">
        <v>0</v>
      </c>
      <c r="H68" s="86">
        <v>180</v>
      </c>
      <c r="I68" s="86"/>
      <c r="J68"/>
      <c r="K68"/>
      <c r="L68"/>
      <c r="M68"/>
      <c r="N68"/>
      <c r="O68"/>
      <c r="P68"/>
      <c r="Q68"/>
      <c r="R68"/>
      <c r="S68"/>
    </row>
    <row r="69" spans="1:19">
      <c r="A69" s="86" t="s">
        <v>390</v>
      </c>
      <c r="B69" s="86" t="s">
        <v>496</v>
      </c>
      <c r="C69" s="86">
        <v>0.22</v>
      </c>
      <c r="D69" s="86">
        <v>0.25600000000000001</v>
      </c>
      <c r="E69" s="86">
        <v>0.26600000000000001</v>
      </c>
      <c r="F69" s="86">
        <v>91.28</v>
      </c>
      <c r="G69" s="86">
        <v>270</v>
      </c>
      <c r="H69" s="86">
        <v>90</v>
      </c>
      <c r="I69" s="86" t="s">
        <v>391</v>
      </c>
      <c r="J69"/>
      <c r="K69"/>
      <c r="L69"/>
      <c r="M69"/>
      <c r="N69"/>
      <c r="O69"/>
      <c r="P69"/>
      <c r="Q69"/>
      <c r="R69"/>
      <c r="S69"/>
    </row>
    <row r="70" spans="1:19">
      <c r="A70" s="86" t="s">
        <v>392</v>
      </c>
      <c r="B70" s="86" t="s">
        <v>495</v>
      </c>
      <c r="C70" s="86">
        <v>0.3</v>
      </c>
      <c r="D70" s="86">
        <v>1.8620000000000001</v>
      </c>
      <c r="E70" s="86">
        <v>3.4009999999999998</v>
      </c>
      <c r="F70" s="86">
        <v>131.25</v>
      </c>
      <c r="G70" s="86">
        <v>270</v>
      </c>
      <c r="H70" s="86">
        <v>180</v>
      </c>
      <c r="I70" s="86"/>
      <c r="J70"/>
      <c r="K70"/>
      <c r="L70"/>
      <c r="M70"/>
      <c r="N70"/>
      <c r="O70"/>
      <c r="P70"/>
      <c r="Q70"/>
      <c r="R70"/>
      <c r="S70"/>
    </row>
    <row r="71" spans="1:19">
      <c r="A71" s="86" t="s">
        <v>393</v>
      </c>
      <c r="B71" s="86" t="s">
        <v>496</v>
      </c>
      <c r="C71" s="86">
        <v>0.22</v>
      </c>
      <c r="D71" s="86">
        <v>0.25600000000000001</v>
      </c>
      <c r="E71" s="86">
        <v>0.26600000000000001</v>
      </c>
      <c r="F71" s="86">
        <v>136.91999999999999</v>
      </c>
      <c r="G71" s="86">
        <v>180</v>
      </c>
      <c r="H71" s="86">
        <v>90</v>
      </c>
      <c r="I71" s="86" t="s">
        <v>382</v>
      </c>
      <c r="J71"/>
      <c r="K71"/>
      <c r="L71"/>
      <c r="M71"/>
      <c r="N71"/>
      <c r="O71"/>
      <c r="P71"/>
      <c r="Q71"/>
      <c r="R71"/>
      <c r="S71"/>
    </row>
    <row r="72" spans="1:19">
      <c r="A72" s="86" t="s">
        <v>394</v>
      </c>
      <c r="B72" s="86" t="s">
        <v>496</v>
      </c>
      <c r="C72" s="86">
        <v>0.22</v>
      </c>
      <c r="D72" s="86">
        <v>0.25600000000000001</v>
      </c>
      <c r="E72" s="86">
        <v>0.26600000000000001</v>
      </c>
      <c r="F72" s="86">
        <v>91.28</v>
      </c>
      <c r="G72" s="86">
        <v>90</v>
      </c>
      <c r="H72" s="86">
        <v>90</v>
      </c>
      <c r="I72" s="86" t="s">
        <v>385</v>
      </c>
      <c r="J72"/>
      <c r="K72"/>
      <c r="L72"/>
      <c r="M72"/>
      <c r="N72"/>
      <c r="O72"/>
      <c r="P72"/>
      <c r="Q72"/>
      <c r="R72"/>
      <c r="S72"/>
    </row>
    <row r="73" spans="1:19">
      <c r="A73" s="86" t="s">
        <v>395</v>
      </c>
      <c r="B73" s="86" t="s">
        <v>496</v>
      </c>
      <c r="C73" s="86">
        <v>0.22</v>
      </c>
      <c r="D73" s="86">
        <v>0.25600000000000001</v>
      </c>
      <c r="E73" s="86">
        <v>0.26600000000000001</v>
      </c>
      <c r="F73" s="86">
        <v>136.91999999999999</v>
      </c>
      <c r="G73" s="86">
        <v>0</v>
      </c>
      <c r="H73" s="86">
        <v>90</v>
      </c>
      <c r="I73" s="86" t="s">
        <v>388</v>
      </c>
      <c r="J73"/>
      <c r="K73"/>
      <c r="L73"/>
      <c r="M73"/>
      <c r="N73"/>
      <c r="O73"/>
      <c r="P73"/>
      <c r="Q73"/>
      <c r="R73"/>
      <c r="S73"/>
    </row>
    <row r="74" spans="1:19">
      <c r="A74" s="86" t="s">
        <v>396</v>
      </c>
      <c r="B74" s="86" t="s">
        <v>496</v>
      </c>
      <c r="C74" s="86">
        <v>0.22</v>
      </c>
      <c r="D74" s="86">
        <v>0.25600000000000001</v>
      </c>
      <c r="E74" s="86">
        <v>0.26600000000000001</v>
      </c>
      <c r="F74" s="86">
        <v>91.28</v>
      </c>
      <c r="G74" s="86">
        <v>270</v>
      </c>
      <c r="H74" s="86">
        <v>90</v>
      </c>
      <c r="I74" s="86" t="s">
        <v>391</v>
      </c>
      <c r="J74"/>
      <c r="K74"/>
      <c r="L74"/>
      <c r="M74"/>
      <c r="N74"/>
      <c r="O74"/>
      <c r="P74"/>
      <c r="Q74"/>
      <c r="R74"/>
      <c r="S74"/>
    </row>
    <row r="75" spans="1:19">
      <c r="A75" s="86" t="s">
        <v>397</v>
      </c>
      <c r="B75" s="86" t="s">
        <v>496</v>
      </c>
      <c r="C75" s="86">
        <v>0.22</v>
      </c>
      <c r="D75" s="86">
        <v>0.25600000000000001</v>
      </c>
      <c r="E75" s="86">
        <v>0.26600000000000001</v>
      </c>
      <c r="F75" s="86">
        <v>136.91999999999999</v>
      </c>
      <c r="G75" s="86">
        <v>180</v>
      </c>
      <c r="H75" s="86">
        <v>90</v>
      </c>
      <c r="I75" s="86" t="s">
        <v>382</v>
      </c>
      <c r="J75"/>
      <c r="K75"/>
      <c r="L75"/>
      <c r="M75"/>
      <c r="N75"/>
      <c r="O75"/>
      <c r="P75"/>
      <c r="Q75"/>
      <c r="R75"/>
      <c r="S75"/>
    </row>
    <row r="76" spans="1:19">
      <c r="A76" s="86" t="s">
        <v>398</v>
      </c>
      <c r="B76" s="86" t="s">
        <v>496</v>
      </c>
      <c r="C76" s="86">
        <v>0.22</v>
      </c>
      <c r="D76" s="86">
        <v>0.25600000000000001</v>
      </c>
      <c r="E76" s="86">
        <v>0.26600000000000001</v>
      </c>
      <c r="F76" s="86">
        <v>91.28</v>
      </c>
      <c r="G76" s="86">
        <v>90</v>
      </c>
      <c r="H76" s="86">
        <v>90</v>
      </c>
      <c r="I76" s="86" t="s">
        <v>385</v>
      </c>
      <c r="J76"/>
      <c r="K76"/>
      <c r="L76"/>
      <c r="M76"/>
      <c r="N76"/>
      <c r="O76"/>
      <c r="P76"/>
      <c r="Q76"/>
      <c r="R76"/>
      <c r="S76"/>
    </row>
    <row r="77" spans="1:19">
      <c r="A77" s="86" t="s">
        <v>399</v>
      </c>
      <c r="B77" s="86" t="s">
        <v>496</v>
      </c>
      <c r="C77" s="86">
        <v>0.22</v>
      </c>
      <c r="D77" s="86">
        <v>0.25600000000000001</v>
      </c>
      <c r="E77" s="86">
        <v>0.26600000000000001</v>
      </c>
      <c r="F77" s="86">
        <v>136.91999999999999</v>
      </c>
      <c r="G77" s="86">
        <v>0</v>
      </c>
      <c r="H77" s="86">
        <v>90</v>
      </c>
      <c r="I77" s="86" t="s">
        <v>388</v>
      </c>
      <c r="J77"/>
      <c r="K77"/>
      <c r="L77"/>
      <c r="M77"/>
      <c r="N77"/>
      <c r="O77"/>
      <c r="P77"/>
      <c r="Q77"/>
      <c r="R77"/>
      <c r="S77"/>
    </row>
    <row r="78" spans="1:19">
      <c r="A78" s="86" t="s">
        <v>400</v>
      </c>
      <c r="B78" s="86" t="s">
        <v>496</v>
      </c>
      <c r="C78" s="86">
        <v>0.22</v>
      </c>
      <c r="D78" s="86">
        <v>0.25600000000000001</v>
      </c>
      <c r="E78" s="86">
        <v>0.26600000000000001</v>
      </c>
      <c r="F78" s="86">
        <v>91.28</v>
      </c>
      <c r="G78" s="86">
        <v>270</v>
      </c>
      <c r="H78" s="86">
        <v>90</v>
      </c>
      <c r="I78" s="86" t="s">
        <v>391</v>
      </c>
      <c r="J78"/>
      <c r="K78"/>
      <c r="L78"/>
      <c r="M78"/>
      <c r="N78"/>
      <c r="O78"/>
      <c r="P78"/>
      <c r="Q78"/>
      <c r="R78"/>
      <c r="S78"/>
    </row>
    <row r="79" spans="1:19">
      <c r="A79" s="86" t="s">
        <v>410</v>
      </c>
      <c r="B79" s="86" t="s">
        <v>496</v>
      </c>
      <c r="C79" s="86">
        <v>0.22</v>
      </c>
      <c r="D79" s="86">
        <v>0.25600000000000001</v>
      </c>
      <c r="E79" s="86">
        <v>0.26600000000000001</v>
      </c>
      <c r="F79" s="86">
        <v>40.57</v>
      </c>
      <c r="G79" s="86">
        <v>90</v>
      </c>
      <c r="H79" s="86">
        <v>90</v>
      </c>
      <c r="I79" s="86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86" t="s">
        <v>409</v>
      </c>
      <c r="B80" s="86" t="s">
        <v>496</v>
      </c>
      <c r="C80" s="86">
        <v>0.22</v>
      </c>
      <c r="D80" s="86">
        <v>0.25600000000000001</v>
      </c>
      <c r="E80" s="86">
        <v>0.26600000000000001</v>
      </c>
      <c r="F80" s="86">
        <v>60.85</v>
      </c>
      <c r="G80" s="86">
        <v>0</v>
      </c>
      <c r="H80" s="86">
        <v>90</v>
      </c>
      <c r="I80" s="86" t="s">
        <v>388</v>
      </c>
      <c r="J80"/>
      <c r="K80"/>
      <c r="L80"/>
      <c r="M80"/>
      <c r="N80"/>
      <c r="O80"/>
      <c r="P80"/>
      <c r="Q80"/>
      <c r="R80"/>
      <c r="S80"/>
    </row>
    <row r="81" spans="1:19">
      <c r="A81" s="86" t="s">
        <v>411</v>
      </c>
      <c r="B81" s="86" t="s">
        <v>496</v>
      </c>
      <c r="C81" s="86">
        <v>0.22</v>
      </c>
      <c r="D81" s="86">
        <v>0.25600000000000001</v>
      </c>
      <c r="E81" s="86">
        <v>0.26600000000000001</v>
      </c>
      <c r="F81" s="86">
        <v>60.85</v>
      </c>
      <c r="G81" s="86">
        <v>180</v>
      </c>
      <c r="H81" s="86">
        <v>90</v>
      </c>
      <c r="I81" s="86" t="s">
        <v>382</v>
      </c>
      <c r="J81"/>
      <c r="K81"/>
      <c r="L81"/>
      <c r="M81"/>
      <c r="N81"/>
      <c r="O81"/>
      <c r="P81"/>
      <c r="Q81"/>
      <c r="R81"/>
      <c r="S81"/>
    </row>
    <row r="82" spans="1:19">
      <c r="A82" s="86" t="s">
        <v>412</v>
      </c>
      <c r="B82" s="86" t="s">
        <v>496</v>
      </c>
      <c r="C82" s="86">
        <v>0.22</v>
      </c>
      <c r="D82" s="86">
        <v>0.25600000000000001</v>
      </c>
      <c r="E82" s="86">
        <v>0.26600000000000001</v>
      </c>
      <c r="F82" s="86">
        <v>40.57</v>
      </c>
      <c r="G82" s="86">
        <v>270</v>
      </c>
      <c r="H82" s="86">
        <v>90</v>
      </c>
      <c r="I82" s="86" t="s">
        <v>391</v>
      </c>
      <c r="J82"/>
      <c r="K82"/>
      <c r="L82"/>
      <c r="M82"/>
      <c r="N82"/>
      <c r="O82"/>
      <c r="P82"/>
      <c r="Q82"/>
      <c r="R82"/>
      <c r="S82"/>
    </row>
    <row r="83" spans="1:19">
      <c r="A83" s="86" t="s">
        <v>413</v>
      </c>
      <c r="B83" s="86" t="s">
        <v>497</v>
      </c>
      <c r="C83" s="86">
        <v>0.3</v>
      </c>
      <c r="D83" s="86">
        <v>0.17399999999999999</v>
      </c>
      <c r="E83" s="86">
        <v>0.18</v>
      </c>
      <c r="F83" s="86">
        <v>1660.73</v>
      </c>
      <c r="G83" s="86">
        <v>0</v>
      </c>
      <c r="H83" s="86">
        <v>0</v>
      </c>
      <c r="I83" s="86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79"/>
      <c r="B85" s="86" t="s">
        <v>49</v>
      </c>
      <c r="C85" s="86" t="s">
        <v>414</v>
      </c>
      <c r="D85" s="86" t="s">
        <v>415</v>
      </c>
      <c r="E85" s="86" t="s">
        <v>416</v>
      </c>
      <c r="F85" s="86" t="s">
        <v>43</v>
      </c>
      <c r="G85" s="86" t="s">
        <v>417</v>
      </c>
      <c r="H85" s="86" t="s">
        <v>418</v>
      </c>
      <c r="I85" s="86" t="s">
        <v>419</v>
      </c>
      <c r="J85" s="86" t="s">
        <v>377</v>
      </c>
      <c r="K85" s="86" t="s">
        <v>379</v>
      </c>
      <c r="L85"/>
      <c r="M85"/>
      <c r="N85"/>
      <c r="O85"/>
      <c r="P85"/>
      <c r="Q85"/>
      <c r="R85"/>
      <c r="S85"/>
    </row>
    <row r="86" spans="1:19">
      <c r="A86" s="86" t="s">
        <v>420</v>
      </c>
      <c r="B86" s="86" t="s">
        <v>720</v>
      </c>
      <c r="C86" s="86">
        <v>65.28</v>
      </c>
      <c r="D86" s="86">
        <v>65.28</v>
      </c>
      <c r="E86" s="86">
        <v>2.956</v>
      </c>
      <c r="F86" s="86">
        <v>0.61599999999999999</v>
      </c>
      <c r="G86" s="86">
        <v>0.54100000000000004</v>
      </c>
      <c r="H86" s="86" t="s">
        <v>64</v>
      </c>
      <c r="I86" s="86" t="s">
        <v>381</v>
      </c>
      <c r="J86" s="86">
        <v>180</v>
      </c>
      <c r="K86" s="86" t="s">
        <v>382</v>
      </c>
      <c r="L86"/>
      <c r="M86"/>
      <c r="N86"/>
      <c r="O86"/>
      <c r="P86"/>
      <c r="Q86"/>
      <c r="R86"/>
      <c r="S86"/>
    </row>
    <row r="87" spans="1:19">
      <c r="A87" s="86" t="s">
        <v>421</v>
      </c>
      <c r="B87" s="86" t="s">
        <v>720</v>
      </c>
      <c r="C87" s="86">
        <v>43.52</v>
      </c>
      <c r="D87" s="86">
        <v>43.52</v>
      </c>
      <c r="E87" s="86">
        <v>2.956</v>
      </c>
      <c r="F87" s="86">
        <v>0.61599999999999999</v>
      </c>
      <c r="G87" s="86">
        <v>0.54100000000000004</v>
      </c>
      <c r="H87" s="86" t="s">
        <v>64</v>
      </c>
      <c r="I87" s="86" t="s">
        <v>384</v>
      </c>
      <c r="J87" s="86">
        <v>90</v>
      </c>
      <c r="K87" s="86" t="s">
        <v>385</v>
      </c>
      <c r="L87"/>
      <c r="M87"/>
      <c r="N87"/>
      <c r="O87"/>
      <c r="P87"/>
      <c r="Q87"/>
      <c r="R87"/>
      <c r="S87"/>
    </row>
    <row r="88" spans="1:19">
      <c r="A88" s="86" t="s">
        <v>422</v>
      </c>
      <c r="B88" s="86" t="s">
        <v>720</v>
      </c>
      <c r="C88" s="86">
        <v>65.28</v>
      </c>
      <c r="D88" s="86">
        <v>65.28</v>
      </c>
      <c r="E88" s="86">
        <v>2.956</v>
      </c>
      <c r="F88" s="86">
        <v>0.61599999999999999</v>
      </c>
      <c r="G88" s="86">
        <v>0.54100000000000004</v>
      </c>
      <c r="H88" s="86" t="s">
        <v>64</v>
      </c>
      <c r="I88" s="86" t="s">
        <v>387</v>
      </c>
      <c r="J88" s="86">
        <v>0</v>
      </c>
      <c r="K88" s="86" t="s">
        <v>388</v>
      </c>
      <c r="L88"/>
      <c r="M88"/>
      <c r="N88"/>
      <c r="O88"/>
      <c r="P88"/>
      <c r="Q88"/>
      <c r="R88"/>
      <c r="S88"/>
    </row>
    <row r="89" spans="1:19">
      <c r="A89" s="86" t="s">
        <v>423</v>
      </c>
      <c r="B89" s="86" t="s">
        <v>720</v>
      </c>
      <c r="C89" s="86">
        <v>43.52</v>
      </c>
      <c r="D89" s="86">
        <v>43.52</v>
      </c>
      <c r="E89" s="86">
        <v>2.956</v>
      </c>
      <c r="F89" s="86">
        <v>0.61599999999999999</v>
      </c>
      <c r="G89" s="86">
        <v>0.54100000000000004</v>
      </c>
      <c r="H89" s="86" t="s">
        <v>64</v>
      </c>
      <c r="I89" s="86" t="s">
        <v>390</v>
      </c>
      <c r="J89" s="86">
        <v>270</v>
      </c>
      <c r="K89" s="86" t="s">
        <v>391</v>
      </c>
      <c r="L89"/>
      <c r="M89"/>
      <c r="N89"/>
      <c r="O89"/>
      <c r="P89"/>
      <c r="Q89"/>
      <c r="R89"/>
      <c r="S89"/>
    </row>
    <row r="90" spans="1:19">
      <c r="A90" s="86" t="s">
        <v>424</v>
      </c>
      <c r="B90" s="86" t="s">
        <v>720</v>
      </c>
      <c r="C90" s="86">
        <v>65.28</v>
      </c>
      <c r="D90" s="86">
        <v>65.28</v>
      </c>
      <c r="E90" s="86">
        <v>2.956</v>
      </c>
      <c r="F90" s="86">
        <v>0.61599999999999999</v>
      </c>
      <c r="G90" s="86">
        <v>0.54100000000000004</v>
      </c>
      <c r="H90" s="86" t="s">
        <v>64</v>
      </c>
      <c r="I90" s="86" t="s">
        <v>393</v>
      </c>
      <c r="J90" s="86">
        <v>180</v>
      </c>
      <c r="K90" s="86" t="s">
        <v>382</v>
      </c>
      <c r="L90"/>
      <c r="M90"/>
      <c r="N90"/>
      <c r="O90"/>
      <c r="P90"/>
      <c r="Q90"/>
      <c r="R90"/>
      <c r="S90"/>
    </row>
    <row r="91" spans="1:19">
      <c r="A91" s="86" t="s">
        <v>425</v>
      </c>
      <c r="B91" s="86" t="s">
        <v>720</v>
      </c>
      <c r="C91" s="86">
        <v>43.52</v>
      </c>
      <c r="D91" s="86">
        <v>43.52</v>
      </c>
      <c r="E91" s="86">
        <v>2.956</v>
      </c>
      <c r="F91" s="86">
        <v>0.61599999999999999</v>
      </c>
      <c r="G91" s="86">
        <v>0.54100000000000004</v>
      </c>
      <c r="H91" s="86" t="s">
        <v>64</v>
      </c>
      <c r="I91" s="86" t="s">
        <v>394</v>
      </c>
      <c r="J91" s="86">
        <v>90</v>
      </c>
      <c r="K91" s="86" t="s">
        <v>385</v>
      </c>
      <c r="L91"/>
      <c r="M91"/>
      <c r="N91"/>
      <c r="O91"/>
      <c r="P91"/>
      <c r="Q91"/>
      <c r="R91"/>
      <c r="S91"/>
    </row>
    <row r="92" spans="1:19">
      <c r="A92" s="86" t="s">
        <v>426</v>
      </c>
      <c r="B92" s="86" t="s">
        <v>720</v>
      </c>
      <c r="C92" s="86">
        <v>65.28</v>
      </c>
      <c r="D92" s="86">
        <v>65.28</v>
      </c>
      <c r="E92" s="86">
        <v>2.956</v>
      </c>
      <c r="F92" s="86">
        <v>0.61599999999999999</v>
      </c>
      <c r="G92" s="86">
        <v>0.54100000000000004</v>
      </c>
      <c r="H92" s="86" t="s">
        <v>64</v>
      </c>
      <c r="I92" s="86" t="s">
        <v>395</v>
      </c>
      <c r="J92" s="86">
        <v>0</v>
      </c>
      <c r="K92" s="86" t="s">
        <v>388</v>
      </c>
      <c r="L92"/>
      <c r="M92"/>
      <c r="N92"/>
      <c r="O92"/>
      <c r="P92"/>
      <c r="Q92"/>
      <c r="R92"/>
      <c r="S92"/>
    </row>
    <row r="93" spans="1:19">
      <c r="A93" s="86" t="s">
        <v>427</v>
      </c>
      <c r="B93" s="86" t="s">
        <v>720</v>
      </c>
      <c r="C93" s="86">
        <v>43.52</v>
      </c>
      <c r="D93" s="86">
        <v>43.52</v>
      </c>
      <c r="E93" s="86">
        <v>2.956</v>
      </c>
      <c r="F93" s="86">
        <v>0.61599999999999999</v>
      </c>
      <c r="G93" s="86">
        <v>0.54100000000000004</v>
      </c>
      <c r="H93" s="86" t="s">
        <v>64</v>
      </c>
      <c r="I93" s="86" t="s">
        <v>396</v>
      </c>
      <c r="J93" s="86">
        <v>270</v>
      </c>
      <c r="K93" s="86" t="s">
        <v>391</v>
      </c>
      <c r="L93"/>
      <c r="M93"/>
      <c r="N93"/>
      <c r="O93"/>
      <c r="P93"/>
      <c r="Q93"/>
      <c r="R93"/>
      <c r="S93"/>
    </row>
    <row r="94" spans="1:19">
      <c r="A94" s="86" t="s">
        <v>428</v>
      </c>
      <c r="B94" s="86" t="s">
        <v>720</v>
      </c>
      <c r="C94" s="86">
        <v>65.28</v>
      </c>
      <c r="D94" s="86">
        <v>65.28</v>
      </c>
      <c r="E94" s="86">
        <v>2.956</v>
      </c>
      <c r="F94" s="86">
        <v>0.61599999999999999</v>
      </c>
      <c r="G94" s="86">
        <v>0.54100000000000004</v>
      </c>
      <c r="H94" s="86" t="s">
        <v>64</v>
      </c>
      <c r="I94" s="86" t="s">
        <v>397</v>
      </c>
      <c r="J94" s="86">
        <v>180</v>
      </c>
      <c r="K94" s="86" t="s">
        <v>382</v>
      </c>
      <c r="L94"/>
      <c r="M94"/>
      <c r="N94"/>
      <c r="O94"/>
      <c r="P94"/>
      <c r="Q94"/>
      <c r="R94"/>
      <c r="S94"/>
    </row>
    <row r="95" spans="1:19">
      <c r="A95" s="86" t="s">
        <v>429</v>
      </c>
      <c r="B95" s="86" t="s">
        <v>720</v>
      </c>
      <c r="C95" s="86">
        <v>43.52</v>
      </c>
      <c r="D95" s="86">
        <v>43.52</v>
      </c>
      <c r="E95" s="86">
        <v>2.956</v>
      </c>
      <c r="F95" s="86">
        <v>0.61599999999999999</v>
      </c>
      <c r="G95" s="86">
        <v>0.54100000000000004</v>
      </c>
      <c r="H95" s="86" t="s">
        <v>64</v>
      </c>
      <c r="I95" s="86" t="s">
        <v>398</v>
      </c>
      <c r="J95" s="86">
        <v>90</v>
      </c>
      <c r="K95" s="86" t="s">
        <v>385</v>
      </c>
      <c r="L95"/>
      <c r="M95"/>
      <c r="N95"/>
      <c r="O95"/>
      <c r="P95"/>
      <c r="Q95"/>
      <c r="R95"/>
      <c r="S95"/>
    </row>
    <row r="96" spans="1:19">
      <c r="A96" s="86" t="s">
        <v>430</v>
      </c>
      <c r="B96" s="86" t="s">
        <v>720</v>
      </c>
      <c r="C96" s="86">
        <v>65.28</v>
      </c>
      <c r="D96" s="86">
        <v>65.28</v>
      </c>
      <c r="E96" s="86">
        <v>2.956</v>
      </c>
      <c r="F96" s="86">
        <v>0.61599999999999999</v>
      </c>
      <c r="G96" s="86">
        <v>0.54100000000000004</v>
      </c>
      <c r="H96" s="86" t="s">
        <v>64</v>
      </c>
      <c r="I96" s="86" t="s">
        <v>399</v>
      </c>
      <c r="J96" s="86">
        <v>0</v>
      </c>
      <c r="K96" s="86" t="s">
        <v>388</v>
      </c>
      <c r="L96"/>
      <c r="M96"/>
      <c r="N96"/>
      <c r="O96"/>
      <c r="P96"/>
      <c r="Q96"/>
      <c r="R96"/>
      <c r="S96"/>
    </row>
    <row r="97" spans="1:19">
      <c r="A97" s="86" t="s">
        <v>431</v>
      </c>
      <c r="B97" s="86" t="s">
        <v>720</v>
      </c>
      <c r="C97" s="86">
        <v>43.52</v>
      </c>
      <c r="D97" s="86">
        <v>43.52</v>
      </c>
      <c r="E97" s="86">
        <v>2.956</v>
      </c>
      <c r="F97" s="86">
        <v>0.61599999999999999</v>
      </c>
      <c r="G97" s="86">
        <v>0.54100000000000004</v>
      </c>
      <c r="H97" s="86" t="s">
        <v>64</v>
      </c>
      <c r="I97" s="86" t="s">
        <v>400</v>
      </c>
      <c r="J97" s="86">
        <v>270</v>
      </c>
      <c r="K97" s="86" t="s">
        <v>391</v>
      </c>
      <c r="L97"/>
      <c r="M97"/>
      <c r="N97"/>
      <c r="O97"/>
      <c r="P97"/>
      <c r="Q97"/>
      <c r="R97"/>
      <c r="S97"/>
    </row>
    <row r="98" spans="1:19">
      <c r="A98" s="86" t="s">
        <v>432</v>
      </c>
      <c r="B98" s="86"/>
      <c r="C98" s="86"/>
      <c r="D98" s="86">
        <v>652.83000000000004</v>
      </c>
      <c r="E98" s="86">
        <v>2.96</v>
      </c>
      <c r="F98" s="86">
        <v>0.61599999999999999</v>
      </c>
      <c r="G98" s="86">
        <v>0.54100000000000004</v>
      </c>
      <c r="H98" s="86"/>
      <c r="I98" s="86"/>
      <c r="J98" s="86"/>
      <c r="K98" s="86"/>
      <c r="L98"/>
      <c r="M98"/>
      <c r="N98"/>
      <c r="O98"/>
      <c r="P98"/>
      <c r="Q98"/>
      <c r="R98"/>
      <c r="S98"/>
    </row>
    <row r="99" spans="1:19">
      <c r="A99" s="86" t="s">
        <v>433</v>
      </c>
      <c r="B99" s="86"/>
      <c r="C99" s="86"/>
      <c r="D99" s="86">
        <v>195.85</v>
      </c>
      <c r="E99" s="86">
        <v>2.96</v>
      </c>
      <c r="F99" s="86">
        <v>0.61599999999999999</v>
      </c>
      <c r="G99" s="86">
        <v>0.54100000000000004</v>
      </c>
      <c r="H99" s="86"/>
      <c r="I99" s="86"/>
      <c r="J99" s="86"/>
      <c r="K99" s="86"/>
      <c r="L99"/>
      <c r="M99"/>
      <c r="N99"/>
      <c r="O99"/>
      <c r="P99"/>
      <c r="Q99"/>
      <c r="R99"/>
      <c r="S99"/>
    </row>
    <row r="100" spans="1:19">
      <c r="A100" s="86" t="s">
        <v>434</v>
      </c>
      <c r="B100" s="86"/>
      <c r="C100" s="86"/>
      <c r="D100" s="86">
        <v>456.98</v>
      </c>
      <c r="E100" s="86">
        <v>2.96</v>
      </c>
      <c r="F100" s="86">
        <v>0.61599999999999999</v>
      </c>
      <c r="G100" s="86">
        <v>0.54100000000000004</v>
      </c>
      <c r="H100" s="86"/>
      <c r="I100" s="86"/>
      <c r="J100" s="86"/>
      <c r="K100" s="86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79"/>
      <c r="B102" s="86" t="s">
        <v>115</v>
      </c>
      <c r="C102" s="86" t="s">
        <v>435</v>
      </c>
      <c r="D102" s="86" t="s">
        <v>436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6" t="s">
        <v>437</v>
      </c>
      <c r="B103" s="86" t="s">
        <v>438</v>
      </c>
      <c r="C103" s="86">
        <v>335831.86</v>
      </c>
      <c r="D103" s="86">
        <v>0.7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79"/>
      <c r="B105" s="86" t="s">
        <v>115</v>
      </c>
      <c r="C105" s="86" t="s">
        <v>439</v>
      </c>
      <c r="D105" s="86" t="s">
        <v>440</v>
      </c>
      <c r="E105" s="86" t="s">
        <v>441</v>
      </c>
      <c r="F105" s="86" t="s">
        <v>442</v>
      </c>
      <c r="G105" s="86" t="s">
        <v>436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6" t="s">
        <v>443</v>
      </c>
      <c r="B106" s="86" t="s">
        <v>444</v>
      </c>
      <c r="C106" s="86">
        <v>123035.93</v>
      </c>
      <c r="D106" s="86">
        <v>98263.29</v>
      </c>
      <c r="E106" s="86">
        <v>24772.639999999999</v>
      </c>
      <c r="F106" s="86">
        <v>0.8</v>
      </c>
      <c r="G106" s="86">
        <v>3.32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6" t="s">
        <v>445</v>
      </c>
      <c r="B107" s="86" t="s">
        <v>444</v>
      </c>
      <c r="C107" s="86">
        <v>164855.16</v>
      </c>
      <c r="D107" s="86">
        <v>131662.44</v>
      </c>
      <c r="E107" s="86">
        <v>33192.720000000001</v>
      </c>
      <c r="F107" s="86">
        <v>0.8</v>
      </c>
      <c r="G107" s="86">
        <v>3.2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446</v>
      </c>
      <c r="B108" s="86" t="s">
        <v>444</v>
      </c>
      <c r="C108" s="86">
        <v>154140.35999999999</v>
      </c>
      <c r="D108" s="86">
        <v>123105.01</v>
      </c>
      <c r="E108" s="86">
        <v>31035.35</v>
      </c>
      <c r="F108" s="86">
        <v>0.8</v>
      </c>
      <c r="G108" s="86">
        <v>3.32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79"/>
      <c r="B110" s="86" t="s">
        <v>115</v>
      </c>
      <c r="C110" s="86" t="s">
        <v>439</v>
      </c>
      <c r="D110" s="86" t="s">
        <v>436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447</v>
      </c>
      <c r="B111" s="86" t="s">
        <v>448</v>
      </c>
      <c r="C111" s="86">
        <v>35902.620000000003</v>
      </c>
      <c r="D111" s="86" t="s">
        <v>449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454</v>
      </c>
      <c r="B112" s="86" t="s">
        <v>448</v>
      </c>
      <c r="C112" s="86">
        <v>51080.21</v>
      </c>
      <c r="D112" s="86" t="s">
        <v>449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459</v>
      </c>
      <c r="B113" s="86" t="s">
        <v>448</v>
      </c>
      <c r="C113" s="86">
        <v>46889.3</v>
      </c>
      <c r="D113" s="86" t="s">
        <v>449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450</v>
      </c>
      <c r="B114" s="86" t="s">
        <v>448</v>
      </c>
      <c r="C114" s="86">
        <v>20092.080000000002</v>
      </c>
      <c r="D114" s="86" t="s">
        <v>449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451</v>
      </c>
      <c r="B115" s="86" t="s">
        <v>448</v>
      </c>
      <c r="C115" s="86">
        <v>12601.36</v>
      </c>
      <c r="D115" s="86" t="s">
        <v>449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452</v>
      </c>
      <c r="B116" s="86" t="s">
        <v>448</v>
      </c>
      <c r="C116" s="86">
        <v>11643.22</v>
      </c>
      <c r="D116" s="86" t="s">
        <v>449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453</v>
      </c>
      <c r="B117" s="86" t="s">
        <v>448</v>
      </c>
      <c r="C117" s="86">
        <v>14493.16</v>
      </c>
      <c r="D117" s="86" t="s">
        <v>449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455</v>
      </c>
      <c r="B118" s="86" t="s">
        <v>448</v>
      </c>
      <c r="C118" s="86">
        <v>24895.63</v>
      </c>
      <c r="D118" s="86" t="s">
        <v>449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456</v>
      </c>
      <c r="B119" s="86" t="s">
        <v>448</v>
      </c>
      <c r="C119" s="86">
        <v>15894.18</v>
      </c>
      <c r="D119" s="86" t="s">
        <v>449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 t="s">
        <v>457</v>
      </c>
      <c r="B120" s="86" t="s">
        <v>448</v>
      </c>
      <c r="C120" s="86">
        <v>12283.46</v>
      </c>
      <c r="D120" s="86" t="s">
        <v>449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6" t="s">
        <v>458</v>
      </c>
      <c r="B121" s="86" t="s">
        <v>448</v>
      </c>
      <c r="C121" s="86">
        <v>17392</v>
      </c>
      <c r="D121" s="86" t="s">
        <v>449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6" t="s">
        <v>460</v>
      </c>
      <c r="B122" s="86" t="s">
        <v>448</v>
      </c>
      <c r="C122" s="86">
        <v>24010.76</v>
      </c>
      <c r="D122" s="86" t="s">
        <v>449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461</v>
      </c>
      <c r="B123" s="86" t="s">
        <v>448</v>
      </c>
      <c r="C123" s="86">
        <v>14889.28</v>
      </c>
      <c r="D123" s="86" t="s">
        <v>449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6" t="s">
        <v>462</v>
      </c>
      <c r="B124" s="86" t="s">
        <v>448</v>
      </c>
      <c r="C124" s="86">
        <v>16985.32</v>
      </c>
      <c r="D124" s="86" t="s">
        <v>449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6" t="s">
        <v>463</v>
      </c>
      <c r="B125" s="86" t="s">
        <v>448</v>
      </c>
      <c r="C125" s="86">
        <v>16942.3</v>
      </c>
      <c r="D125" s="86" t="s">
        <v>449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6" t="s">
        <v>464</v>
      </c>
      <c r="B126" s="86" t="s">
        <v>465</v>
      </c>
      <c r="C126" s="86">
        <v>56179.95</v>
      </c>
      <c r="D126" s="86">
        <v>0.8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6" t="s">
        <v>466</v>
      </c>
      <c r="B127" s="86" t="s">
        <v>465</v>
      </c>
      <c r="C127" s="86">
        <v>52312.43</v>
      </c>
      <c r="D127" s="86">
        <v>0.8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6" t="s">
        <v>467</v>
      </c>
      <c r="B128" s="86" t="s">
        <v>465</v>
      </c>
      <c r="C128" s="86">
        <v>53295.12</v>
      </c>
      <c r="D128" s="86">
        <v>0.8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79"/>
      <c r="B130" s="86" t="s">
        <v>115</v>
      </c>
      <c r="C130" s="86" t="s">
        <v>468</v>
      </c>
      <c r="D130" s="86" t="s">
        <v>469</v>
      </c>
      <c r="E130" s="86" t="s">
        <v>470</v>
      </c>
      <c r="F130" s="86" t="s">
        <v>471</v>
      </c>
      <c r="G130" s="86" t="s">
        <v>472</v>
      </c>
      <c r="H130" s="86" t="s">
        <v>473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6" t="s">
        <v>474</v>
      </c>
      <c r="B131" s="86" t="s">
        <v>475</v>
      </c>
      <c r="C131" s="86">
        <v>0.59</v>
      </c>
      <c r="D131" s="86">
        <v>1109.6500000000001</v>
      </c>
      <c r="E131" s="86">
        <v>7.43</v>
      </c>
      <c r="F131" s="86">
        <v>13943.48</v>
      </c>
      <c r="G131" s="86">
        <v>1</v>
      </c>
      <c r="H131" s="86" t="s">
        <v>476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6" t="s">
        <v>477</v>
      </c>
      <c r="B132" s="86" t="s">
        <v>475</v>
      </c>
      <c r="C132" s="86">
        <v>0.59</v>
      </c>
      <c r="D132" s="86">
        <v>1017.59</v>
      </c>
      <c r="E132" s="86">
        <v>9.9600000000000009</v>
      </c>
      <c r="F132" s="86">
        <v>17132.88</v>
      </c>
      <c r="G132" s="86">
        <v>1</v>
      </c>
      <c r="H132" s="86" t="s">
        <v>476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6" t="s">
        <v>478</v>
      </c>
      <c r="B133" s="86" t="s">
        <v>475</v>
      </c>
      <c r="C133" s="86">
        <v>0.59</v>
      </c>
      <c r="D133" s="86">
        <v>1109.6500000000001</v>
      </c>
      <c r="E133" s="86">
        <v>9.31</v>
      </c>
      <c r="F133" s="86">
        <v>17468.5</v>
      </c>
      <c r="G133" s="86">
        <v>1</v>
      </c>
      <c r="H133" s="86" t="s">
        <v>476</v>
      </c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79"/>
      <c r="B135" s="86" t="s">
        <v>115</v>
      </c>
      <c r="C135" s="86" t="s">
        <v>479</v>
      </c>
      <c r="D135" s="86" t="s">
        <v>480</v>
      </c>
      <c r="E135" s="86" t="s">
        <v>481</v>
      </c>
      <c r="F135" s="86" t="s">
        <v>482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6" t="s">
        <v>486</v>
      </c>
      <c r="B136" s="86" t="s">
        <v>487</v>
      </c>
      <c r="C136" s="86" t="s">
        <v>485</v>
      </c>
      <c r="D136" s="86">
        <v>179352</v>
      </c>
      <c r="E136" s="86">
        <v>1958.01</v>
      </c>
      <c r="F136" s="86">
        <v>0.85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6" t="s">
        <v>483</v>
      </c>
      <c r="B137" s="86" t="s">
        <v>484</v>
      </c>
      <c r="C137" s="86" t="s">
        <v>485</v>
      </c>
      <c r="D137" s="86">
        <v>179352</v>
      </c>
      <c r="E137" s="86">
        <v>8.44</v>
      </c>
      <c r="F137" s="86">
        <v>0.85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79"/>
      <c r="B139" s="86" t="s">
        <v>115</v>
      </c>
      <c r="C139" s="86" t="s">
        <v>488</v>
      </c>
      <c r="D139" s="86" t="s">
        <v>489</v>
      </c>
      <c r="E139" s="86" t="s">
        <v>490</v>
      </c>
      <c r="F139" s="86" t="s">
        <v>491</v>
      </c>
      <c r="G139" s="86" t="s">
        <v>492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6" t="s">
        <v>493</v>
      </c>
      <c r="B140" s="86" t="s">
        <v>494</v>
      </c>
      <c r="C140" s="86">
        <v>0.38</v>
      </c>
      <c r="D140" s="86">
        <v>845000</v>
      </c>
      <c r="E140" s="86">
        <v>0.78</v>
      </c>
      <c r="F140" s="86">
        <v>1.76</v>
      </c>
      <c r="G140" s="86">
        <v>0.57999999999999996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79"/>
      <c r="B142" s="86" t="s">
        <v>498</v>
      </c>
      <c r="C142" s="86" t="s">
        <v>499</v>
      </c>
      <c r="D142" s="86" t="s">
        <v>500</v>
      </c>
      <c r="E142" s="86" t="s">
        <v>501</v>
      </c>
      <c r="F142" s="86" t="s">
        <v>502</v>
      </c>
      <c r="G142" s="86" t="s">
        <v>503</v>
      </c>
      <c r="H142" s="86" t="s">
        <v>504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6" t="s">
        <v>505</v>
      </c>
      <c r="B143" s="86">
        <v>77436.710800000001</v>
      </c>
      <c r="C143" s="86">
        <v>80.869900000000001</v>
      </c>
      <c r="D143" s="86">
        <v>221.48169999999999</v>
      </c>
      <c r="E143" s="86">
        <v>0</v>
      </c>
      <c r="F143" s="86">
        <v>8.0000000000000004E-4</v>
      </c>
      <c r="G143" s="86">
        <v>44404.661200000002</v>
      </c>
      <c r="H143" s="86">
        <v>28428.384099999999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506</v>
      </c>
      <c r="B144" s="86">
        <v>65334.180500000002</v>
      </c>
      <c r="C144" s="86">
        <v>68.830500000000001</v>
      </c>
      <c r="D144" s="86">
        <v>199.4136</v>
      </c>
      <c r="E144" s="86">
        <v>0</v>
      </c>
      <c r="F144" s="86">
        <v>8.0000000000000004E-4</v>
      </c>
      <c r="G144" s="86">
        <v>39984.7693</v>
      </c>
      <c r="H144" s="86">
        <v>24077.622200000002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507</v>
      </c>
      <c r="B145" s="86">
        <v>59751.084000000003</v>
      </c>
      <c r="C145" s="86">
        <v>65.251599999999996</v>
      </c>
      <c r="D145" s="86">
        <v>230.55359999999999</v>
      </c>
      <c r="E145" s="86">
        <v>0</v>
      </c>
      <c r="F145" s="86">
        <v>8.0000000000000004E-4</v>
      </c>
      <c r="G145" s="86">
        <v>46245.027399999999</v>
      </c>
      <c r="H145" s="86">
        <v>22374.4794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508</v>
      </c>
      <c r="B146" s="86">
        <v>41708.416400000002</v>
      </c>
      <c r="C146" s="86">
        <v>47.717599999999997</v>
      </c>
      <c r="D146" s="86">
        <v>206.3245</v>
      </c>
      <c r="E146" s="86">
        <v>0</v>
      </c>
      <c r="F146" s="86">
        <v>6.9999999999999999E-4</v>
      </c>
      <c r="G146" s="86">
        <v>41397.247799999997</v>
      </c>
      <c r="H146" s="86">
        <v>15952.0625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6" t="s">
        <v>281</v>
      </c>
      <c r="B147" s="86">
        <v>35199.990299999998</v>
      </c>
      <c r="C147" s="86">
        <v>42.638100000000001</v>
      </c>
      <c r="D147" s="86">
        <v>223.64169999999999</v>
      </c>
      <c r="E147" s="86">
        <v>0</v>
      </c>
      <c r="F147" s="86">
        <v>8.0000000000000004E-4</v>
      </c>
      <c r="G147" s="86">
        <v>44882.121299999999</v>
      </c>
      <c r="H147" s="86">
        <v>13827.006600000001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6" t="s">
        <v>509</v>
      </c>
      <c r="B148" s="86">
        <v>35970.5985</v>
      </c>
      <c r="C148" s="86">
        <v>44.5319</v>
      </c>
      <c r="D148" s="86">
        <v>248.62809999999999</v>
      </c>
      <c r="E148" s="86">
        <v>0</v>
      </c>
      <c r="F148" s="86">
        <v>8.0000000000000004E-4</v>
      </c>
      <c r="G148" s="86">
        <v>49899.858099999998</v>
      </c>
      <c r="H148" s="86">
        <v>14277.4876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6" t="s">
        <v>510</v>
      </c>
      <c r="B149" s="86">
        <v>35882.019</v>
      </c>
      <c r="C149" s="86">
        <v>44.506300000000003</v>
      </c>
      <c r="D149" s="86">
        <v>249.77619999999999</v>
      </c>
      <c r="E149" s="86">
        <v>0</v>
      </c>
      <c r="F149" s="86">
        <v>8.0000000000000004E-4</v>
      </c>
      <c r="G149" s="86">
        <v>50130.539199999999</v>
      </c>
      <c r="H149" s="86">
        <v>14255.2767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6" t="s">
        <v>511</v>
      </c>
      <c r="B150" s="86">
        <v>37470.2667</v>
      </c>
      <c r="C150" s="86">
        <v>45.931800000000003</v>
      </c>
      <c r="D150" s="86">
        <v>249.43960000000001</v>
      </c>
      <c r="E150" s="86">
        <v>0</v>
      </c>
      <c r="F150" s="86">
        <v>8.0000000000000004E-4</v>
      </c>
      <c r="G150" s="86">
        <v>50061.2909</v>
      </c>
      <c r="H150" s="86">
        <v>14802.460800000001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6" t="s">
        <v>512</v>
      </c>
      <c r="B151" s="86">
        <v>35524.962699999996</v>
      </c>
      <c r="C151" s="86">
        <v>42.151800000000001</v>
      </c>
      <c r="D151" s="86">
        <v>207.29679999999999</v>
      </c>
      <c r="E151" s="86">
        <v>0</v>
      </c>
      <c r="F151" s="86">
        <v>6.9999999999999999E-4</v>
      </c>
      <c r="G151" s="86">
        <v>41598.921499999997</v>
      </c>
      <c r="H151" s="86">
        <v>13819.247499999999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6" t="s">
        <v>513</v>
      </c>
      <c r="B152" s="86">
        <v>48315.623399999997</v>
      </c>
      <c r="C152" s="86">
        <v>54.2239</v>
      </c>
      <c r="D152" s="86">
        <v>216.98339999999999</v>
      </c>
      <c r="E152" s="86">
        <v>0</v>
      </c>
      <c r="F152" s="86">
        <v>8.0000000000000004E-4</v>
      </c>
      <c r="G152" s="86">
        <v>43531.263299999999</v>
      </c>
      <c r="H152" s="86">
        <v>18317.083900000001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6" t="s">
        <v>514</v>
      </c>
      <c r="B153" s="86">
        <v>63570.478300000002</v>
      </c>
      <c r="C153" s="86">
        <v>68.0334</v>
      </c>
      <c r="D153" s="86">
        <v>216.22720000000001</v>
      </c>
      <c r="E153" s="86">
        <v>0</v>
      </c>
      <c r="F153" s="86">
        <v>8.0000000000000004E-4</v>
      </c>
      <c r="G153" s="86">
        <v>43363.616900000001</v>
      </c>
      <c r="H153" s="86">
        <v>23590.914799999999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6" t="s">
        <v>515</v>
      </c>
      <c r="B154" s="86">
        <v>71304.7791</v>
      </c>
      <c r="C154" s="86">
        <v>75.060299999999998</v>
      </c>
      <c r="D154" s="86">
        <v>216.3733</v>
      </c>
      <c r="E154" s="86">
        <v>0</v>
      </c>
      <c r="F154" s="86">
        <v>8.0000000000000004E-4</v>
      </c>
      <c r="G154" s="86">
        <v>43384.970099999999</v>
      </c>
      <c r="H154" s="86">
        <v>26268.672699999999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6"/>
      <c r="B155" s="86"/>
      <c r="C155" s="86"/>
      <c r="D155" s="86"/>
      <c r="E155" s="86"/>
      <c r="F155" s="86"/>
      <c r="G155" s="86"/>
      <c r="H155" s="86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6" t="s">
        <v>516</v>
      </c>
      <c r="B156" s="86">
        <v>607469.10979999998</v>
      </c>
      <c r="C156" s="86">
        <v>679.74720000000002</v>
      </c>
      <c r="D156" s="86">
        <v>2686.1397000000002</v>
      </c>
      <c r="E156" s="86">
        <v>0</v>
      </c>
      <c r="F156" s="86">
        <v>9.5999999999999992E-3</v>
      </c>
      <c r="G156" s="86">
        <v>538884.28709999996</v>
      </c>
      <c r="H156" s="86">
        <v>229990.69870000001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6" t="s">
        <v>517</v>
      </c>
      <c r="B157" s="86">
        <v>35199.990299999998</v>
      </c>
      <c r="C157" s="86">
        <v>42.151800000000001</v>
      </c>
      <c r="D157" s="86">
        <v>199.4136</v>
      </c>
      <c r="E157" s="86">
        <v>0</v>
      </c>
      <c r="F157" s="86">
        <v>6.9999999999999999E-4</v>
      </c>
      <c r="G157" s="86">
        <v>39984.7693</v>
      </c>
      <c r="H157" s="86">
        <v>13819.247499999999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6" t="s">
        <v>518</v>
      </c>
      <c r="B158" s="86">
        <v>77436.710800000001</v>
      </c>
      <c r="C158" s="86">
        <v>80.869900000000001</v>
      </c>
      <c r="D158" s="86">
        <v>249.77619999999999</v>
      </c>
      <c r="E158" s="86">
        <v>0</v>
      </c>
      <c r="F158" s="86">
        <v>8.0000000000000004E-4</v>
      </c>
      <c r="G158" s="86">
        <v>50130.539199999999</v>
      </c>
      <c r="H158" s="86">
        <v>28428.384099999999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79"/>
      <c r="B160" s="86" t="s">
        <v>519</v>
      </c>
      <c r="C160" s="86" t="s">
        <v>520</v>
      </c>
      <c r="D160" s="86" t="s">
        <v>521</v>
      </c>
      <c r="E160" s="86" t="s">
        <v>522</v>
      </c>
      <c r="F160" s="86" t="s">
        <v>523</v>
      </c>
      <c r="G160" s="86" t="s">
        <v>524</v>
      </c>
      <c r="H160" s="86" t="s">
        <v>525</v>
      </c>
      <c r="I160" s="86" t="s">
        <v>526</v>
      </c>
      <c r="J160" s="86" t="s">
        <v>527</v>
      </c>
      <c r="K160" s="86" t="s">
        <v>528</v>
      </c>
      <c r="L160" s="86" t="s">
        <v>529</v>
      </c>
      <c r="M160" s="86" t="s">
        <v>530</v>
      </c>
      <c r="N160" s="86" t="s">
        <v>531</v>
      </c>
      <c r="O160" s="86" t="s">
        <v>532</v>
      </c>
      <c r="P160" s="86" t="s">
        <v>533</v>
      </c>
      <c r="Q160" s="86" t="s">
        <v>534</v>
      </c>
      <c r="R160" s="86" t="s">
        <v>535</v>
      </c>
      <c r="S160" s="86" t="s">
        <v>536</v>
      </c>
    </row>
    <row r="161" spans="1:19">
      <c r="A161" s="86" t="s">
        <v>505</v>
      </c>
      <c r="B161" s="87">
        <v>156465000000</v>
      </c>
      <c r="C161" s="86">
        <v>142506.42000000001</v>
      </c>
      <c r="D161" s="86" t="s">
        <v>645</v>
      </c>
      <c r="E161" s="86">
        <v>75734.207999999999</v>
      </c>
      <c r="F161" s="86">
        <v>58341.440000000002</v>
      </c>
      <c r="G161" s="86">
        <v>4375.3230000000003</v>
      </c>
      <c r="H161" s="86">
        <v>0</v>
      </c>
      <c r="I161" s="86">
        <v>0</v>
      </c>
      <c r="J161" s="86">
        <v>2179</v>
      </c>
      <c r="K161" s="86">
        <v>1876.4490000000001</v>
      </c>
      <c r="L161" s="86">
        <v>0</v>
      </c>
      <c r="M161" s="86">
        <v>0</v>
      </c>
      <c r="N161" s="86">
        <v>0</v>
      </c>
      <c r="O161" s="86">
        <v>0</v>
      </c>
      <c r="P161" s="86">
        <v>0</v>
      </c>
      <c r="Q161" s="86">
        <v>0</v>
      </c>
      <c r="R161" s="86">
        <v>0</v>
      </c>
      <c r="S161" s="86">
        <v>0</v>
      </c>
    </row>
    <row r="162" spans="1:19">
      <c r="A162" s="86" t="s">
        <v>506</v>
      </c>
      <c r="B162" s="87">
        <v>140891000000</v>
      </c>
      <c r="C162" s="86">
        <v>141763.67499999999</v>
      </c>
      <c r="D162" s="86" t="s">
        <v>669</v>
      </c>
      <c r="E162" s="86">
        <v>75734.207999999999</v>
      </c>
      <c r="F162" s="86">
        <v>58341.440000000002</v>
      </c>
      <c r="G162" s="86">
        <v>4375.3230000000003</v>
      </c>
      <c r="H162" s="86">
        <v>0</v>
      </c>
      <c r="I162" s="86">
        <v>0</v>
      </c>
      <c r="J162" s="86">
        <v>2179</v>
      </c>
      <c r="K162" s="86">
        <v>1133.704</v>
      </c>
      <c r="L162" s="86">
        <v>0</v>
      </c>
      <c r="M162" s="86">
        <v>0</v>
      </c>
      <c r="N162" s="86">
        <v>0</v>
      </c>
      <c r="O162" s="86">
        <v>0</v>
      </c>
      <c r="P162" s="86">
        <v>0</v>
      </c>
      <c r="Q162" s="86">
        <v>0</v>
      </c>
      <c r="R162" s="86">
        <v>0</v>
      </c>
      <c r="S162" s="86">
        <v>0</v>
      </c>
    </row>
    <row r="163" spans="1:19">
      <c r="A163" s="86" t="s">
        <v>507</v>
      </c>
      <c r="B163" s="87">
        <v>162949000000</v>
      </c>
      <c r="C163" s="86">
        <v>141633.70300000001</v>
      </c>
      <c r="D163" s="86" t="s">
        <v>717</v>
      </c>
      <c r="E163" s="86">
        <v>75734.207999999999</v>
      </c>
      <c r="F163" s="86">
        <v>58341.440000000002</v>
      </c>
      <c r="G163" s="86">
        <v>4375.3230000000003</v>
      </c>
      <c r="H163" s="86">
        <v>0</v>
      </c>
      <c r="I163" s="86">
        <v>0</v>
      </c>
      <c r="J163" s="86">
        <v>2179</v>
      </c>
      <c r="K163" s="86">
        <v>1003.732</v>
      </c>
      <c r="L163" s="86">
        <v>0</v>
      </c>
      <c r="M163" s="86">
        <v>0</v>
      </c>
      <c r="N163" s="86">
        <v>0</v>
      </c>
      <c r="O163" s="86">
        <v>0</v>
      </c>
      <c r="P163" s="86">
        <v>0</v>
      </c>
      <c r="Q163" s="86">
        <v>0</v>
      </c>
      <c r="R163" s="86">
        <v>0</v>
      </c>
      <c r="S163" s="86">
        <v>0</v>
      </c>
    </row>
    <row r="164" spans="1:19">
      <c r="A164" s="86" t="s">
        <v>508</v>
      </c>
      <c r="B164" s="87">
        <v>145868000000</v>
      </c>
      <c r="C164" s="86">
        <v>138909.486</v>
      </c>
      <c r="D164" s="86" t="s">
        <v>718</v>
      </c>
      <c r="E164" s="86">
        <v>75734.207999999999</v>
      </c>
      <c r="F164" s="86">
        <v>58341.440000000002</v>
      </c>
      <c r="G164" s="86">
        <v>4375.3230000000003</v>
      </c>
      <c r="H164" s="86">
        <v>0</v>
      </c>
      <c r="I164" s="86">
        <v>0</v>
      </c>
      <c r="J164" s="86">
        <v>0</v>
      </c>
      <c r="K164" s="86">
        <v>458.51499999999999</v>
      </c>
      <c r="L164" s="86">
        <v>0</v>
      </c>
      <c r="M164" s="86">
        <v>0</v>
      </c>
      <c r="N164" s="86">
        <v>0</v>
      </c>
      <c r="O164" s="86">
        <v>0</v>
      </c>
      <c r="P164" s="86">
        <v>0</v>
      </c>
      <c r="Q164" s="86">
        <v>0</v>
      </c>
      <c r="R164" s="86">
        <v>0</v>
      </c>
      <c r="S164" s="86">
        <v>0</v>
      </c>
    </row>
    <row r="165" spans="1:19">
      <c r="A165" s="86" t="s">
        <v>281</v>
      </c>
      <c r="B165" s="87">
        <v>158147000000</v>
      </c>
      <c r="C165" s="86">
        <v>157522.22700000001</v>
      </c>
      <c r="D165" s="86" t="s">
        <v>670</v>
      </c>
      <c r="E165" s="86">
        <v>75734.207999999999</v>
      </c>
      <c r="F165" s="86">
        <v>51598.362999999998</v>
      </c>
      <c r="G165" s="86">
        <v>4914.6710000000003</v>
      </c>
      <c r="H165" s="86">
        <v>0</v>
      </c>
      <c r="I165" s="86">
        <v>25266.544999999998</v>
      </c>
      <c r="J165" s="86">
        <v>0</v>
      </c>
      <c r="K165" s="86">
        <v>8.44</v>
      </c>
      <c r="L165" s="86">
        <v>0</v>
      </c>
      <c r="M165" s="86">
        <v>0</v>
      </c>
      <c r="N165" s="86">
        <v>0</v>
      </c>
      <c r="O165" s="86">
        <v>0</v>
      </c>
      <c r="P165" s="86">
        <v>0</v>
      </c>
      <c r="Q165" s="86">
        <v>0</v>
      </c>
      <c r="R165" s="86">
        <v>0</v>
      </c>
      <c r="S165" s="86">
        <v>0</v>
      </c>
    </row>
    <row r="166" spans="1:19">
      <c r="A166" s="86" t="s">
        <v>509</v>
      </c>
      <c r="B166" s="87">
        <v>175828000000</v>
      </c>
      <c r="C166" s="86">
        <v>185054.55100000001</v>
      </c>
      <c r="D166" s="86" t="s">
        <v>719</v>
      </c>
      <c r="E166" s="86">
        <v>75734.207999999999</v>
      </c>
      <c r="F166" s="86">
        <v>50956.165999999997</v>
      </c>
      <c r="G166" s="86">
        <v>5505.3149999999996</v>
      </c>
      <c r="H166" s="86">
        <v>0</v>
      </c>
      <c r="I166" s="86">
        <v>52850.421999999999</v>
      </c>
      <c r="J166" s="86">
        <v>0</v>
      </c>
      <c r="K166" s="86">
        <v>8.44</v>
      </c>
      <c r="L166" s="86">
        <v>0</v>
      </c>
      <c r="M166" s="86">
        <v>0</v>
      </c>
      <c r="N166" s="86">
        <v>0</v>
      </c>
      <c r="O166" s="86">
        <v>0</v>
      </c>
      <c r="P166" s="86">
        <v>0</v>
      </c>
      <c r="Q166" s="86">
        <v>0</v>
      </c>
      <c r="R166" s="86">
        <v>0</v>
      </c>
      <c r="S166" s="86">
        <v>0</v>
      </c>
    </row>
    <row r="167" spans="1:19">
      <c r="A167" s="86" t="s">
        <v>510</v>
      </c>
      <c r="B167" s="87">
        <v>176640000000</v>
      </c>
      <c r="C167" s="86">
        <v>182348.709</v>
      </c>
      <c r="D167" s="86" t="s">
        <v>552</v>
      </c>
      <c r="E167" s="86">
        <v>75734.207999999999</v>
      </c>
      <c r="F167" s="86">
        <v>50956.165999999997</v>
      </c>
      <c r="G167" s="86">
        <v>5773.6949999999997</v>
      </c>
      <c r="H167" s="86">
        <v>0</v>
      </c>
      <c r="I167" s="86">
        <v>49876.2</v>
      </c>
      <c r="J167" s="86">
        <v>0</v>
      </c>
      <c r="K167" s="86">
        <v>8.44</v>
      </c>
      <c r="L167" s="86">
        <v>0</v>
      </c>
      <c r="M167" s="86">
        <v>0</v>
      </c>
      <c r="N167" s="86">
        <v>0</v>
      </c>
      <c r="O167" s="86">
        <v>0</v>
      </c>
      <c r="P167" s="86">
        <v>0</v>
      </c>
      <c r="Q167" s="86">
        <v>0</v>
      </c>
      <c r="R167" s="86">
        <v>0</v>
      </c>
      <c r="S167" s="86">
        <v>0</v>
      </c>
    </row>
    <row r="168" spans="1:19">
      <c r="A168" s="86" t="s">
        <v>511</v>
      </c>
      <c r="B168" s="87">
        <v>176396000000</v>
      </c>
      <c r="C168" s="86">
        <v>181967.511</v>
      </c>
      <c r="D168" s="86" t="s">
        <v>602</v>
      </c>
      <c r="E168" s="86">
        <v>75734.207999999999</v>
      </c>
      <c r="F168" s="86">
        <v>51598.362999999998</v>
      </c>
      <c r="G168" s="86">
        <v>5987.6490000000003</v>
      </c>
      <c r="H168" s="86">
        <v>0</v>
      </c>
      <c r="I168" s="86">
        <v>48638.851000000002</v>
      </c>
      <c r="J168" s="86">
        <v>0</v>
      </c>
      <c r="K168" s="86">
        <v>8.44</v>
      </c>
      <c r="L168" s="86">
        <v>0</v>
      </c>
      <c r="M168" s="86">
        <v>0</v>
      </c>
      <c r="N168" s="86">
        <v>0</v>
      </c>
      <c r="O168" s="86">
        <v>0</v>
      </c>
      <c r="P168" s="86">
        <v>0</v>
      </c>
      <c r="Q168" s="86">
        <v>0</v>
      </c>
      <c r="R168" s="86">
        <v>0</v>
      </c>
      <c r="S168" s="86">
        <v>0</v>
      </c>
    </row>
    <row r="169" spans="1:19">
      <c r="A169" s="86" t="s">
        <v>512</v>
      </c>
      <c r="B169" s="87">
        <v>146578000000</v>
      </c>
      <c r="C169" s="86">
        <v>147242.57399999999</v>
      </c>
      <c r="D169" s="86" t="s">
        <v>603</v>
      </c>
      <c r="E169" s="86">
        <v>75734.207999999999</v>
      </c>
      <c r="F169" s="86">
        <v>50956.165999999997</v>
      </c>
      <c r="G169" s="86">
        <v>4475.5839999999998</v>
      </c>
      <c r="H169" s="86">
        <v>0</v>
      </c>
      <c r="I169" s="86">
        <v>16065.097</v>
      </c>
      <c r="J169" s="86">
        <v>0</v>
      </c>
      <c r="K169" s="86">
        <v>11.519</v>
      </c>
      <c r="L169" s="86">
        <v>0</v>
      </c>
      <c r="M169" s="86">
        <v>0</v>
      </c>
      <c r="N169" s="86">
        <v>0</v>
      </c>
      <c r="O169" s="86">
        <v>0</v>
      </c>
      <c r="P169" s="86">
        <v>0</v>
      </c>
      <c r="Q169" s="86">
        <v>0</v>
      </c>
      <c r="R169" s="86">
        <v>0</v>
      </c>
      <c r="S169" s="86">
        <v>0</v>
      </c>
    </row>
    <row r="170" spans="1:19">
      <c r="A170" s="86" t="s">
        <v>513</v>
      </c>
      <c r="B170" s="87">
        <v>153387000000</v>
      </c>
      <c r="C170" s="86">
        <v>141147.29999999999</v>
      </c>
      <c r="D170" s="86" t="s">
        <v>671</v>
      </c>
      <c r="E170" s="86">
        <v>75734.207999999999</v>
      </c>
      <c r="F170" s="86">
        <v>58341.440000000002</v>
      </c>
      <c r="G170" s="86">
        <v>4375.3230000000003</v>
      </c>
      <c r="H170" s="86">
        <v>0</v>
      </c>
      <c r="I170" s="86">
        <v>0</v>
      </c>
      <c r="J170" s="86">
        <v>2179</v>
      </c>
      <c r="K170" s="86">
        <v>517.32899999999995</v>
      </c>
      <c r="L170" s="86">
        <v>0</v>
      </c>
      <c r="M170" s="86">
        <v>0</v>
      </c>
      <c r="N170" s="86">
        <v>0</v>
      </c>
      <c r="O170" s="86">
        <v>0</v>
      </c>
      <c r="P170" s="86">
        <v>0</v>
      </c>
      <c r="Q170" s="86">
        <v>0</v>
      </c>
      <c r="R170" s="86">
        <v>0</v>
      </c>
      <c r="S170" s="86">
        <v>0</v>
      </c>
    </row>
    <row r="171" spans="1:19">
      <c r="A171" s="86" t="s">
        <v>514</v>
      </c>
      <c r="B171" s="87">
        <v>152796000000</v>
      </c>
      <c r="C171" s="86">
        <v>141608.022</v>
      </c>
      <c r="D171" s="86" t="s">
        <v>672</v>
      </c>
      <c r="E171" s="86">
        <v>75734.207999999999</v>
      </c>
      <c r="F171" s="86">
        <v>58341.440000000002</v>
      </c>
      <c r="G171" s="86">
        <v>4375.3230000000003</v>
      </c>
      <c r="H171" s="86">
        <v>0</v>
      </c>
      <c r="I171" s="86">
        <v>0</v>
      </c>
      <c r="J171" s="86">
        <v>2179</v>
      </c>
      <c r="K171" s="86">
        <v>978.05100000000004</v>
      </c>
      <c r="L171" s="86">
        <v>0</v>
      </c>
      <c r="M171" s="86">
        <v>0</v>
      </c>
      <c r="N171" s="86">
        <v>0</v>
      </c>
      <c r="O171" s="86">
        <v>0</v>
      </c>
      <c r="P171" s="86">
        <v>0</v>
      </c>
      <c r="Q171" s="86">
        <v>0</v>
      </c>
      <c r="R171" s="86">
        <v>0</v>
      </c>
      <c r="S171" s="86">
        <v>0</v>
      </c>
    </row>
    <row r="172" spans="1:19">
      <c r="A172" s="86" t="s">
        <v>515</v>
      </c>
      <c r="B172" s="87">
        <v>152872000000</v>
      </c>
      <c r="C172" s="86">
        <v>141704.951</v>
      </c>
      <c r="D172" s="86" t="s">
        <v>673</v>
      </c>
      <c r="E172" s="86">
        <v>75734.207999999999</v>
      </c>
      <c r="F172" s="86">
        <v>58341.440000000002</v>
      </c>
      <c r="G172" s="86">
        <v>4375.3230000000003</v>
      </c>
      <c r="H172" s="86">
        <v>0</v>
      </c>
      <c r="I172" s="86">
        <v>0</v>
      </c>
      <c r="J172" s="86">
        <v>2179</v>
      </c>
      <c r="K172" s="86">
        <v>1074.98</v>
      </c>
      <c r="L172" s="86">
        <v>0</v>
      </c>
      <c r="M172" s="86">
        <v>0</v>
      </c>
      <c r="N172" s="86">
        <v>0</v>
      </c>
      <c r="O172" s="86">
        <v>0</v>
      </c>
      <c r="P172" s="86">
        <v>0</v>
      </c>
      <c r="Q172" s="86">
        <v>0</v>
      </c>
      <c r="R172" s="86">
        <v>0</v>
      </c>
      <c r="S172" s="86">
        <v>0</v>
      </c>
    </row>
    <row r="173" spans="1:19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</row>
    <row r="174" spans="1:19">
      <c r="A174" s="86" t="s">
        <v>516</v>
      </c>
      <c r="B174" s="87">
        <v>1898820000000</v>
      </c>
      <c r="C174" s="86"/>
      <c r="D174" s="86"/>
      <c r="E174" s="86"/>
      <c r="F174" s="86"/>
      <c r="G174" s="86"/>
      <c r="H174" s="86"/>
      <c r="I174" s="86"/>
      <c r="J174" s="86"/>
      <c r="K174" s="86"/>
      <c r="L174" s="86">
        <v>0</v>
      </c>
      <c r="M174" s="86">
        <v>0</v>
      </c>
      <c r="N174" s="86">
        <v>0</v>
      </c>
      <c r="O174" s="86">
        <v>0</v>
      </c>
      <c r="P174" s="86">
        <v>0</v>
      </c>
      <c r="Q174" s="86">
        <v>0</v>
      </c>
      <c r="R174" s="86">
        <v>0</v>
      </c>
      <c r="S174" s="86">
        <v>0</v>
      </c>
    </row>
    <row r="175" spans="1:19">
      <c r="A175" s="86" t="s">
        <v>517</v>
      </c>
      <c r="B175" s="87">
        <v>140891000000</v>
      </c>
      <c r="C175" s="86">
        <v>138909.486</v>
      </c>
      <c r="D175" s="86"/>
      <c r="E175" s="86">
        <v>75734.207999999999</v>
      </c>
      <c r="F175" s="86">
        <v>50956.165999999997</v>
      </c>
      <c r="G175" s="86">
        <v>4375.3230000000003</v>
      </c>
      <c r="H175" s="86">
        <v>0</v>
      </c>
      <c r="I175" s="86">
        <v>0</v>
      </c>
      <c r="J175" s="86">
        <v>0</v>
      </c>
      <c r="K175" s="86">
        <v>8.44</v>
      </c>
      <c r="L175" s="86">
        <v>0</v>
      </c>
      <c r="M175" s="86">
        <v>0</v>
      </c>
      <c r="N175" s="86">
        <v>0</v>
      </c>
      <c r="O175" s="86">
        <v>0</v>
      </c>
      <c r="P175" s="86">
        <v>0</v>
      </c>
      <c r="Q175" s="86">
        <v>0</v>
      </c>
      <c r="R175" s="86">
        <v>0</v>
      </c>
      <c r="S175" s="86">
        <v>0</v>
      </c>
    </row>
    <row r="176" spans="1:19">
      <c r="A176" s="86" t="s">
        <v>518</v>
      </c>
      <c r="B176" s="87">
        <v>176640000000</v>
      </c>
      <c r="C176" s="86">
        <v>185054.55100000001</v>
      </c>
      <c r="D176" s="86"/>
      <c r="E176" s="86">
        <v>75734.207999999999</v>
      </c>
      <c r="F176" s="86">
        <v>58341.440000000002</v>
      </c>
      <c r="G176" s="86">
        <v>5987.6490000000003</v>
      </c>
      <c r="H176" s="86">
        <v>0</v>
      </c>
      <c r="I176" s="86">
        <v>52850.421999999999</v>
      </c>
      <c r="J176" s="86">
        <v>2179</v>
      </c>
      <c r="K176" s="86">
        <v>1876.4490000000001</v>
      </c>
      <c r="L176" s="86">
        <v>0</v>
      </c>
      <c r="M176" s="86">
        <v>0</v>
      </c>
      <c r="N176" s="86">
        <v>0</v>
      </c>
      <c r="O176" s="86">
        <v>0</v>
      </c>
      <c r="P176" s="86">
        <v>0</v>
      </c>
      <c r="Q176" s="86">
        <v>0</v>
      </c>
      <c r="R176" s="86">
        <v>0</v>
      </c>
      <c r="S176" s="86">
        <v>0</v>
      </c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9"/>
      <c r="B178" s="86" t="s">
        <v>541</v>
      </c>
      <c r="C178" s="86" t="s">
        <v>542</v>
      </c>
      <c r="D178" s="86" t="s">
        <v>543</v>
      </c>
      <c r="E178" s="86" t="s">
        <v>238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6" t="s">
        <v>544</v>
      </c>
      <c r="B179" s="86">
        <v>55298.58</v>
      </c>
      <c r="C179" s="86">
        <v>18655.77</v>
      </c>
      <c r="D179" s="86">
        <v>0</v>
      </c>
      <c r="E179" s="86">
        <v>73954.350000000006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6" t="s">
        <v>545</v>
      </c>
      <c r="B180" s="86">
        <v>11.1</v>
      </c>
      <c r="C180" s="86">
        <v>3.74</v>
      </c>
      <c r="D180" s="86">
        <v>0</v>
      </c>
      <c r="E180" s="86">
        <v>14.84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6" t="s">
        <v>546</v>
      </c>
      <c r="B181" s="86">
        <v>11.1</v>
      </c>
      <c r="C181" s="86">
        <v>3.74</v>
      </c>
      <c r="D181" s="86">
        <v>0</v>
      </c>
      <c r="E181" s="86">
        <v>14.84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75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28" sqref="A28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6" width="9.33203125" style="1"/>
    <col min="7" max="7" width="10.83203125" style="1" customWidth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3.832031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4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52.5">
      <c r="A2" s="11" t="s">
        <v>4</v>
      </c>
      <c r="B2" s="12" t="s">
        <v>2</v>
      </c>
      <c r="C2" s="12" t="s">
        <v>92</v>
      </c>
      <c r="D2" s="13" t="s">
        <v>207</v>
      </c>
      <c r="E2" s="13" t="s">
        <v>208</v>
      </c>
      <c r="F2" s="12" t="s">
        <v>206</v>
      </c>
      <c r="G2" s="12" t="s">
        <v>209</v>
      </c>
      <c r="H2" s="12" t="s">
        <v>210</v>
      </c>
      <c r="I2" s="14" t="s">
        <v>211</v>
      </c>
      <c r="J2" s="14" t="s">
        <v>6</v>
      </c>
      <c r="K2" s="14" t="s">
        <v>212</v>
      </c>
      <c r="L2" s="14" t="s">
        <v>213</v>
      </c>
      <c r="M2" s="14" t="s">
        <v>214</v>
      </c>
      <c r="N2" s="42" t="s">
        <v>205</v>
      </c>
      <c r="O2" s="14" t="s">
        <v>204</v>
      </c>
      <c r="P2" s="14" t="s">
        <v>215</v>
      </c>
      <c r="Q2" s="14" t="s">
        <v>203</v>
      </c>
      <c r="R2" s="14" t="s">
        <v>202</v>
      </c>
      <c r="S2" s="14" t="s">
        <v>54</v>
      </c>
    </row>
    <row r="3" spans="1:19">
      <c r="A3" s="2" t="s">
        <v>262</v>
      </c>
      <c r="B3" s="2" t="s">
        <v>3</v>
      </c>
      <c r="C3" s="2">
        <v>1</v>
      </c>
      <c r="D3" s="89">
        <v>207.34</v>
      </c>
      <c r="E3" s="3">
        <v>568.77</v>
      </c>
      <c r="F3" s="4">
        <v>2.7431754605961221</v>
      </c>
      <c r="G3" s="3">
        <v>136.92012720296543</v>
      </c>
      <c r="H3" s="3">
        <v>65.280060647163197</v>
      </c>
      <c r="I3" s="4">
        <v>18.580625981289309</v>
      </c>
      <c r="J3" s="4">
        <v>11.15893513</v>
      </c>
      <c r="K3" s="4">
        <v>16.899322999999999</v>
      </c>
      <c r="L3" s="4">
        <v>8.0701999999999998</v>
      </c>
      <c r="M3" s="4"/>
      <c r="N3" s="5"/>
      <c r="O3" s="4">
        <v>10</v>
      </c>
      <c r="P3" s="4"/>
      <c r="Q3" s="4">
        <v>111.5893513</v>
      </c>
      <c r="R3" s="4"/>
      <c r="S3" s="4">
        <v>0.9825095882229159</v>
      </c>
    </row>
    <row r="4" spans="1:19">
      <c r="A4" s="2" t="s">
        <v>265</v>
      </c>
      <c r="B4" s="2" t="s">
        <v>3</v>
      </c>
      <c r="C4" s="2">
        <v>1</v>
      </c>
      <c r="D4" s="89">
        <v>131.26</v>
      </c>
      <c r="E4" s="3">
        <v>360.08</v>
      </c>
      <c r="F4" s="4">
        <v>2.7432576565595004</v>
      </c>
      <c r="G4" s="3">
        <v>91.280084801976983</v>
      </c>
      <c r="H4" s="3">
        <v>43.520040431442133</v>
      </c>
      <c r="I4" s="4">
        <v>18.580625981289309</v>
      </c>
      <c r="J4" s="4">
        <v>7.0643475699999989</v>
      </c>
      <c r="K4" s="4">
        <v>16.899322999999999</v>
      </c>
      <c r="L4" s="4">
        <v>8.0698000000000008</v>
      </c>
      <c r="M4" s="4"/>
      <c r="N4" s="5"/>
      <c r="O4" s="4">
        <v>10</v>
      </c>
      <c r="P4" s="4"/>
      <c r="Q4" s="4">
        <v>70.643475699999982</v>
      </c>
      <c r="R4" s="4"/>
      <c r="S4" s="4">
        <v>1.0346255989290305</v>
      </c>
    </row>
    <row r="5" spans="1:19">
      <c r="A5" s="2" t="s">
        <v>268</v>
      </c>
      <c r="B5" s="2" t="s">
        <v>3</v>
      </c>
      <c r="C5" s="2">
        <v>1</v>
      </c>
      <c r="D5" s="89">
        <v>207.34</v>
      </c>
      <c r="E5" s="3">
        <v>568.77</v>
      </c>
      <c r="F5" s="4">
        <v>2.7431754605961221</v>
      </c>
      <c r="G5" s="3">
        <v>136.92012720296543</v>
      </c>
      <c r="H5" s="3">
        <v>65.280060647163197</v>
      </c>
      <c r="I5" s="4">
        <v>18.580625981289309</v>
      </c>
      <c r="J5" s="4">
        <v>11.15893513</v>
      </c>
      <c r="K5" s="4">
        <v>16.899322999999999</v>
      </c>
      <c r="L5" s="4">
        <v>8.0701000000000001</v>
      </c>
      <c r="M5" s="4"/>
      <c r="N5" s="5"/>
      <c r="O5" s="4">
        <v>10</v>
      </c>
      <c r="P5" s="4"/>
      <c r="Q5" s="4">
        <v>111.5893513</v>
      </c>
      <c r="R5" s="4"/>
      <c r="S5" s="4">
        <v>0.9825095882229159</v>
      </c>
    </row>
    <row r="6" spans="1:19">
      <c r="A6" s="2" t="s">
        <v>271</v>
      </c>
      <c r="B6" s="2" t="s">
        <v>3</v>
      </c>
      <c r="C6" s="2">
        <v>1</v>
      </c>
      <c r="D6" s="89">
        <v>131.25</v>
      </c>
      <c r="E6" s="3">
        <v>360.05</v>
      </c>
      <c r="F6" s="4">
        <v>2.7432380952380955</v>
      </c>
      <c r="G6" s="3">
        <v>91.280084801976983</v>
      </c>
      <c r="H6" s="3">
        <v>43.520040431442133</v>
      </c>
      <c r="I6" s="4">
        <v>18.580625981289309</v>
      </c>
      <c r="J6" s="4">
        <v>7.0638093749999999</v>
      </c>
      <c r="K6" s="4">
        <v>16.899322999999999</v>
      </c>
      <c r="L6" s="4">
        <v>8.0698000000000008</v>
      </c>
      <c r="M6" s="4"/>
      <c r="N6" s="5"/>
      <c r="O6" s="4">
        <v>10</v>
      </c>
      <c r="P6" s="4"/>
      <c r="Q6" s="4">
        <v>70.638093749999996</v>
      </c>
      <c r="R6" s="4"/>
      <c r="S6" s="4">
        <v>1.0347118057557707</v>
      </c>
    </row>
    <row r="7" spans="1:19">
      <c r="A7" s="2" t="s">
        <v>276</v>
      </c>
      <c r="B7" s="2" t="s">
        <v>3</v>
      </c>
      <c r="C7" s="2">
        <v>1</v>
      </c>
      <c r="D7" s="89">
        <v>983.54</v>
      </c>
      <c r="E7" s="3">
        <v>2698.04</v>
      </c>
      <c r="F7" s="4">
        <v>2.7431929560566934</v>
      </c>
      <c r="G7" s="3">
        <v>0</v>
      </c>
      <c r="H7" s="3">
        <v>0</v>
      </c>
      <c r="I7" s="4">
        <v>18.580625981289309</v>
      </c>
      <c r="J7" s="4">
        <v>52.933631029999994</v>
      </c>
      <c r="K7" s="4">
        <v>16.899322999999999</v>
      </c>
      <c r="L7" s="4">
        <v>8.07</v>
      </c>
      <c r="M7" s="4"/>
      <c r="N7" s="5">
        <v>37.475460000000005</v>
      </c>
      <c r="O7" s="4">
        <v>10</v>
      </c>
      <c r="P7" s="4"/>
      <c r="Q7" s="4">
        <v>529.33631029999992</v>
      </c>
      <c r="R7" s="4"/>
      <c r="S7" s="4">
        <v>0</v>
      </c>
    </row>
    <row r="8" spans="1:19">
      <c r="A8" s="2" t="s">
        <v>263</v>
      </c>
      <c r="B8" s="2" t="s">
        <v>3</v>
      </c>
      <c r="C8" s="2">
        <v>1</v>
      </c>
      <c r="D8" s="89">
        <v>207.34</v>
      </c>
      <c r="E8" s="3">
        <v>568.77</v>
      </c>
      <c r="F8" s="4">
        <v>2.7431754605961221</v>
      </c>
      <c r="G8" s="3">
        <v>136.92012720296543</v>
      </c>
      <c r="H8" s="3">
        <v>65.280060647163197</v>
      </c>
      <c r="I8" s="4">
        <v>18.580625981289309</v>
      </c>
      <c r="J8" s="4">
        <v>11.15893513</v>
      </c>
      <c r="K8" s="4">
        <v>16.899322999999999</v>
      </c>
      <c r="L8" s="4">
        <v>8.0701999999999998</v>
      </c>
      <c r="M8" s="4"/>
      <c r="N8" s="5"/>
      <c r="O8" s="4">
        <v>10</v>
      </c>
      <c r="P8" s="4"/>
      <c r="Q8" s="4">
        <v>111.5893513</v>
      </c>
      <c r="R8" s="4"/>
      <c r="S8" s="4">
        <v>0.9825095882229159</v>
      </c>
    </row>
    <row r="9" spans="1:19">
      <c r="A9" s="2" t="s">
        <v>266</v>
      </c>
      <c r="B9" s="2" t="s">
        <v>3</v>
      </c>
      <c r="C9" s="2">
        <v>1</v>
      </c>
      <c r="D9" s="89">
        <v>131.26</v>
      </c>
      <c r="E9" s="3">
        <v>360.08</v>
      </c>
      <c r="F9" s="4">
        <v>2.7432576565595004</v>
      </c>
      <c r="G9" s="3">
        <v>91.280084801976983</v>
      </c>
      <c r="H9" s="3">
        <v>43.520040431442133</v>
      </c>
      <c r="I9" s="4">
        <v>18.580625981289309</v>
      </c>
      <c r="J9" s="4">
        <v>7.0643475699999989</v>
      </c>
      <c r="K9" s="4">
        <v>16.899322999999999</v>
      </c>
      <c r="L9" s="4">
        <v>8.0698000000000008</v>
      </c>
      <c r="M9" s="4"/>
      <c r="N9" s="5"/>
      <c r="O9" s="4">
        <v>10</v>
      </c>
      <c r="P9" s="4"/>
      <c r="Q9" s="4">
        <v>70.643475699999982</v>
      </c>
      <c r="R9" s="4"/>
      <c r="S9" s="4">
        <v>1.0346255989290305</v>
      </c>
    </row>
    <row r="10" spans="1:19">
      <c r="A10" s="2" t="s">
        <v>269</v>
      </c>
      <c r="B10" s="2" t="s">
        <v>3</v>
      </c>
      <c r="C10" s="2">
        <v>1</v>
      </c>
      <c r="D10" s="89">
        <v>207.34</v>
      </c>
      <c r="E10" s="3">
        <v>568.77</v>
      </c>
      <c r="F10" s="4">
        <v>2.7431754605961221</v>
      </c>
      <c r="G10" s="3">
        <v>136.92012720296543</v>
      </c>
      <c r="H10" s="3">
        <v>65.280060647163197</v>
      </c>
      <c r="I10" s="4">
        <v>18.580625981289309</v>
      </c>
      <c r="J10" s="4">
        <v>11.15893513</v>
      </c>
      <c r="K10" s="4">
        <v>16.899322999999999</v>
      </c>
      <c r="L10" s="4">
        <v>8.0701000000000001</v>
      </c>
      <c r="M10" s="4"/>
      <c r="N10" s="5"/>
      <c r="O10" s="4">
        <v>10</v>
      </c>
      <c r="P10" s="4"/>
      <c r="Q10" s="4">
        <v>111.5893513</v>
      </c>
      <c r="R10" s="4"/>
      <c r="S10" s="4">
        <v>0.9825095882229159</v>
      </c>
    </row>
    <row r="11" spans="1:19">
      <c r="A11" s="2" t="s">
        <v>272</v>
      </c>
      <c r="B11" s="2" t="s">
        <v>3</v>
      </c>
      <c r="C11" s="2">
        <v>1</v>
      </c>
      <c r="D11" s="89">
        <v>131.25</v>
      </c>
      <c r="E11" s="3">
        <v>360.05</v>
      </c>
      <c r="F11" s="4">
        <v>2.7432380952380955</v>
      </c>
      <c r="G11" s="3">
        <v>91.280084801976983</v>
      </c>
      <c r="H11" s="3">
        <v>43.520040431442133</v>
      </c>
      <c r="I11" s="4">
        <v>18.580625981289309</v>
      </c>
      <c r="J11" s="4">
        <v>7.0638093749999999</v>
      </c>
      <c r="K11" s="4">
        <v>16.899322999999999</v>
      </c>
      <c r="L11" s="4">
        <v>8.0698000000000008</v>
      </c>
      <c r="M11" s="4"/>
      <c r="N11" s="5"/>
      <c r="O11" s="4">
        <v>10</v>
      </c>
      <c r="P11" s="4"/>
      <c r="Q11" s="4">
        <v>70.638093749999996</v>
      </c>
      <c r="R11" s="4"/>
      <c r="S11" s="4">
        <v>1.0347118057557707</v>
      </c>
    </row>
    <row r="12" spans="1:19">
      <c r="A12" s="2" t="s">
        <v>275</v>
      </c>
      <c r="B12" s="2" t="s">
        <v>3</v>
      </c>
      <c r="C12" s="2">
        <v>1</v>
      </c>
      <c r="D12" s="89">
        <v>983.54</v>
      </c>
      <c r="E12" s="3">
        <v>2698.04</v>
      </c>
      <c r="F12" s="4">
        <v>2.7431929560566934</v>
      </c>
      <c r="G12" s="3">
        <v>0</v>
      </c>
      <c r="H12" s="3">
        <v>0</v>
      </c>
      <c r="I12" s="4">
        <v>18.580625981289309</v>
      </c>
      <c r="J12" s="4">
        <v>52.933631029999994</v>
      </c>
      <c r="K12" s="4">
        <v>16.899322999999999</v>
      </c>
      <c r="L12" s="4">
        <v>8.07</v>
      </c>
      <c r="M12" s="4"/>
      <c r="N12" s="5">
        <v>37.475460000000005</v>
      </c>
      <c r="O12" s="4">
        <v>10</v>
      </c>
      <c r="P12" s="4"/>
      <c r="Q12" s="4">
        <v>529.33631029999992</v>
      </c>
      <c r="R12" s="4"/>
      <c r="S12" s="4">
        <v>0</v>
      </c>
    </row>
    <row r="13" spans="1:19">
      <c r="A13" s="2" t="s">
        <v>264</v>
      </c>
      <c r="B13" s="2" t="s">
        <v>3</v>
      </c>
      <c r="C13" s="2">
        <v>1</v>
      </c>
      <c r="D13" s="89">
        <v>207.34</v>
      </c>
      <c r="E13" s="3">
        <v>568.77</v>
      </c>
      <c r="F13" s="4">
        <v>2.7431754605961221</v>
      </c>
      <c r="G13" s="3">
        <v>136.92012720296543</v>
      </c>
      <c r="H13" s="3">
        <v>65.280060647163197</v>
      </c>
      <c r="I13" s="4">
        <v>18.580625981289309</v>
      </c>
      <c r="J13" s="4">
        <v>11.15893513</v>
      </c>
      <c r="K13" s="4">
        <v>16.899322999999999</v>
      </c>
      <c r="L13" s="4">
        <v>8.0701999999999998</v>
      </c>
      <c r="M13" s="4"/>
      <c r="N13" s="5"/>
      <c r="O13" s="4">
        <v>10</v>
      </c>
      <c r="P13" s="4"/>
      <c r="Q13" s="4">
        <v>111.5893513</v>
      </c>
      <c r="R13" s="4"/>
      <c r="S13" s="4">
        <v>0.9825095882229159</v>
      </c>
    </row>
    <row r="14" spans="1:19">
      <c r="A14" s="2" t="s">
        <v>267</v>
      </c>
      <c r="B14" s="2" t="s">
        <v>3</v>
      </c>
      <c r="C14" s="2">
        <v>1</v>
      </c>
      <c r="D14" s="89">
        <v>131.26</v>
      </c>
      <c r="E14" s="3">
        <v>360.08</v>
      </c>
      <c r="F14" s="4">
        <v>2.7432576565595004</v>
      </c>
      <c r="G14" s="3">
        <v>91.280084801976983</v>
      </c>
      <c r="H14" s="3">
        <v>43.520040431442133</v>
      </c>
      <c r="I14" s="4">
        <v>18.580625981289309</v>
      </c>
      <c r="J14" s="4">
        <v>7.0643475699999989</v>
      </c>
      <c r="K14" s="4">
        <v>16.899322999999999</v>
      </c>
      <c r="L14" s="4">
        <v>8.0698000000000008</v>
      </c>
      <c r="M14" s="4"/>
      <c r="N14" s="5"/>
      <c r="O14" s="4">
        <v>10</v>
      </c>
      <c r="P14" s="4"/>
      <c r="Q14" s="4">
        <v>70.643475699999982</v>
      </c>
      <c r="R14" s="4"/>
      <c r="S14" s="4">
        <v>1.0346255989290305</v>
      </c>
    </row>
    <row r="15" spans="1:19">
      <c r="A15" s="2" t="s">
        <v>270</v>
      </c>
      <c r="B15" s="2" t="s">
        <v>3</v>
      </c>
      <c r="C15" s="2">
        <v>1</v>
      </c>
      <c r="D15" s="89">
        <v>207.34</v>
      </c>
      <c r="E15" s="3">
        <v>568.77</v>
      </c>
      <c r="F15" s="4">
        <v>2.7431754605961221</v>
      </c>
      <c r="G15" s="3">
        <v>136.92012720296543</v>
      </c>
      <c r="H15" s="3">
        <v>65.280060647163197</v>
      </c>
      <c r="I15" s="4">
        <v>18.580625981289309</v>
      </c>
      <c r="J15" s="4">
        <v>11.15893513</v>
      </c>
      <c r="K15" s="4">
        <v>16.899322999999999</v>
      </c>
      <c r="L15" s="4">
        <v>8.0701000000000001</v>
      </c>
      <c r="M15" s="4"/>
      <c r="N15" s="5"/>
      <c r="O15" s="4">
        <v>10</v>
      </c>
      <c r="P15" s="4"/>
      <c r="Q15" s="4">
        <v>111.5893513</v>
      </c>
      <c r="R15" s="4"/>
      <c r="S15" s="4">
        <v>0.9825095882229159</v>
      </c>
    </row>
    <row r="16" spans="1:19">
      <c r="A16" s="2" t="s">
        <v>273</v>
      </c>
      <c r="B16" s="2" t="s">
        <v>3</v>
      </c>
      <c r="C16" s="2">
        <v>1</v>
      </c>
      <c r="D16" s="89">
        <v>131.25</v>
      </c>
      <c r="E16" s="3">
        <v>360.05</v>
      </c>
      <c r="F16" s="4">
        <v>2.7432380952380955</v>
      </c>
      <c r="G16" s="3">
        <v>91.280084801976983</v>
      </c>
      <c r="H16" s="3">
        <v>43.520040431442133</v>
      </c>
      <c r="I16" s="4">
        <v>18.580625981289309</v>
      </c>
      <c r="J16" s="4">
        <v>7.0638093749999999</v>
      </c>
      <c r="K16" s="4">
        <v>16.899322999999999</v>
      </c>
      <c r="L16" s="4">
        <v>8.0698000000000008</v>
      </c>
      <c r="M16" s="4"/>
      <c r="N16" s="5"/>
      <c r="O16" s="4">
        <v>10</v>
      </c>
      <c r="P16" s="4"/>
      <c r="Q16" s="4">
        <v>70.638093749999996</v>
      </c>
      <c r="R16" s="4"/>
      <c r="S16" s="4">
        <v>1.0347118057557707</v>
      </c>
    </row>
    <row r="17" spans="1:19">
      <c r="A17" s="2" t="s">
        <v>274</v>
      </c>
      <c r="B17" s="2" t="s">
        <v>3</v>
      </c>
      <c r="C17" s="2">
        <v>1</v>
      </c>
      <c r="D17" s="89">
        <v>983.54</v>
      </c>
      <c r="E17" s="3">
        <v>2698.04</v>
      </c>
      <c r="F17" s="4">
        <v>2.7431929560566934</v>
      </c>
      <c r="G17" s="3">
        <v>0</v>
      </c>
      <c r="H17" s="3">
        <v>0</v>
      </c>
      <c r="I17" s="4">
        <v>18.580625981289309</v>
      </c>
      <c r="J17" s="4">
        <v>52.933631029999994</v>
      </c>
      <c r="K17" s="4">
        <v>16.899322999999999</v>
      </c>
      <c r="L17" s="4">
        <v>8.07</v>
      </c>
      <c r="M17" s="4"/>
      <c r="N17" s="5">
        <v>37.475460000000005</v>
      </c>
      <c r="O17" s="4">
        <v>10</v>
      </c>
      <c r="P17" s="4"/>
      <c r="Q17" s="4">
        <v>529.33631029999992</v>
      </c>
      <c r="R17" s="4"/>
      <c r="S17" s="4">
        <v>0</v>
      </c>
    </row>
    <row r="18" spans="1:19">
      <c r="A18" s="2" t="s">
        <v>279</v>
      </c>
      <c r="B18" s="2" t="s">
        <v>64</v>
      </c>
      <c r="C18" s="2">
        <v>1</v>
      </c>
      <c r="D18" s="89">
        <v>1660.7300000000002</v>
      </c>
      <c r="E18" s="3">
        <v>2024.76</v>
      </c>
      <c r="F18" s="4">
        <v>1.2191987860760025</v>
      </c>
      <c r="G18" s="3">
        <v>202.84018844470873</v>
      </c>
      <c r="H18" s="3"/>
      <c r="I18" s="4"/>
      <c r="J18" s="4"/>
      <c r="K18" s="4"/>
      <c r="L18" s="4"/>
      <c r="M18" s="4"/>
      <c r="N18" s="5"/>
      <c r="O18" s="4"/>
      <c r="P18" s="4"/>
      <c r="Q18" s="4"/>
      <c r="R18" s="4"/>
      <c r="S18" s="4">
        <v>0.40887130975271424</v>
      </c>
    </row>
    <row r="19" spans="1:19">
      <c r="A19" s="2" t="s">
        <v>278</v>
      </c>
      <c r="B19" s="2" t="s">
        <v>64</v>
      </c>
      <c r="C19" s="2">
        <v>1</v>
      </c>
      <c r="D19" s="89">
        <v>1660.7300000000002</v>
      </c>
      <c r="E19" s="3">
        <v>2024.76</v>
      </c>
      <c r="F19" s="4">
        <v>1.2191987860760025</v>
      </c>
      <c r="G19" s="3">
        <v>202.84018844470873</v>
      </c>
      <c r="H19" s="3"/>
      <c r="I19" s="4"/>
      <c r="J19" s="4"/>
      <c r="K19" s="4"/>
      <c r="L19" s="4"/>
      <c r="M19" s="4"/>
      <c r="N19" s="5"/>
      <c r="O19" s="4"/>
      <c r="P19" s="4"/>
      <c r="Q19" s="4"/>
      <c r="R19" s="4"/>
      <c r="S19" s="4">
        <v>0.40887130975271424</v>
      </c>
    </row>
    <row r="20" spans="1:19">
      <c r="A20" s="2" t="s">
        <v>277</v>
      </c>
      <c r="B20" s="2" t="s">
        <v>64</v>
      </c>
      <c r="C20" s="2">
        <v>1</v>
      </c>
      <c r="D20" s="89">
        <v>1660.7300000000002</v>
      </c>
      <c r="E20" s="3">
        <v>2024.76</v>
      </c>
      <c r="F20" s="4">
        <v>1.2191987860760025</v>
      </c>
      <c r="G20" s="3">
        <v>202.84018844470873</v>
      </c>
      <c r="H20" s="3"/>
      <c r="I20" s="4"/>
      <c r="J20" s="4"/>
      <c r="K20" s="4"/>
      <c r="L20" s="4"/>
      <c r="M20" s="4"/>
      <c r="N20" s="5"/>
      <c r="O20" s="4"/>
      <c r="P20" s="4"/>
      <c r="Q20" s="4"/>
      <c r="R20" s="4"/>
      <c r="S20" s="4">
        <v>3.7564566943458546</v>
      </c>
    </row>
    <row r="21" spans="1:19">
      <c r="A21" s="25" t="s">
        <v>158</v>
      </c>
      <c r="B21" s="26"/>
      <c r="C21" s="26"/>
      <c r="D21" s="31">
        <f>SUMIF($B3:$B20,"yes",D3:D20)</f>
        <v>4982.1900000000005</v>
      </c>
      <c r="E21" s="31">
        <f>SUM(E3:E20)</f>
        <v>19741.41</v>
      </c>
      <c r="F21" s="26"/>
      <c r="G21" s="31">
        <f>SUM(G3:G20)</f>
        <v>1977.7218373637804</v>
      </c>
      <c r="H21" s="31">
        <f>SUM(H3:H20)</f>
        <v>652.8006064716318</v>
      </c>
      <c r="I21" s="26"/>
      <c r="J21" s="31">
        <f>SUM(J3:J20)</f>
        <v>268.13897470500001</v>
      </c>
      <c r="Q21" s="31"/>
    </row>
    <row r="23" spans="1:19">
      <c r="A23" s="25" t="s">
        <v>150</v>
      </c>
      <c r="D23" s="23"/>
      <c r="I23" s="1">
        <v>1</v>
      </c>
      <c r="K23" s="1">
        <v>2</v>
      </c>
      <c r="L23" s="1">
        <v>4</v>
      </c>
      <c r="M23" s="1">
        <v>4</v>
      </c>
      <c r="N23" s="1">
        <v>4</v>
      </c>
      <c r="O23" s="1">
        <v>3</v>
      </c>
      <c r="P23" s="1">
        <v>3</v>
      </c>
      <c r="Q23" s="1">
        <v>3</v>
      </c>
      <c r="R23" s="1">
        <v>4</v>
      </c>
      <c r="S23" s="1">
        <v>4</v>
      </c>
    </row>
    <row r="24" spans="1:19">
      <c r="D24" s="23"/>
    </row>
    <row r="25" spans="1:19">
      <c r="A25" s="25" t="s">
        <v>154</v>
      </c>
    </row>
    <row r="26" spans="1:19">
      <c r="A26" s="27" t="s">
        <v>159</v>
      </c>
    </row>
    <row r="27" spans="1:19">
      <c r="A27" s="27" t="s">
        <v>724</v>
      </c>
    </row>
    <row r="28" spans="1:19">
      <c r="A28" s="27" t="s">
        <v>188</v>
      </c>
    </row>
    <row r="29" spans="1:19">
      <c r="A29" s="27" t="s">
        <v>189</v>
      </c>
    </row>
    <row r="30" spans="1:19">
      <c r="A30" s="27"/>
    </row>
    <row r="31" spans="1:19">
      <c r="A31" s="27"/>
    </row>
    <row r="32" spans="1:19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  <row r="63" spans="1:1">
      <c r="A63" s="27"/>
    </row>
    <row r="64" spans="1:1">
      <c r="A64" s="27"/>
    </row>
    <row r="65" spans="1:1">
      <c r="A65" s="27"/>
    </row>
    <row r="66" spans="1:1">
      <c r="A66" s="27"/>
    </row>
    <row r="67" spans="1:1">
      <c r="A67" s="27"/>
    </row>
    <row r="68" spans="1:1">
      <c r="A68" s="27"/>
    </row>
    <row r="69" spans="1:1">
      <c r="A69" s="27"/>
    </row>
    <row r="70" spans="1:1">
      <c r="A70" s="27"/>
    </row>
    <row r="71" spans="1:1">
      <c r="A71" s="27"/>
    </row>
    <row r="72" spans="1:1">
      <c r="A72" s="27"/>
    </row>
    <row r="73" spans="1:1">
      <c r="A73" s="27"/>
    </row>
    <row r="74" spans="1:1">
      <c r="A74" s="27"/>
    </row>
    <row r="75" spans="1:1">
      <c r="A75" s="27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P11" sqref="P11"/>
    </sheetView>
  </sheetViews>
  <sheetFormatPr defaultRowHeight="10.5"/>
  <sheetData>
    <row r="2" spans="1:16" ht="15.75">
      <c r="A2" s="91" t="s">
        <v>230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22"/>
      <c r="N2" s="22"/>
      <c r="O2" s="22"/>
      <c r="P2" s="22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90"/>
  <sheetViews>
    <sheetView workbookViewId="0">
      <pane ySplit="1" topLeftCell="A2" activePane="bottomLeft" state="frozen"/>
      <selection pane="bottomLeft" activeCell="A2" sqref="A2:AE90"/>
    </sheetView>
  </sheetViews>
  <sheetFormatPr defaultColWidth="10.6640625" defaultRowHeight="12.75"/>
  <cols>
    <col min="1" max="1" width="30.6640625" style="36" customWidth="1"/>
    <col min="2" max="2" width="13.5" style="36" customWidth="1"/>
    <col min="3" max="3" width="14.33203125" style="36" customWidth="1"/>
    <col min="4" max="4" width="20.83203125" style="36" customWidth="1"/>
    <col min="5" max="28" width="5" style="36" customWidth="1"/>
    <col min="29" max="16384" width="10.6640625" style="36"/>
  </cols>
  <sheetData>
    <row r="1" spans="1:31" s="28" customFormat="1" ht="25.5">
      <c r="A1" s="28" t="s">
        <v>72</v>
      </c>
      <c r="B1" s="28" t="s">
        <v>115</v>
      </c>
      <c r="C1" s="28" t="s">
        <v>116</v>
      </c>
      <c r="D1" s="28" t="s">
        <v>117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8">
        <v>6</v>
      </c>
      <c r="K1" s="28">
        <v>7</v>
      </c>
      <c r="L1" s="28">
        <v>8</v>
      </c>
      <c r="M1" s="28">
        <v>9</v>
      </c>
      <c r="N1" s="28">
        <v>10</v>
      </c>
      <c r="O1" s="28">
        <v>11</v>
      </c>
      <c r="P1" s="28">
        <v>12</v>
      </c>
      <c r="Q1" s="28">
        <v>13</v>
      </c>
      <c r="R1" s="28">
        <v>14</v>
      </c>
      <c r="S1" s="28">
        <v>15</v>
      </c>
      <c r="T1" s="28">
        <v>16</v>
      </c>
      <c r="U1" s="28">
        <v>17</v>
      </c>
      <c r="V1" s="28">
        <v>18</v>
      </c>
      <c r="W1" s="28">
        <v>19</v>
      </c>
      <c r="X1" s="28">
        <v>20</v>
      </c>
      <c r="Y1" s="28">
        <v>21</v>
      </c>
      <c r="Z1" s="28">
        <v>22</v>
      </c>
      <c r="AA1" s="28">
        <v>23</v>
      </c>
      <c r="AB1" s="28">
        <v>24</v>
      </c>
      <c r="AC1" s="29" t="s">
        <v>155</v>
      </c>
      <c r="AD1" s="29" t="s">
        <v>156</v>
      </c>
      <c r="AE1" s="29" t="s">
        <v>157</v>
      </c>
    </row>
    <row r="2" spans="1:31">
      <c r="A2" s="37" t="s">
        <v>93</v>
      </c>
      <c r="B2" s="37" t="s">
        <v>118</v>
      </c>
      <c r="C2" s="37" t="s">
        <v>119</v>
      </c>
      <c r="D2" s="37" t="s">
        <v>140</v>
      </c>
      <c r="E2" s="37">
        <v>0.05</v>
      </c>
      <c r="F2" s="37">
        <v>0.05</v>
      </c>
      <c r="G2" s="37">
        <v>0.05</v>
      </c>
      <c r="H2" s="37">
        <v>0.05</v>
      </c>
      <c r="I2" s="37">
        <v>0.05</v>
      </c>
      <c r="J2" s="37">
        <v>0.1</v>
      </c>
      <c r="K2" s="37">
        <v>0.1</v>
      </c>
      <c r="L2" s="37">
        <v>0.3</v>
      </c>
      <c r="M2" s="37">
        <v>0.9</v>
      </c>
      <c r="N2" s="37">
        <v>0.9</v>
      </c>
      <c r="O2" s="37">
        <v>0.9</v>
      </c>
      <c r="P2" s="37">
        <v>0.9</v>
      </c>
      <c r="Q2" s="37">
        <v>0.9</v>
      </c>
      <c r="R2" s="37">
        <v>0.9</v>
      </c>
      <c r="S2" s="37">
        <v>0.9</v>
      </c>
      <c r="T2" s="37">
        <v>0.9</v>
      </c>
      <c r="U2" s="37">
        <v>0.9</v>
      </c>
      <c r="V2" s="37">
        <v>0.5</v>
      </c>
      <c r="W2" s="37">
        <v>0.3</v>
      </c>
      <c r="X2" s="37">
        <v>0.3</v>
      </c>
      <c r="Y2" s="37">
        <v>0.2</v>
      </c>
      <c r="Z2" s="37">
        <v>0.2</v>
      </c>
      <c r="AA2" s="37">
        <v>0.1</v>
      </c>
      <c r="AB2" s="37">
        <v>0.05</v>
      </c>
      <c r="AC2" s="37">
        <v>10.5</v>
      </c>
      <c r="AD2" s="37">
        <v>56.5</v>
      </c>
      <c r="AE2" s="37">
        <v>2946.07</v>
      </c>
    </row>
    <row r="3" spans="1:31">
      <c r="A3" s="37"/>
      <c r="B3" s="37"/>
      <c r="C3" s="37"/>
      <c r="D3" s="37" t="s">
        <v>138</v>
      </c>
      <c r="E3" s="37">
        <v>1</v>
      </c>
      <c r="F3" s="37">
        <v>1</v>
      </c>
      <c r="G3" s="37">
        <v>1</v>
      </c>
      <c r="H3" s="37">
        <v>1</v>
      </c>
      <c r="I3" s="37">
        <v>1</v>
      </c>
      <c r="J3" s="37">
        <v>1</v>
      </c>
      <c r="K3" s="37">
        <v>1</v>
      </c>
      <c r="L3" s="37">
        <v>1</v>
      </c>
      <c r="M3" s="37">
        <v>1</v>
      </c>
      <c r="N3" s="37">
        <v>1</v>
      </c>
      <c r="O3" s="37">
        <v>1</v>
      </c>
      <c r="P3" s="37">
        <v>1</v>
      </c>
      <c r="Q3" s="37">
        <v>1</v>
      </c>
      <c r="R3" s="37">
        <v>1</v>
      </c>
      <c r="S3" s="37">
        <v>1</v>
      </c>
      <c r="T3" s="37">
        <v>1</v>
      </c>
      <c r="U3" s="37">
        <v>1</v>
      </c>
      <c r="V3" s="37">
        <v>1</v>
      </c>
      <c r="W3" s="37">
        <v>1</v>
      </c>
      <c r="X3" s="37">
        <v>1</v>
      </c>
      <c r="Y3" s="37">
        <v>1</v>
      </c>
      <c r="Z3" s="37">
        <v>1</v>
      </c>
      <c r="AA3" s="37">
        <v>1</v>
      </c>
      <c r="AB3" s="37">
        <v>1</v>
      </c>
      <c r="AC3" s="37">
        <v>24</v>
      </c>
      <c r="AD3" s="37"/>
      <c r="AE3" s="37"/>
    </row>
    <row r="4" spans="1:31">
      <c r="A4" s="37"/>
      <c r="B4" s="37"/>
      <c r="C4" s="37"/>
      <c r="D4" s="37" t="s">
        <v>147</v>
      </c>
      <c r="E4" s="37">
        <v>0.05</v>
      </c>
      <c r="F4" s="37">
        <v>0.05</v>
      </c>
      <c r="G4" s="37">
        <v>0.05</v>
      </c>
      <c r="H4" s="37">
        <v>0.05</v>
      </c>
      <c r="I4" s="37">
        <v>0.05</v>
      </c>
      <c r="J4" s="37">
        <v>0.05</v>
      </c>
      <c r="K4" s="37">
        <v>0.1</v>
      </c>
      <c r="L4" s="37">
        <v>0.1</v>
      </c>
      <c r="M4" s="37">
        <v>0.3</v>
      </c>
      <c r="N4" s="37">
        <v>0.3</v>
      </c>
      <c r="O4" s="37">
        <v>0.3</v>
      </c>
      <c r="P4" s="37">
        <v>0.3</v>
      </c>
      <c r="Q4" s="37">
        <v>0.15</v>
      </c>
      <c r="R4" s="37">
        <v>0.15</v>
      </c>
      <c r="S4" s="37">
        <v>0.15</v>
      </c>
      <c r="T4" s="37">
        <v>0.15</v>
      </c>
      <c r="U4" s="37">
        <v>0.15</v>
      </c>
      <c r="V4" s="37">
        <v>0.05</v>
      </c>
      <c r="W4" s="37">
        <v>0.05</v>
      </c>
      <c r="X4" s="37">
        <v>0.05</v>
      </c>
      <c r="Y4" s="37">
        <v>0.05</v>
      </c>
      <c r="Z4" s="37">
        <v>0.05</v>
      </c>
      <c r="AA4" s="37">
        <v>0.05</v>
      </c>
      <c r="AB4" s="37">
        <v>0.05</v>
      </c>
      <c r="AC4" s="37">
        <v>2.8</v>
      </c>
      <c r="AD4" s="37"/>
      <c r="AE4" s="37"/>
    </row>
    <row r="5" spans="1:31">
      <c r="A5" s="37"/>
      <c r="B5" s="37"/>
      <c r="C5" s="37"/>
      <c r="D5" s="37" t="s">
        <v>139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/>
      <c r="AE5" s="37"/>
    </row>
    <row r="6" spans="1:31">
      <c r="A6" s="37"/>
      <c r="B6" s="37"/>
      <c r="C6" s="37"/>
      <c r="D6" s="37" t="s">
        <v>145</v>
      </c>
      <c r="E6" s="37">
        <v>0.05</v>
      </c>
      <c r="F6" s="37">
        <v>0.05</v>
      </c>
      <c r="G6" s="37">
        <v>0.05</v>
      </c>
      <c r="H6" s="37">
        <v>0.05</v>
      </c>
      <c r="I6" s="37">
        <v>0.05</v>
      </c>
      <c r="J6" s="37">
        <v>0.05</v>
      </c>
      <c r="K6" s="37">
        <v>0.05</v>
      </c>
      <c r="L6" s="37">
        <v>0.05</v>
      </c>
      <c r="M6" s="37">
        <v>0.05</v>
      </c>
      <c r="N6" s="37">
        <v>0.05</v>
      </c>
      <c r="O6" s="37">
        <v>0.05</v>
      </c>
      <c r="P6" s="37">
        <v>0.05</v>
      </c>
      <c r="Q6" s="37">
        <v>0.05</v>
      </c>
      <c r="R6" s="37">
        <v>0.05</v>
      </c>
      <c r="S6" s="37">
        <v>0.05</v>
      </c>
      <c r="T6" s="37">
        <v>0.05</v>
      </c>
      <c r="U6" s="37">
        <v>0.05</v>
      </c>
      <c r="V6" s="37">
        <v>0.05</v>
      </c>
      <c r="W6" s="37">
        <v>0.05</v>
      </c>
      <c r="X6" s="37">
        <v>0.05</v>
      </c>
      <c r="Y6" s="37">
        <v>0.05</v>
      </c>
      <c r="Z6" s="37">
        <v>0.05</v>
      </c>
      <c r="AA6" s="37">
        <v>0.05</v>
      </c>
      <c r="AB6" s="37">
        <v>0.05</v>
      </c>
      <c r="AC6" s="37">
        <v>1.2</v>
      </c>
      <c r="AD6" s="37"/>
      <c r="AE6" s="37"/>
    </row>
    <row r="7" spans="1:31">
      <c r="A7" s="37" t="s">
        <v>95</v>
      </c>
      <c r="B7" s="37" t="s">
        <v>118</v>
      </c>
      <c r="C7" s="37" t="s">
        <v>119</v>
      </c>
      <c r="D7" s="37" t="s">
        <v>140</v>
      </c>
      <c r="E7" s="37">
        <v>0.4</v>
      </c>
      <c r="F7" s="37">
        <v>0.4</v>
      </c>
      <c r="G7" s="37">
        <v>0.4</v>
      </c>
      <c r="H7" s="37">
        <v>0.4</v>
      </c>
      <c r="I7" s="37">
        <v>0.4</v>
      </c>
      <c r="J7" s="37">
        <v>0.4</v>
      </c>
      <c r="K7" s="37">
        <v>0.4</v>
      </c>
      <c r="L7" s="37">
        <v>0.4</v>
      </c>
      <c r="M7" s="37">
        <v>0.9</v>
      </c>
      <c r="N7" s="37">
        <v>0.9</v>
      </c>
      <c r="O7" s="37">
        <v>0.9</v>
      </c>
      <c r="P7" s="37">
        <v>0.9</v>
      </c>
      <c r="Q7" s="37">
        <v>0.8</v>
      </c>
      <c r="R7" s="37">
        <v>0.9</v>
      </c>
      <c r="S7" s="37">
        <v>0.9</v>
      </c>
      <c r="T7" s="37">
        <v>0.9</v>
      </c>
      <c r="U7" s="37">
        <v>0.9</v>
      </c>
      <c r="V7" s="37">
        <v>0.5</v>
      </c>
      <c r="W7" s="37">
        <v>0.4</v>
      </c>
      <c r="X7" s="37">
        <v>0.4</v>
      </c>
      <c r="Y7" s="37">
        <v>0.4</v>
      </c>
      <c r="Z7" s="37">
        <v>0.4</v>
      </c>
      <c r="AA7" s="37">
        <v>0.4</v>
      </c>
      <c r="AB7" s="37">
        <v>0.4</v>
      </c>
      <c r="AC7" s="37">
        <v>14.1</v>
      </c>
      <c r="AD7" s="37">
        <v>86.15</v>
      </c>
      <c r="AE7" s="37">
        <v>4492.1099999999997</v>
      </c>
    </row>
    <row r="8" spans="1:31">
      <c r="A8" s="37"/>
      <c r="B8" s="37"/>
      <c r="C8" s="37"/>
      <c r="D8" s="37" t="s">
        <v>138</v>
      </c>
      <c r="E8" s="37">
        <v>1</v>
      </c>
      <c r="F8" s="37">
        <v>1</v>
      </c>
      <c r="G8" s="37">
        <v>1</v>
      </c>
      <c r="H8" s="37">
        <v>1</v>
      </c>
      <c r="I8" s="37">
        <v>1</v>
      </c>
      <c r="J8" s="37">
        <v>1</v>
      </c>
      <c r="K8" s="37">
        <v>1</v>
      </c>
      <c r="L8" s="37">
        <v>1</v>
      </c>
      <c r="M8" s="37">
        <v>1</v>
      </c>
      <c r="N8" s="37">
        <v>1</v>
      </c>
      <c r="O8" s="37">
        <v>1</v>
      </c>
      <c r="P8" s="37">
        <v>1</v>
      </c>
      <c r="Q8" s="37">
        <v>1</v>
      </c>
      <c r="R8" s="37">
        <v>1</v>
      </c>
      <c r="S8" s="37">
        <v>1</v>
      </c>
      <c r="T8" s="37">
        <v>1</v>
      </c>
      <c r="U8" s="37">
        <v>1</v>
      </c>
      <c r="V8" s="37">
        <v>1</v>
      </c>
      <c r="W8" s="37">
        <v>1</v>
      </c>
      <c r="X8" s="37">
        <v>1</v>
      </c>
      <c r="Y8" s="37">
        <v>1</v>
      </c>
      <c r="Z8" s="37">
        <v>1</v>
      </c>
      <c r="AA8" s="37">
        <v>1</v>
      </c>
      <c r="AB8" s="37">
        <v>1</v>
      </c>
      <c r="AC8" s="37">
        <v>24</v>
      </c>
      <c r="AD8" s="37"/>
      <c r="AE8" s="37"/>
    </row>
    <row r="9" spans="1:31">
      <c r="A9" s="37"/>
      <c r="B9" s="37"/>
      <c r="C9" s="37"/>
      <c r="D9" s="37" t="s">
        <v>147</v>
      </c>
      <c r="E9" s="37">
        <v>0.3</v>
      </c>
      <c r="F9" s="37">
        <v>0.3</v>
      </c>
      <c r="G9" s="37">
        <v>0.3</v>
      </c>
      <c r="H9" s="37">
        <v>0.3</v>
      </c>
      <c r="I9" s="37">
        <v>0.3</v>
      </c>
      <c r="J9" s="37">
        <v>0.3</v>
      </c>
      <c r="K9" s="37">
        <v>0.4</v>
      </c>
      <c r="L9" s="37">
        <v>0.4</v>
      </c>
      <c r="M9" s="37">
        <v>0.5</v>
      </c>
      <c r="N9" s="37">
        <v>0.5</v>
      </c>
      <c r="O9" s="37">
        <v>0.5</v>
      </c>
      <c r="P9" s="37">
        <v>0.5</v>
      </c>
      <c r="Q9" s="37">
        <v>0.35</v>
      </c>
      <c r="R9" s="37">
        <v>0.35</v>
      </c>
      <c r="S9" s="37">
        <v>0.35</v>
      </c>
      <c r="T9" s="37">
        <v>0.35</v>
      </c>
      <c r="U9" s="37">
        <v>0.35</v>
      </c>
      <c r="V9" s="37">
        <v>0.3</v>
      </c>
      <c r="W9" s="37">
        <v>0.3</v>
      </c>
      <c r="X9" s="37">
        <v>0.3</v>
      </c>
      <c r="Y9" s="37">
        <v>0.3</v>
      </c>
      <c r="Z9" s="37">
        <v>0.3</v>
      </c>
      <c r="AA9" s="37">
        <v>0.3</v>
      </c>
      <c r="AB9" s="37">
        <v>0.3</v>
      </c>
      <c r="AC9" s="37">
        <v>8.4499999999999993</v>
      </c>
      <c r="AD9" s="37"/>
      <c r="AE9" s="37"/>
    </row>
    <row r="10" spans="1:31">
      <c r="A10" s="37"/>
      <c r="B10" s="37"/>
      <c r="C10" s="37"/>
      <c r="D10" s="37" t="s">
        <v>139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37">
        <v>0</v>
      </c>
      <c r="AD10" s="37"/>
      <c r="AE10" s="37"/>
    </row>
    <row r="11" spans="1:31">
      <c r="A11" s="37"/>
      <c r="B11" s="37"/>
      <c r="C11" s="37"/>
      <c r="D11" s="37" t="s">
        <v>145</v>
      </c>
      <c r="E11" s="37">
        <v>0.3</v>
      </c>
      <c r="F11" s="37">
        <v>0.3</v>
      </c>
      <c r="G11" s="37">
        <v>0.3</v>
      </c>
      <c r="H11" s="37">
        <v>0.3</v>
      </c>
      <c r="I11" s="37">
        <v>0.3</v>
      </c>
      <c r="J11" s="37">
        <v>0.3</v>
      </c>
      <c r="K11" s="37">
        <v>0.3</v>
      </c>
      <c r="L11" s="37">
        <v>0.3</v>
      </c>
      <c r="M11" s="37">
        <v>0.3</v>
      </c>
      <c r="N11" s="37">
        <v>0.3</v>
      </c>
      <c r="O11" s="37">
        <v>0.3</v>
      </c>
      <c r="P11" s="37">
        <v>0.3</v>
      </c>
      <c r="Q11" s="37">
        <v>0.3</v>
      </c>
      <c r="R11" s="37">
        <v>0.3</v>
      </c>
      <c r="S11" s="37">
        <v>0.3</v>
      </c>
      <c r="T11" s="37">
        <v>0.3</v>
      </c>
      <c r="U11" s="37">
        <v>0.3</v>
      </c>
      <c r="V11" s="37">
        <v>0.3</v>
      </c>
      <c r="W11" s="37">
        <v>0.3</v>
      </c>
      <c r="X11" s="37">
        <v>0.3</v>
      </c>
      <c r="Y11" s="37">
        <v>0.3</v>
      </c>
      <c r="Z11" s="37">
        <v>0.3</v>
      </c>
      <c r="AA11" s="37">
        <v>0.3</v>
      </c>
      <c r="AB11" s="37">
        <v>0.3</v>
      </c>
      <c r="AC11" s="37">
        <v>7.2</v>
      </c>
      <c r="AD11" s="37"/>
      <c r="AE11" s="37"/>
    </row>
    <row r="12" spans="1:31">
      <c r="A12" s="37" t="s">
        <v>94</v>
      </c>
      <c r="B12" s="37" t="s">
        <v>118</v>
      </c>
      <c r="C12" s="37" t="s">
        <v>119</v>
      </c>
      <c r="D12" s="37" t="s">
        <v>140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0.1</v>
      </c>
      <c r="L12" s="37">
        <v>0.2</v>
      </c>
      <c r="M12" s="37">
        <v>0.95</v>
      </c>
      <c r="N12" s="37">
        <v>0.95</v>
      </c>
      <c r="O12" s="37">
        <v>0.95</v>
      </c>
      <c r="P12" s="37">
        <v>0.95</v>
      </c>
      <c r="Q12" s="37">
        <v>0.5</v>
      </c>
      <c r="R12" s="37">
        <v>0.95</v>
      </c>
      <c r="S12" s="37">
        <v>0.95</v>
      </c>
      <c r="T12" s="37">
        <v>0.95</v>
      </c>
      <c r="U12" s="37">
        <v>0.95</v>
      </c>
      <c r="V12" s="37">
        <v>0.3</v>
      </c>
      <c r="W12" s="37">
        <v>0.1</v>
      </c>
      <c r="X12" s="37">
        <v>0.1</v>
      </c>
      <c r="Y12" s="37">
        <v>0.05</v>
      </c>
      <c r="Z12" s="37">
        <v>0.05</v>
      </c>
      <c r="AA12" s="37">
        <v>0.05</v>
      </c>
      <c r="AB12" s="37">
        <v>0.05</v>
      </c>
      <c r="AC12" s="37">
        <v>9.1</v>
      </c>
      <c r="AD12" s="37">
        <v>47.4</v>
      </c>
      <c r="AE12" s="37">
        <v>2471.5700000000002</v>
      </c>
    </row>
    <row r="13" spans="1:31">
      <c r="A13" s="37"/>
      <c r="B13" s="37"/>
      <c r="C13" s="37"/>
      <c r="D13" s="37" t="s">
        <v>138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1</v>
      </c>
      <c r="L13" s="37">
        <v>1</v>
      </c>
      <c r="M13" s="37">
        <v>1</v>
      </c>
      <c r="N13" s="37">
        <v>1</v>
      </c>
      <c r="O13" s="37">
        <v>1</v>
      </c>
      <c r="P13" s="37">
        <v>1</v>
      </c>
      <c r="Q13" s="37">
        <v>1</v>
      </c>
      <c r="R13" s="37">
        <v>1</v>
      </c>
      <c r="S13" s="37">
        <v>1</v>
      </c>
      <c r="T13" s="37">
        <v>1</v>
      </c>
      <c r="U13" s="37">
        <v>1</v>
      </c>
      <c r="V13" s="37">
        <v>1</v>
      </c>
      <c r="W13" s="37">
        <v>1</v>
      </c>
      <c r="X13" s="37">
        <v>1</v>
      </c>
      <c r="Y13" s="37">
        <v>1</v>
      </c>
      <c r="Z13" s="37">
        <v>1</v>
      </c>
      <c r="AA13" s="37">
        <v>0.05</v>
      </c>
      <c r="AB13" s="37">
        <v>0.05</v>
      </c>
      <c r="AC13" s="37">
        <v>16.100000000000001</v>
      </c>
      <c r="AD13" s="37"/>
      <c r="AE13" s="37"/>
    </row>
    <row r="14" spans="1:31">
      <c r="A14" s="37"/>
      <c r="B14" s="37"/>
      <c r="C14" s="37"/>
      <c r="D14" s="37" t="s">
        <v>147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0.1</v>
      </c>
      <c r="L14" s="37">
        <v>0.1</v>
      </c>
      <c r="M14" s="37">
        <v>0.3</v>
      </c>
      <c r="N14" s="37">
        <v>0.3</v>
      </c>
      <c r="O14" s="37">
        <v>0.3</v>
      </c>
      <c r="P14" s="37">
        <v>0.3</v>
      </c>
      <c r="Q14" s="37">
        <v>0.1</v>
      </c>
      <c r="R14" s="37">
        <v>0.1</v>
      </c>
      <c r="S14" s="37">
        <v>0.1</v>
      </c>
      <c r="T14" s="37">
        <v>0.1</v>
      </c>
      <c r="U14" s="37">
        <v>0.1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1.9</v>
      </c>
      <c r="AD14" s="37"/>
      <c r="AE14" s="37"/>
    </row>
    <row r="15" spans="1:31">
      <c r="A15" s="37"/>
      <c r="B15" s="37"/>
      <c r="C15" s="37"/>
      <c r="D15" s="37" t="s">
        <v>139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/>
      <c r="AE15" s="37"/>
    </row>
    <row r="16" spans="1:31">
      <c r="A16" s="37"/>
      <c r="B16" s="37"/>
      <c r="C16" s="37"/>
      <c r="D16" s="37" t="s">
        <v>145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/>
      <c r="AE16" s="37"/>
    </row>
    <row r="17" spans="1:31">
      <c r="A17" s="37" t="s">
        <v>190</v>
      </c>
      <c r="B17" s="37" t="s">
        <v>118</v>
      </c>
      <c r="C17" s="37" t="s">
        <v>119</v>
      </c>
      <c r="D17" s="37" t="s">
        <v>136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0.35</v>
      </c>
      <c r="M17" s="37">
        <v>0.69</v>
      </c>
      <c r="N17" s="37">
        <v>0.43</v>
      </c>
      <c r="O17" s="37">
        <v>0.37</v>
      </c>
      <c r="P17" s="37">
        <v>0.43</v>
      </c>
      <c r="Q17" s="37">
        <v>0.57999999999999996</v>
      </c>
      <c r="R17" s="37">
        <v>0.48</v>
      </c>
      <c r="S17" s="37">
        <v>0.37</v>
      </c>
      <c r="T17" s="37">
        <v>0.37</v>
      </c>
      <c r="U17" s="37">
        <v>0.46</v>
      </c>
      <c r="V17" s="37">
        <v>0.62</v>
      </c>
      <c r="W17" s="37">
        <v>0.12</v>
      </c>
      <c r="X17" s="37">
        <v>0.04</v>
      </c>
      <c r="Y17" s="37">
        <v>0.04</v>
      </c>
      <c r="Z17" s="37">
        <v>0</v>
      </c>
      <c r="AA17" s="37">
        <v>0</v>
      </c>
      <c r="AB17" s="37">
        <v>0</v>
      </c>
      <c r="AC17" s="37">
        <v>5.35</v>
      </c>
      <c r="AD17" s="37">
        <v>28.26</v>
      </c>
      <c r="AE17" s="37">
        <v>1473.56</v>
      </c>
    </row>
    <row r="18" spans="1:31">
      <c r="A18" s="37"/>
      <c r="B18" s="37"/>
      <c r="C18" s="37"/>
      <c r="D18" s="37" t="s">
        <v>144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0.16</v>
      </c>
      <c r="M18" s="37">
        <v>0.14000000000000001</v>
      </c>
      <c r="N18" s="37">
        <v>0.21</v>
      </c>
      <c r="O18" s="37">
        <v>0.18</v>
      </c>
      <c r="P18" s="37">
        <v>0.25</v>
      </c>
      <c r="Q18" s="37">
        <v>0.21</v>
      </c>
      <c r="R18" s="37">
        <v>0.13</v>
      </c>
      <c r="S18" s="37">
        <v>0.08</v>
      </c>
      <c r="T18" s="37">
        <v>0.04</v>
      </c>
      <c r="U18" s="37">
        <v>0.05</v>
      </c>
      <c r="V18" s="37">
        <v>0.06</v>
      </c>
      <c r="W18" s="37">
        <v>0</v>
      </c>
      <c r="X18" s="37">
        <v>0</v>
      </c>
      <c r="Y18" s="37">
        <v>0</v>
      </c>
      <c r="Z18" s="37">
        <v>0</v>
      </c>
      <c r="AA18" s="37">
        <v>0</v>
      </c>
      <c r="AB18" s="37">
        <v>0</v>
      </c>
      <c r="AC18" s="37">
        <v>1.51</v>
      </c>
      <c r="AD18" s="37"/>
      <c r="AE18" s="37"/>
    </row>
    <row r="19" spans="1:31">
      <c r="A19" s="37"/>
      <c r="B19" s="37"/>
      <c r="C19" s="37"/>
      <c r="D19" s="37" t="s">
        <v>145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37">
        <v>0</v>
      </c>
      <c r="AD19" s="37"/>
      <c r="AE19" s="37"/>
    </row>
    <row r="20" spans="1:31">
      <c r="A20" s="37" t="s">
        <v>113</v>
      </c>
      <c r="B20" s="37" t="s">
        <v>118</v>
      </c>
      <c r="C20" s="37" t="s">
        <v>119</v>
      </c>
      <c r="D20" s="37" t="s">
        <v>136</v>
      </c>
      <c r="E20" s="37">
        <v>1</v>
      </c>
      <c r="F20" s="37">
        <v>1</v>
      </c>
      <c r="G20" s="37">
        <v>1</v>
      </c>
      <c r="H20" s="37">
        <v>1</v>
      </c>
      <c r="I20" s="37">
        <v>1</v>
      </c>
      <c r="J20" s="37">
        <v>1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1</v>
      </c>
      <c r="AB20" s="37">
        <v>1</v>
      </c>
      <c r="AC20" s="37">
        <v>8</v>
      </c>
      <c r="AD20" s="37">
        <v>76</v>
      </c>
      <c r="AE20" s="37">
        <v>3962.86</v>
      </c>
    </row>
    <row r="21" spans="1:31">
      <c r="A21" s="37"/>
      <c r="B21" s="37"/>
      <c r="C21" s="37"/>
      <c r="D21" s="37" t="s">
        <v>144</v>
      </c>
      <c r="E21" s="37">
        <v>1</v>
      </c>
      <c r="F21" s="37">
        <v>1</v>
      </c>
      <c r="G21" s="37">
        <v>1</v>
      </c>
      <c r="H21" s="37">
        <v>1</v>
      </c>
      <c r="I21" s="37">
        <v>1</v>
      </c>
      <c r="J21" s="37">
        <v>1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1</v>
      </c>
      <c r="X21" s="37">
        <v>1</v>
      </c>
      <c r="Y21" s="37">
        <v>1</v>
      </c>
      <c r="Z21" s="37">
        <v>1</v>
      </c>
      <c r="AA21" s="37">
        <v>1</v>
      </c>
      <c r="AB21" s="37">
        <v>1</v>
      </c>
      <c r="AC21" s="37">
        <v>12</v>
      </c>
      <c r="AD21" s="37"/>
      <c r="AE21" s="37"/>
    </row>
    <row r="22" spans="1:31">
      <c r="A22" s="37"/>
      <c r="B22" s="37"/>
      <c r="C22" s="37"/>
      <c r="D22" s="37" t="s">
        <v>145</v>
      </c>
      <c r="E22" s="37">
        <v>1</v>
      </c>
      <c r="F22" s="37">
        <v>1</v>
      </c>
      <c r="G22" s="37">
        <v>1</v>
      </c>
      <c r="H22" s="37">
        <v>1</v>
      </c>
      <c r="I22" s="37">
        <v>1</v>
      </c>
      <c r="J22" s="37">
        <v>1</v>
      </c>
      <c r="K22" s="37">
        <v>1</v>
      </c>
      <c r="L22" s="37">
        <v>1</v>
      </c>
      <c r="M22" s="37">
        <v>1</v>
      </c>
      <c r="N22" s="37">
        <v>1</v>
      </c>
      <c r="O22" s="37">
        <v>1</v>
      </c>
      <c r="P22" s="37">
        <v>1</v>
      </c>
      <c r="Q22" s="37">
        <v>1</v>
      </c>
      <c r="R22" s="37">
        <v>1</v>
      </c>
      <c r="S22" s="37">
        <v>1</v>
      </c>
      <c r="T22" s="37">
        <v>1</v>
      </c>
      <c r="U22" s="37">
        <v>1</v>
      </c>
      <c r="V22" s="37">
        <v>1</v>
      </c>
      <c r="W22" s="37">
        <v>1</v>
      </c>
      <c r="X22" s="37">
        <v>1</v>
      </c>
      <c r="Y22" s="37">
        <v>1</v>
      </c>
      <c r="Z22" s="37">
        <v>1</v>
      </c>
      <c r="AA22" s="37">
        <v>1</v>
      </c>
      <c r="AB22" s="37">
        <v>1</v>
      </c>
      <c r="AC22" s="37">
        <v>24</v>
      </c>
      <c r="AD22" s="37"/>
      <c r="AE22" s="37"/>
    </row>
    <row r="23" spans="1:31">
      <c r="A23" s="37" t="s">
        <v>146</v>
      </c>
      <c r="B23" s="37" t="s">
        <v>118</v>
      </c>
      <c r="C23" s="37" t="s">
        <v>119</v>
      </c>
      <c r="D23" s="37" t="s">
        <v>136</v>
      </c>
      <c r="E23" s="37">
        <v>1</v>
      </c>
      <c r="F23" s="37">
        <v>1</v>
      </c>
      <c r="G23" s="37">
        <v>1</v>
      </c>
      <c r="H23" s="37">
        <v>1</v>
      </c>
      <c r="I23" s="37">
        <v>1</v>
      </c>
      <c r="J23" s="37">
        <v>1</v>
      </c>
      <c r="K23" s="37">
        <v>0.5</v>
      </c>
      <c r="L23" s="37">
        <v>0.5</v>
      </c>
      <c r="M23" s="37">
        <v>0.5</v>
      </c>
      <c r="N23" s="37">
        <v>0.5</v>
      </c>
      <c r="O23" s="37">
        <v>0.5</v>
      </c>
      <c r="P23" s="37">
        <v>0.5</v>
      </c>
      <c r="Q23" s="37">
        <v>0.5</v>
      </c>
      <c r="R23" s="37">
        <v>0.5</v>
      </c>
      <c r="S23" s="37">
        <v>0.5</v>
      </c>
      <c r="T23" s="37">
        <v>0.5</v>
      </c>
      <c r="U23" s="37">
        <v>0.5</v>
      </c>
      <c r="V23" s="37">
        <v>0.5</v>
      </c>
      <c r="W23" s="37">
        <v>0.5</v>
      </c>
      <c r="X23" s="37">
        <v>0.5</v>
      </c>
      <c r="Y23" s="37">
        <v>0.5</v>
      </c>
      <c r="Z23" s="37">
        <v>0.5</v>
      </c>
      <c r="AA23" s="37">
        <v>1</v>
      </c>
      <c r="AB23" s="37">
        <v>1</v>
      </c>
      <c r="AC23" s="37">
        <v>16</v>
      </c>
      <c r="AD23" s="37">
        <v>122</v>
      </c>
      <c r="AE23" s="37">
        <v>6361.43</v>
      </c>
    </row>
    <row r="24" spans="1:31">
      <c r="A24" s="37"/>
      <c r="B24" s="37"/>
      <c r="C24" s="37"/>
      <c r="D24" s="37" t="s">
        <v>144</v>
      </c>
      <c r="E24" s="37">
        <v>1</v>
      </c>
      <c r="F24" s="37">
        <v>1</v>
      </c>
      <c r="G24" s="37">
        <v>1</v>
      </c>
      <c r="H24" s="37">
        <v>1</v>
      </c>
      <c r="I24" s="37">
        <v>1</v>
      </c>
      <c r="J24" s="37">
        <v>1</v>
      </c>
      <c r="K24" s="37">
        <v>0.5</v>
      </c>
      <c r="L24" s="37">
        <v>0.5</v>
      </c>
      <c r="M24" s="37">
        <v>0.5</v>
      </c>
      <c r="N24" s="37">
        <v>0.5</v>
      </c>
      <c r="O24" s="37">
        <v>0.5</v>
      </c>
      <c r="P24" s="37">
        <v>0.5</v>
      </c>
      <c r="Q24" s="37">
        <v>0.5</v>
      </c>
      <c r="R24" s="37">
        <v>0.5</v>
      </c>
      <c r="S24" s="37">
        <v>0.5</v>
      </c>
      <c r="T24" s="37">
        <v>0.5</v>
      </c>
      <c r="U24" s="37">
        <v>0.5</v>
      </c>
      <c r="V24" s="37">
        <v>0.5</v>
      </c>
      <c r="W24" s="37">
        <v>1</v>
      </c>
      <c r="X24" s="37">
        <v>1</v>
      </c>
      <c r="Y24" s="37">
        <v>1</v>
      </c>
      <c r="Z24" s="37">
        <v>1</v>
      </c>
      <c r="AA24" s="37">
        <v>1</v>
      </c>
      <c r="AB24" s="37">
        <v>1</v>
      </c>
      <c r="AC24" s="37">
        <v>18</v>
      </c>
      <c r="AD24" s="37"/>
      <c r="AE24" s="37"/>
    </row>
    <row r="25" spans="1:31">
      <c r="A25" s="37"/>
      <c r="B25" s="37"/>
      <c r="C25" s="37"/>
      <c r="D25" s="37" t="s">
        <v>145</v>
      </c>
      <c r="E25" s="37">
        <v>1</v>
      </c>
      <c r="F25" s="37">
        <v>1</v>
      </c>
      <c r="G25" s="37">
        <v>1</v>
      </c>
      <c r="H25" s="37">
        <v>1</v>
      </c>
      <c r="I25" s="37">
        <v>1</v>
      </c>
      <c r="J25" s="37">
        <v>1</v>
      </c>
      <c r="K25" s="37">
        <v>1</v>
      </c>
      <c r="L25" s="37">
        <v>1</v>
      </c>
      <c r="M25" s="37">
        <v>1</v>
      </c>
      <c r="N25" s="37">
        <v>1</v>
      </c>
      <c r="O25" s="37">
        <v>1</v>
      </c>
      <c r="P25" s="37">
        <v>1</v>
      </c>
      <c r="Q25" s="37">
        <v>1</v>
      </c>
      <c r="R25" s="37">
        <v>1</v>
      </c>
      <c r="S25" s="37">
        <v>1</v>
      </c>
      <c r="T25" s="37">
        <v>1</v>
      </c>
      <c r="U25" s="37">
        <v>1</v>
      </c>
      <c r="V25" s="37">
        <v>1</v>
      </c>
      <c r="W25" s="37">
        <v>1</v>
      </c>
      <c r="X25" s="37">
        <v>1</v>
      </c>
      <c r="Y25" s="37">
        <v>1</v>
      </c>
      <c r="Z25" s="37">
        <v>1</v>
      </c>
      <c r="AA25" s="37">
        <v>1</v>
      </c>
      <c r="AB25" s="37">
        <v>1</v>
      </c>
      <c r="AC25" s="37">
        <v>24</v>
      </c>
      <c r="AD25" s="37"/>
      <c r="AE25" s="37"/>
    </row>
    <row r="26" spans="1:31">
      <c r="A26" s="37" t="s">
        <v>310</v>
      </c>
      <c r="B26" s="37" t="s">
        <v>118</v>
      </c>
      <c r="C26" s="37" t="s">
        <v>119</v>
      </c>
      <c r="D26" s="37" t="s">
        <v>136</v>
      </c>
      <c r="E26" s="37">
        <v>1</v>
      </c>
      <c r="F26" s="37">
        <v>1</v>
      </c>
      <c r="G26" s="37">
        <v>1</v>
      </c>
      <c r="H26" s="37">
        <v>1</v>
      </c>
      <c r="I26" s="37">
        <v>1</v>
      </c>
      <c r="J26" s="37">
        <v>1</v>
      </c>
      <c r="K26" s="37">
        <v>0.25</v>
      </c>
      <c r="L26" s="37">
        <v>0.25</v>
      </c>
      <c r="M26" s="37">
        <v>0.25</v>
      </c>
      <c r="N26" s="37">
        <v>0.25</v>
      </c>
      <c r="O26" s="37">
        <v>0.25</v>
      </c>
      <c r="P26" s="37">
        <v>0.25</v>
      </c>
      <c r="Q26" s="37">
        <v>0.25</v>
      </c>
      <c r="R26" s="37">
        <v>0.25</v>
      </c>
      <c r="S26" s="37">
        <v>0.25</v>
      </c>
      <c r="T26" s="37">
        <v>0.25</v>
      </c>
      <c r="U26" s="37">
        <v>0.25</v>
      </c>
      <c r="V26" s="37">
        <v>0.25</v>
      </c>
      <c r="W26" s="37">
        <v>0.25</v>
      </c>
      <c r="X26" s="37">
        <v>0.25</v>
      </c>
      <c r="Y26" s="37">
        <v>0.25</v>
      </c>
      <c r="Z26" s="37">
        <v>0.25</v>
      </c>
      <c r="AA26" s="37">
        <v>1</v>
      </c>
      <c r="AB26" s="37">
        <v>1</v>
      </c>
      <c r="AC26" s="37">
        <v>12</v>
      </c>
      <c r="AD26" s="37">
        <v>99</v>
      </c>
      <c r="AE26" s="37">
        <v>5162.1400000000003</v>
      </c>
    </row>
    <row r="27" spans="1:31">
      <c r="A27" s="37"/>
      <c r="B27" s="37"/>
      <c r="C27" s="37"/>
      <c r="D27" s="37" t="s">
        <v>144</v>
      </c>
      <c r="E27" s="37">
        <v>1</v>
      </c>
      <c r="F27" s="37">
        <v>1</v>
      </c>
      <c r="G27" s="37">
        <v>1</v>
      </c>
      <c r="H27" s="37">
        <v>1</v>
      </c>
      <c r="I27" s="37">
        <v>1</v>
      </c>
      <c r="J27" s="37">
        <v>1</v>
      </c>
      <c r="K27" s="37">
        <v>0.25</v>
      </c>
      <c r="L27" s="37">
        <v>0.25</v>
      </c>
      <c r="M27" s="37">
        <v>0.25</v>
      </c>
      <c r="N27" s="37">
        <v>0.25</v>
      </c>
      <c r="O27" s="37">
        <v>0.25</v>
      </c>
      <c r="P27" s="37">
        <v>0.25</v>
      </c>
      <c r="Q27" s="37">
        <v>0.25</v>
      </c>
      <c r="R27" s="37">
        <v>0.25</v>
      </c>
      <c r="S27" s="37">
        <v>0.25</v>
      </c>
      <c r="T27" s="37">
        <v>0.25</v>
      </c>
      <c r="U27" s="37">
        <v>0.25</v>
      </c>
      <c r="V27" s="37">
        <v>0.25</v>
      </c>
      <c r="W27" s="37">
        <v>1</v>
      </c>
      <c r="X27" s="37">
        <v>1</v>
      </c>
      <c r="Y27" s="37">
        <v>1</v>
      </c>
      <c r="Z27" s="37">
        <v>1</v>
      </c>
      <c r="AA27" s="37">
        <v>1</v>
      </c>
      <c r="AB27" s="37">
        <v>1</v>
      </c>
      <c r="AC27" s="37">
        <v>15</v>
      </c>
      <c r="AD27" s="37"/>
      <c r="AE27" s="37"/>
    </row>
    <row r="28" spans="1:31">
      <c r="A28" s="37"/>
      <c r="B28" s="37"/>
      <c r="C28" s="37"/>
      <c r="D28" s="37" t="s">
        <v>145</v>
      </c>
      <c r="E28" s="37">
        <v>1</v>
      </c>
      <c r="F28" s="37">
        <v>1</v>
      </c>
      <c r="G28" s="37">
        <v>1</v>
      </c>
      <c r="H28" s="37">
        <v>1</v>
      </c>
      <c r="I28" s="37">
        <v>1</v>
      </c>
      <c r="J28" s="37">
        <v>1</v>
      </c>
      <c r="K28" s="37">
        <v>1</v>
      </c>
      <c r="L28" s="37">
        <v>1</v>
      </c>
      <c r="M28" s="37">
        <v>1</v>
      </c>
      <c r="N28" s="37">
        <v>1</v>
      </c>
      <c r="O28" s="37">
        <v>1</v>
      </c>
      <c r="P28" s="37">
        <v>1</v>
      </c>
      <c r="Q28" s="37">
        <v>1</v>
      </c>
      <c r="R28" s="37">
        <v>1</v>
      </c>
      <c r="S28" s="37">
        <v>1</v>
      </c>
      <c r="T28" s="37">
        <v>1</v>
      </c>
      <c r="U28" s="37">
        <v>1</v>
      </c>
      <c r="V28" s="37">
        <v>1</v>
      </c>
      <c r="W28" s="37">
        <v>1</v>
      </c>
      <c r="X28" s="37">
        <v>1</v>
      </c>
      <c r="Y28" s="37">
        <v>1</v>
      </c>
      <c r="Z28" s="37">
        <v>1</v>
      </c>
      <c r="AA28" s="37">
        <v>1</v>
      </c>
      <c r="AB28" s="37">
        <v>1</v>
      </c>
      <c r="AC28" s="37">
        <v>24</v>
      </c>
      <c r="AD28" s="37"/>
      <c r="AE28" s="37"/>
    </row>
    <row r="29" spans="1:31">
      <c r="A29" s="37" t="s">
        <v>114</v>
      </c>
      <c r="B29" s="37" t="s">
        <v>118</v>
      </c>
      <c r="C29" s="37" t="s">
        <v>119</v>
      </c>
      <c r="D29" s="37" t="s">
        <v>136</v>
      </c>
      <c r="E29" s="37">
        <v>0.05</v>
      </c>
      <c r="F29" s="37">
        <v>0.05</v>
      </c>
      <c r="G29" s="37">
        <v>0.05</v>
      </c>
      <c r="H29" s="37">
        <v>0.05</v>
      </c>
      <c r="I29" s="37">
        <v>0.05</v>
      </c>
      <c r="J29" s="37">
        <v>0.08</v>
      </c>
      <c r="K29" s="37">
        <v>7.0000000000000007E-2</v>
      </c>
      <c r="L29" s="37">
        <v>0.19</v>
      </c>
      <c r="M29" s="37">
        <v>0.35</v>
      </c>
      <c r="N29" s="37">
        <v>0.38</v>
      </c>
      <c r="O29" s="37">
        <v>0.39</v>
      </c>
      <c r="P29" s="37">
        <v>0.47</v>
      </c>
      <c r="Q29" s="37">
        <v>0.56999999999999995</v>
      </c>
      <c r="R29" s="37">
        <v>0.54</v>
      </c>
      <c r="S29" s="37">
        <v>0.34</v>
      </c>
      <c r="T29" s="37">
        <v>0.33</v>
      </c>
      <c r="U29" s="37">
        <v>0.44</v>
      </c>
      <c r="V29" s="37">
        <v>0.26</v>
      </c>
      <c r="W29" s="37">
        <v>0.21</v>
      </c>
      <c r="X29" s="37">
        <v>0.15</v>
      </c>
      <c r="Y29" s="37">
        <v>0.17</v>
      </c>
      <c r="Z29" s="37">
        <v>0.08</v>
      </c>
      <c r="AA29" s="37">
        <v>0.05</v>
      </c>
      <c r="AB29" s="37">
        <v>0.05</v>
      </c>
      <c r="AC29" s="37">
        <v>5.37</v>
      </c>
      <c r="AD29" s="37">
        <v>30.55</v>
      </c>
      <c r="AE29" s="37">
        <v>1592.96</v>
      </c>
    </row>
    <row r="30" spans="1:31">
      <c r="A30" s="37"/>
      <c r="B30" s="37"/>
      <c r="C30" s="37"/>
      <c r="D30" s="37" t="s">
        <v>144</v>
      </c>
      <c r="E30" s="37">
        <v>0.05</v>
      </c>
      <c r="F30" s="37">
        <v>0.05</v>
      </c>
      <c r="G30" s="37">
        <v>0.05</v>
      </c>
      <c r="H30" s="37">
        <v>0.05</v>
      </c>
      <c r="I30" s="37">
        <v>0.05</v>
      </c>
      <c r="J30" s="37">
        <v>0.08</v>
      </c>
      <c r="K30" s="37">
        <v>7.0000000000000007E-2</v>
      </c>
      <c r="L30" s="37">
        <v>0.11</v>
      </c>
      <c r="M30" s="37">
        <v>0.15</v>
      </c>
      <c r="N30" s="37">
        <v>0.21</v>
      </c>
      <c r="O30" s="37">
        <v>0.19</v>
      </c>
      <c r="P30" s="37">
        <v>0.23</v>
      </c>
      <c r="Q30" s="37">
        <v>0.2</v>
      </c>
      <c r="R30" s="37">
        <v>0.19</v>
      </c>
      <c r="S30" s="37">
        <v>0.15</v>
      </c>
      <c r="T30" s="37">
        <v>0.13</v>
      </c>
      <c r="U30" s="37">
        <v>0.14000000000000001</v>
      </c>
      <c r="V30" s="37">
        <v>7.0000000000000007E-2</v>
      </c>
      <c r="W30" s="37">
        <v>7.0000000000000007E-2</v>
      </c>
      <c r="X30" s="37">
        <v>7.0000000000000007E-2</v>
      </c>
      <c r="Y30" s="37">
        <v>7.0000000000000007E-2</v>
      </c>
      <c r="Z30" s="37">
        <v>0.09</v>
      </c>
      <c r="AA30" s="37">
        <v>0.05</v>
      </c>
      <c r="AB30" s="37">
        <v>0.05</v>
      </c>
      <c r="AC30" s="37">
        <v>2.57</v>
      </c>
      <c r="AD30" s="37"/>
      <c r="AE30" s="37"/>
    </row>
    <row r="31" spans="1:31">
      <c r="A31" s="37"/>
      <c r="B31" s="37"/>
      <c r="C31" s="37"/>
      <c r="D31" s="37" t="s">
        <v>145</v>
      </c>
      <c r="E31" s="37">
        <v>0.04</v>
      </c>
      <c r="F31" s="37">
        <v>0.04</v>
      </c>
      <c r="G31" s="37">
        <v>0.04</v>
      </c>
      <c r="H31" s="37">
        <v>0.04</v>
      </c>
      <c r="I31" s="37">
        <v>0.04</v>
      </c>
      <c r="J31" s="37">
        <v>7.0000000000000007E-2</v>
      </c>
      <c r="K31" s="37">
        <v>0.04</v>
      </c>
      <c r="L31" s="37">
        <v>0.04</v>
      </c>
      <c r="M31" s="37">
        <v>0.04</v>
      </c>
      <c r="N31" s="37">
        <v>0.04</v>
      </c>
      <c r="O31" s="37">
        <v>0.04</v>
      </c>
      <c r="P31" s="37">
        <v>0.06</v>
      </c>
      <c r="Q31" s="37">
        <v>0.06</v>
      </c>
      <c r="R31" s="37">
        <v>0.09</v>
      </c>
      <c r="S31" s="37">
        <v>0.06</v>
      </c>
      <c r="T31" s="37">
        <v>0.04</v>
      </c>
      <c r="U31" s="37">
        <v>0.04</v>
      </c>
      <c r="V31" s="37">
        <v>0.04</v>
      </c>
      <c r="W31" s="37">
        <v>0.04</v>
      </c>
      <c r="X31" s="37">
        <v>0.04</v>
      </c>
      <c r="Y31" s="37">
        <v>0.04</v>
      </c>
      <c r="Z31" s="37">
        <v>7.0000000000000007E-2</v>
      </c>
      <c r="AA31" s="37">
        <v>0.04</v>
      </c>
      <c r="AB31" s="37">
        <v>0.04</v>
      </c>
      <c r="AC31" s="37">
        <v>1.1299999999999999</v>
      </c>
      <c r="AD31" s="37"/>
      <c r="AE31" s="37"/>
    </row>
    <row r="32" spans="1:31">
      <c r="A32" s="37" t="s">
        <v>135</v>
      </c>
      <c r="B32" s="37" t="s">
        <v>123</v>
      </c>
      <c r="C32" s="37" t="s">
        <v>119</v>
      </c>
      <c r="D32" s="37" t="s">
        <v>136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1</v>
      </c>
      <c r="L32" s="37">
        <v>1</v>
      </c>
      <c r="M32" s="37">
        <v>1</v>
      </c>
      <c r="N32" s="37">
        <v>1</v>
      </c>
      <c r="O32" s="37">
        <v>1</v>
      </c>
      <c r="P32" s="37">
        <v>1</v>
      </c>
      <c r="Q32" s="37">
        <v>1</v>
      </c>
      <c r="R32" s="37">
        <v>1</v>
      </c>
      <c r="S32" s="37">
        <v>1</v>
      </c>
      <c r="T32" s="37">
        <v>1</v>
      </c>
      <c r="U32" s="37">
        <v>1</v>
      </c>
      <c r="V32" s="37">
        <v>1</v>
      </c>
      <c r="W32" s="37">
        <v>1</v>
      </c>
      <c r="X32" s="37">
        <v>1</v>
      </c>
      <c r="Y32" s="37">
        <v>1</v>
      </c>
      <c r="Z32" s="37">
        <v>1</v>
      </c>
      <c r="AA32" s="37">
        <v>0</v>
      </c>
      <c r="AB32" s="37">
        <v>0</v>
      </c>
      <c r="AC32" s="37">
        <v>16</v>
      </c>
      <c r="AD32" s="37">
        <v>92</v>
      </c>
      <c r="AE32" s="37">
        <v>4797.1400000000003</v>
      </c>
    </row>
    <row r="33" spans="1:31">
      <c r="A33" s="37"/>
      <c r="B33" s="37"/>
      <c r="C33" s="37"/>
      <c r="D33" s="37" t="s">
        <v>144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  <c r="P33" s="37">
        <v>1</v>
      </c>
      <c r="Q33" s="37">
        <v>1</v>
      </c>
      <c r="R33" s="37">
        <v>1</v>
      </c>
      <c r="S33" s="37">
        <v>1</v>
      </c>
      <c r="T33" s="37">
        <v>1</v>
      </c>
      <c r="U33" s="37">
        <v>1</v>
      </c>
      <c r="V33" s="37">
        <v>1</v>
      </c>
      <c r="W33" s="37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37">
        <v>12</v>
      </c>
      <c r="AD33" s="37"/>
      <c r="AE33" s="37"/>
    </row>
    <row r="34" spans="1:31">
      <c r="A34" s="37"/>
      <c r="B34" s="37"/>
      <c r="C34" s="37"/>
      <c r="D34" s="37" t="s">
        <v>145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0</v>
      </c>
      <c r="AC34" s="37">
        <v>0</v>
      </c>
      <c r="AD34" s="37"/>
      <c r="AE34" s="37"/>
    </row>
    <row r="35" spans="1:31">
      <c r="A35" s="37" t="s">
        <v>122</v>
      </c>
      <c r="B35" s="37" t="s">
        <v>118</v>
      </c>
      <c r="C35" s="37" t="s">
        <v>119</v>
      </c>
      <c r="D35" s="37" t="s">
        <v>120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  <c r="P35" s="37">
        <v>1</v>
      </c>
      <c r="Q35" s="37">
        <v>1</v>
      </c>
      <c r="R35" s="37">
        <v>1</v>
      </c>
      <c r="S35" s="37">
        <v>1</v>
      </c>
      <c r="T35" s="37">
        <v>1</v>
      </c>
      <c r="U35" s="37">
        <v>1</v>
      </c>
      <c r="V35" s="37">
        <v>1</v>
      </c>
      <c r="W35" s="37">
        <v>1</v>
      </c>
      <c r="X35" s="37">
        <v>1</v>
      </c>
      <c r="Y35" s="37">
        <v>1</v>
      </c>
      <c r="Z35" s="37">
        <v>1</v>
      </c>
      <c r="AA35" s="37">
        <v>1</v>
      </c>
      <c r="AB35" s="37">
        <v>1</v>
      </c>
      <c r="AC35" s="37">
        <v>24</v>
      </c>
      <c r="AD35" s="37">
        <v>168</v>
      </c>
      <c r="AE35" s="37">
        <v>8760</v>
      </c>
    </row>
    <row r="36" spans="1:31">
      <c r="A36" s="37" t="s">
        <v>124</v>
      </c>
      <c r="B36" s="37" t="s">
        <v>118</v>
      </c>
      <c r="C36" s="37" t="s">
        <v>119</v>
      </c>
      <c r="D36" s="37" t="s">
        <v>120</v>
      </c>
      <c r="E36" s="37">
        <v>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7">
        <v>0</v>
      </c>
      <c r="O36" s="37">
        <v>0</v>
      </c>
      <c r="P36" s="37">
        <v>0</v>
      </c>
      <c r="Q36" s="37">
        <v>0</v>
      </c>
      <c r="R36" s="37">
        <v>0</v>
      </c>
      <c r="S36" s="37">
        <v>0</v>
      </c>
      <c r="T36" s="37">
        <v>0</v>
      </c>
      <c r="U36" s="37">
        <v>0</v>
      </c>
      <c r="V36" s="37">
        <v>0</v>
      </c>
      <c r="W36" s="37">
        <v>0</v>
      </c>
      <c r="X36" s="37">
        <v>0</v>
      </c>
      <c r="Y36" s="37">
        <v>0</v>
      </c>
      <c r="Z36" s="37">
        <v>0</v>
      </c>
      <c r="AA36" s="37">
        <v>0</v>
      </c>
      <c r="AB36" s="37">
        <v>0</v>
      </c>
      <c r="AC36" s="37">
        <v>0</v>
      </c>
      <c r="AD36" s="37">
        <v>0</v>
      </c>
      <c r="AE36" s="37">
        <v>0</v>
      </c>
    </row>
    <row r="37" spans="1:31">
      <c r="A37" s="37" t="s">
        <v>137</v>
      </c>
      <c r="B37" s="37" t="s">
        <v>123</v>
      </c>
      <c r="C37" s="37" t="s">
        <v>119</v>
      </c>
      <c r="D37" s="37" t="s">
        <v>136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  <c r="P37" s="37">
        <v>1</v>
      </c>
      <c r="Q37" s="37">
        <v>1</v>
      </c>
      <c r="R37" s="37">
        <v>1</v>
      </c>
      <c r="S37" s="37">
        <v>1</v>
      </c>
      <c r="T37" s="37">
        <v>1</v>
      </c>
      <c r="U37" s="37">
        <v>1</v>
      </c>
      <c r="V37" s="37">
        <v>1</v>
      </c>
      <c r="W37" s="37">
        <v>1</v>
      </c>
      <c r="X37" s="37">
        <v>1</v>
      </c>
      <c r="Y37" s="37">
        <v>1</v>
      </c>
      <c r="Z37" s="37">
        <v>1</v>
      </c>
      <c r="AA37" s="37">
        <v>0</v>
      </c>
      <c r="AB37" s="37">
        <v>0</v>
      </c>
      <c r="AC37" s="37">
        <v>16</v>
      </c>
      <c r="AD37" s="37">
        <v>92</v>
      </c>
      <c r="AE37" s="37">
        <v>4797.1400000000003</v>
      </c>
    </row>
    <row r="38" spans="1:31">
      <c r="A38" s="37"/>
      <c r="B38" s="37"/>
      <c r="C38" s="37"/>
      <c r="D38" s="37" t="s">
        <v>144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  <c r="P38" s="37">
        <v>1</v>
      </c>
      <c r="Q38" s="37">
        <v>1</v>
      </c>
      <c r="R38" s="37">
        <v>1</v>
      </c>
      <c r="S38" s="37">
        <v>1</v>
      </c>
      <c r="T38" s="37">
        <v>1</v>
      </c>
      <c r="U38" s="37">
        <v>1</v>
      </c>
      <c r="V38" s="37">
        <v>1</v>
      </c>
      <c r="W38" s="37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37">
        <v>12</v>
      </c>
      <c r="AD38" s="37"/>
      <c r="AE38" s="37"/>
    </row>
    <row r="39" spans="1:31">
      <c r="A39" s="37"/>
      <c r="B39" s="37"/>
      <c r="C39" s="37"/>
      <c r="D39" s="37" t="s">
        <v>145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>
        <v>0</v>
      </c>
      <c r="X39" s="37">
        <v>0</v>
      </c>
      <c r="Y39" s="37">
        <v>0</v>
      </c>
      <c r="Z39" s="37">
        <v>0</v>
      </c>
      <c r="AA39" s="37">
        <v>0</v>
      </c>
      <c r="AB39" s="37">
        <v>0</v>
      </c>
      <c r="AC39" s="37">
        <v>0</v>
      </c>
      <c r="AD39" s="37"/>
      <c r="AE39" s="37"/>
    </row>
    <row r="40" spans="1:31">
      <c r="A40" s="37" t="s">
        <v>131</v>
      </c>
      <c r="B40" s="37" t="s">
        <v>123</v>
      </c>
      <c r="C40" s="37" t="s">
        <v>119</v>
      </c>
      <c r="D40" s="37" t="s">
        <v>120</v>
      </c>
      <c r="E40" s="37">
        <v>1</v>
      </c>
      <c r="F40" s="37">
        <v>1</v>
      </c>
      <c r="G40" s="37">
        <v>1</v>
      </c>
      <c r="H40" s="37">
        <v>1</v>
      </c>
      <c r="I40" s="37">
        <v>1</v>
      </c>
      <c r="J40" s="37">
        <v>1</v>
      </c>
      <c r="K40" s="37">
        <v>1</v>
      </c>
      <c r="L40" s="37">
        <v>1</v>
      </c>
      <c r="M40" s="37">
        <v>1</v>
      </c>
      <c r="N40" s="37">
        <v>1</v>
      </c>
      <c r="O40" s="37">
        <v>1</v>
      </c>
      <c r="P40" s="37">
        <v>1</v>
      </c>
      <c r="Q40" s="37">
        <v>1</v>
      </c>
      <c r="R40" s="37">
        <v>1</v>
      </c>
      <c r="S40" s="37">
        <v>1</v>
      </c>
      <c r="T40" s="37">
        <v>1</v>
      </c>
      <c r="U40" s="37">
        <v>1</v>
      </c>
      <c r="V40" s="37">
        <v>1</v>
      </c>
      <c r="W40" s="37">
        <v>1</v>
      </c>
      <c r="X40" s="37">
        <v>1</v>
      </c>
      <c r="Y40" s="37">
        <v>1</v>
      </c>
      <c r="Z40" s="37">
        <v>1</v>
      </c>
      <c r="AA40" s="37">
        <v>1</v>
      </c>
      <c r="AB40" s="37">
        <v>1</v>
      </c>
      <c r="AC40" s="37">
        <v>24</v>
      </c>
      <c r="AD40" s="37">
        <v>168</v>
      </c>
      <c r="AE40" s="37">
        <v>8760</v>
      </c>
    </row>
    <row r="41" spans="1:31">
      <c r="A41" s="37" t="s">
        <v>132</v>
      </c>
      <c r="B41" s="37" t="s">
        <v>118</v>
      </c>
      <c r="C41" s="37" t="s">
        <v>119</v>
      </c>
      <c r="D41" s="37" t="s">
        <v>120</v>
      </c>
      <c r="E41" s="37">
        <v>1</v>
      </c>
      <c r="F41" s="37">
        <v>1</v>
      </c>
      <c r="G41" s="37">
        <v>1</v>
      </c>
      <c r="H41" s="37">
        <v>1</v>
      </c>
      <c r="I41" s="37">
        <v>1</v>
      </c>
      <c r="J41" s="37">
        <v>1</v>
      </c>
      <c r="K41" s="37">
        <v>1</v>
      </c>
      <c r="L41" s="37">
        <v>1</v>
      </c>
      <c r="M41" s="37">
        <v>1</v>
      </c>
      <c r="N41" s="37">
        <v>1</v>
      </c>
      <c r="O41" s="37">
        <v>1</v>
      </c>
      <c r="P41" s="37">
        <v>1</v>
      </c>
      <c r="Q41" s="37">
        <v>1</v>
      </c>
      <c r="R41" s="37">
        <v>1</v>
      </c>
      <c r="S41" s="37">
        <v>1</v>
      </c>
      <c r="T41" s="37">
        <v>1</v>
      </c>
      <c r="U41" s="37">
        <v>1</v>
      </c>
      <c r="V41" s="37">
        <v>1</v>
      </c>
      <c r="W41" s="37">
        <v>1</v>
      </c>
      <c r="X41" s="37">
        <v>1</v>
      </c>
      <c r="Y41" s="37">
        <v>1</v>
      </c>
      <c r="Z41" s="37">
        <v>1</v>
      </c>
      <c r="AA41" s="37">
        <v>1</v>
      </c>
      <c r="AB41" s="37">
        <v>1</v>
      </c>
      <c r="AC41" s="37">
        <v>24</v>
      </c>
      <c r="AD41" s="37">
        <v>168</v>
      </c>
      <c r="AE41" s="37">
        <v>8760</v>
      </c>
    </row>
    <row r="42" spans="1:31">
      <c r="A42" s="37" t="s">
        <v>191</v>
      </c>
      <c r="B42" s="37" t="s">
        <v>118</v>
      </c>
      <c r="C42" s="37" t="s">
        <v>119</v>
      </c>
      <c r="D42" s="37" t="s">
        <v>120</v>
      </c>
      <c r="E42" s="37">
        <v>1</v>
      </c>
      <c r="F42" s="37">
        <v>1</v>
      </c>
      <c r="G42" s="37">
        <v>1</v>
      </c>
      <c r="H42" s="37">
        <v>1</v>
      </c>
      <c r="I42" s="37">
        <v>1</v>
      </c>
      <c r="J42" s="37">
        <v>1</v>
      </c>
      <c r="K42" s="37">
        <v>1</v>
      </c>
      <c r="L42" s="37">
        <v>1</v>
      </c>
      <c r="M42" s="37">
        <v>1</v>
      </c>
      <c r="N42" s="37">
        <v>1</v>
      </c>
      <c r="O42" s="37">
        <v>1</v>
      </c>
      <c r="P42" s="37">
        <v>1</v>
      </c>
      <c r="Q42" s="37">
        <v>1</v>
      </c>
      <c r="R42" s="37">
        <v>1</v>
      </c>
      <c r="S42" s="37">
        <v>1</v>
      </c>
      <c r="T42" s="37">
        <v>1</v>
      </c>
      <c r="U42" s="37">
        <v>1</v>
      </c>
      <c r="V42" s="37">
        <v>1</v>
      </c>
      <c r="W42" s="37">
        <v>1</v>
      </c>
      <c r="X42" s="37">
        <v>1</v>
      </c>
      <c r="Y42" s="37">
        <v>1</v>
      </c>
      <c r="Z42" s="37">
        <v>1</v>
      </c>
      <c r="AA42" s="37">
        <v>1</v>
      </c>
      <c r="AB42" s="37">
        <v>1</v>
      </c>
      <c r="AC42" s="37">
        <v>24</v>
      </c>
      <c r="AD42" s="37">
        <v>168</v>
      </c>
      <c r="AE42" s="37">
        <v>8760</v>
      </c>
    </row>
    <row r="43" spans="1:31">
      <c r="A43" s="37" t="s">
        <v>192</v>
      </c>
      <c r="B43" s="37" t="s">
        <v>118</v>
      </c>
      <c r="C43" s="37" t="s">
        <v>119</v>
      </c>
      <c r="D43" s="37" t="s">
        <v>120</v>
      </c>
      <c r="E43" s="37">
        <v>1</v>
      </c>
      <c r="F43" s="37">
        <v>1</v>
      </c>
      <c r="G43" s="37">
        <v>1</v>
      </c>
      <c r="H43" s="37">
        <v>1</v>
      </c>
      <c r="I43" s="37">
        <v>1</v>
      </c>
      <c r="J43" s="37">
        <v>1</v>
      </c>
      <c r="K43" s="37">
        <v>1</v>
      </c>
      <c r="L43" s="37">
        <v>1</v>
      </c>
      <c r="M43" s="37">
        <v>1</v>
      </c>
      <c r="N43" s="37">
        <v>1</v>
      </c>
      <c r="O43" s="37">
        <v>1</v>
      </c>
      <c r="P43" s="37">
        <v>1</v>
      </c>
      <c r="Q43" s="37">
        <v>1</v>
      </c>
      <c r="R43" s="37">
        <v>1</v>
      </c>
      <c r="S43" s="37">
        <v>1</v>
      </c>
      <c r="T43" s="37">
        <v>1</v>
      </c>
      <c r="U43" s="37">
        <v>1</v>
      </c>
      <c r="V43" s="37">
        <v>1</v>
      </c>
      <c r="W43" s="37">
        <v>1</v>
      </c>
      <c r="X43" s="37">
        <v>1</v>
      </c>
      <c r="Y43" s="37">
        <v>1</v>
      </c>
      <c r="Z43" s="37">
        <v>1</v>
      </c>
      <c r="AA43" s="37">
        <v>1</v>
      </c>
      <c r="AB43" s="37">
        <v>1</v>
      </c>
      <c r="AC43" s="37">
        <v>24</v>
      </c>
      <c r="AD43" s="37">
        <v>168</v>
      </c>
      <c r="AE43" s="37">
        <v>8760</v>
      </c>
    </row>
    <row r="44" spans="1:31">
      <c r="A44" s="37" t="s">
        <v>96</v>
      </c>
      <c r="B44" s="37" t="s">
        <v>121</v>
      </c>
      <c r="C44" s="37" t="s">
        <v>119</v>
      </c>
      <c r="D44" s="37" t="s">
        <v>140</v>
      </c>
      <c r="E44" s="37">
        <v>15.6</v>
      </c>
      <c r="F44" s="37">
        <v>15.6</v>
      </c>
      <c r="G44" s="37">
        <v>15.6</v>
      </c>
      <c r="H44" s="37">
        <v>15.6</v>
      </c>
      <c r="I44" s="37">
        <v>15.6</v>
      </c>
      <c r="J44" s="37">
        <v>21</v>
      </c>
      <c r="K44" s="37">
        <v>21</v>
      </c>
      <c r="L44" s="37">
        <v>21</v>
      </c>
      <c r="M44" s="37">
        <v>21</v>
      </c>
      <c r="N44" s="37">
        <v>21</v>
      </c>
      <c r="O44" s="37">
        <v>21</v>
      </c>
      <c r="P44" s="37">
        <v>21</v>
      </c>
      <c r="Q44" s="37">
        <v>21</v>
      </c>
      <c r="R44" s="37">
        <v>21</v>
      </c>
      <c r="S44" s="37">
        <v>21</v>
      </c>
      <c r="T44" s="37">
        <v>21</v>
      </c>
      <c r="U44" s="37">
        <v>21</v>
      </c>
      <c r="V44" s="37">
        <v>21</v>
      </c>
      <c r="W44" s="37">
        <v>21</v>
      </c>
      <c r="X44" s="37">
        <v>15.6</v>
      </c>
      <c r="Y44" s="37">
        <v>15.6</v>
      </c>
      <c r="Z44" s="37">
        <v>15.6</v>
      </c>
      <c r="AA44" s="37">
        <v>15.6</v>
      </c>
      <c r="AB44" s="37">
        <v>15.6</v>
      </c>
      <c r="AC44" s="37">
        <v>450</v>
      </c>
      <c r="AD44" s="37">
        <v>3058.2</v>
      </c>
      <c r="AE44" s="37">
        <v>159463.29</v>
      </c>
    </row>
    <row r="45" spans="1:31">
      <c r="A45" s="37"/>
      <c r="B45" s="37"/>
      <c r="C45" s="37"/>
      <c r="D45" s="37" t="s">
        <v>138</v>
      </c>
      <c r="E45" s="37">
        <v>15.6</v>
      </c>
      <c r="F45" s="37">
        <v>15.6</v>
      </c>
      <c r="G45" s="37">
        <v>15.6</v>
      </c>
      <c r="H45" s="37">
        <v>15.6</v>
      </c>
      <c r="I45" s="37">
        <v>15.6</v>
      </c>
      <c r="J45" s="37">
        <v>15.6</v>
      </c>
      <c r="K45" s="37">
        <v>15.6</v>
      </c>
      <c r="L45" s="37">
        <v>15.6</v>
      </c>
      <c r="M45" s="37">
        <v>15.6</v>
      </c>
      <c r="N45" s="37">
        <v>15.6</v>
      </c>
      <c r="O45" s="37">
        <v>15.6</v>
      </c>
      <c r="P45" s="37">
        <v>15.6</v>
      </c>
      <c r="Q45" s="37">
        <v>15.6</v>
      </c>
      <c r="R45" s="37">
        <v>15.6</v>
      </c>
      <c r="S45" s="37">
        <v>15.6</v>
      </c>
      <c r="T45" s="37">
        <v>15.6</v>
      </c>
      <c r="U45" s="37">
        <v>15.6</v>
      </c>
      <c r="V45" s="37">
        <v>15.6</v>
      </c>
      <c r="W45" s="37">
        <v>15.6</v>
      </c>
      <c r="X45" s="37">
        <v>15.6</v>
      </c>
      <c r="Y45" s="37">
        <v>15.6</v>
      </c>
      <c r="Z45" s="37">
        <v>15.6</v>
      </c>
      <c r="AA45" s="37">
        <v>15.6</v>
      </c>
      <c r="AB45" s="37">
        <v>15.6</v>
      </c>
      <c r="AC45" s="37">
        <v>374.4</v>
      </c>
      <c r="AD45" s="37"/>
      <c r="AE45" s="37"/>
    </row>
    <row r="46" spans="1:31">
      <c r="A46" s="37"/>
      <c r="B46" s="37"/>
      <c r="C46" s="37"/>
      <c r="D46" s="37" t="s">
        <v>147</v>
      </c>
      <c r="E46" s="37">
        <v>15.6</v>
      </c>
      <c r="F46" s="37">
        <v>15.6</v>
      </c>
      <c r="G46" s="37">
        <v>15.6</v>
      </c>
      <c r="H46" s="37">
        <v>15.6</v>
      </c>
      <c r="I46" s="37">
        <v>15.6</v>
      </c>
      <c r="J46" s="37">
        <v>15.6</v>
      </c>
      <c r="K46" s="37">
        <v>21</v>
      </c>
      <c r="L46" s="37">
        <v>21</v>
      </c>
      <c r="M46" s="37">
        <v>21</v>
      </c>
      <c r="N46" s="37">
        <v>21</v>
      </c>
      <c r="O46" s="37">
        <v>21</v>
      </c>
      <c r="P46" s="37">
        <v>21</v>
      </c>
      <c r="Q46" s="37">
        <v>21</v>
      </c>
      <c r="R46" s="37">
        <v>21</v>
      </c>
      <c r="S46" s="37">
        <v>21</v>
      </c>
      <c r="T46" s="37">
        <v>21</v>
      </c>
      <c r="U46" s="37">
        <v>21</v>
      </c>
      <c r="V46" s="37">
        <v>15.6</v>
      </c>
      <c r="W46" s="37">
        <v>15.6</v>
      </c>
      <c r="X46" s="37">
        <v>15.6</v>
      </c>
      <c r="Y46" s="37">
        <v>15.6</v>
      </c>
      <c r="Z46" s="37">
        <v>15.6</v>
      </c>
      <c r="AA46" s="37">
        <v>15.6</v>
      </c>
      <c r="AB46" s="37">
        <v>15.6</v>
      </c>
      <c r="AC46" s="37">
        <v>433.8</v>
      </c>
      <c r="AD46" s="37"/>
      <c r="AE46" s="37"/>
    </row>
    <row r="47" spans="1:31">
      <c r="A47" s="37"/>
      <c r="B47" s="37"/>
      <c r="C47" s="37"/>
      <c r="D47" s="37" t="s">
        <v>139</v>
      </c>
      <c r="E47" s="37">
        <v>21</v>
      </c>
      <c r="F47" s="37">
        <v>21</v>
      </c>
      <c r="G47" s="37">
        <v>21</v>
      </c>
      <c r="H47" s="37">
        <v>21</v>
      </c>
      <c r="I47" s="37">
        <v>21</v>
      </c>
      <c r="J47" s="37">
        <v>21</v>
      </c>
      <c r="K47" s="37">
        <v>21</v>
      </c>
      <c r="L47" s="37">
        <v>21</v>
      </c>
      <c r="M47" s="37">
        <v>21</v>
      </c>
      <c r="N47" s="37">
        <v>21</v>
      </c>
      <c r="O47" s="37">
        <v>21</v>
      </c>
      <c r="P47" s="37">
        <v>21</v>
      </c>
      <c r="Q47" s="37">
        <v>21</v>
      </c>
      <c r="R47" s="37">
        <v>21</v>
      </c>
      <c r="S47" s="37">
        <v>21</v>
      </c>
      <c r="T47" s="37">
        <v>21</v>
      </c>
      <c r="U47" s="37">
        <v>21</v>
      </c>
      <c r="V47" s="37">
        <v>21</v>
      </c>
      <c r="W47" s="37">
        <v>21</v>
      </c>
      <c r="X47" s="37">
        <v>21</v>
      </c>
      <c r="Y47" s="37">
        <v>21</v>
      </c>
      <c r="Z47" s="37">
        <v>21</v>
      </c>
      <c r="AA47" s="37">
        <v>21</v>
      </c>
      <c r="AB47" s="37">
        <v>21</v>
      </c>
      <c r="AC47" s="37">
        <v>504</v>
      </c>
      <c r="AD47" s="37"/>
      <c r="AE47" s="37"/>
    </row>
    <row r="48" spans="1:31">
      <c r="A48" s="37"/>
      <c r="B48" s="37"/>
      <c r="C48" s="37"/>
      <c r="D48" s="37" t="s">
        <v>145</v>
      </c>
      <c r="E48" s="37">
        <v>15.6</v>
      </c>
      <c r="F48" s="37">
        <v>15.6</v>
      </c>
      <c r="G48" s="37">
        <v>15.6</v>
      </c>
      <c r="H48" s="37">
        <v>15.6</v>
      </c>
      <c r="I48" s="37">
        <v>15.6</v>
      </c>
      <c r="J48" s="37">
        <v>15.6</v>
      </c>
      <c r="K48" s="37">
        <v>15.6</v>
      </c>
      <c r="L48" s="37">
        <v>15.6</v>
      </c>
      <c r="M48" s="37">
        <v>15.6</v>
      </c>
      <c r="N48" s="37">
        <v>15.6</v>
      </c>
      <c r="O48" s="37">
        <v>15.6</v>
      </c>
      <c r="P48" s="37">
        <v>15.6</v>
      </c>
      <c r="Q48" s="37">
        <v>15.6</v>
      </c>
      <c r="R48" s="37">
        <v>15.6</v>
      </c>
      <c r="S48" s="37">
        <v>15.6</v>
      </c>
      <c r="T48" s="37">
        <v>15.6</v>
      </c>
      <c r="U48" s="37">
        <v>15.6</v>
      </c>
      <c r="V48" s="37">
        <v>15.6</v>
      </c>
      <c r="W48" s="37">
        <v>15.6</v>
      </c>
      <c r="X48" s="37">
        <v>15.6</v>
      </c>
      <c r="Y48" s="37">
        <v>15.6</v>
      </c>
      <c r="Z48" s="37">
        <v>15.6</v>
      </c>
      <c r="AA48" s="37">
        <v>15.6</v>
      </c>
      <c r="AB48" s="37">
        <v>15.6</v>
      </c>
      <c r="AC48" s="37">
        <v>374.4</v>
      </c>
      <c r="AD48" s="37"/>
      <c r="AE48" s="37"/>
    </row>
    <row r="49" spans="1:31">
      <c r="A49" s="37" t="s">
        <v>97</v>
      </c>
      <c r="B49" s="37" t="s">
        <v>121</v>
      </c>
      <c r="C49" s="37" t="s">
        <v>119</v>
      </c>
      <c r="D49" s="37" t="s">
        <v>136</v>
      </c>
      <c r="E49" s="37">
        <v>30</v>
      </c>
      <c r="F49" s="37">
        <v>30</v>
      </c>
      <c r="G49" s="37">
        <v>30</v>
      </c>
      <c r="H49" s="37">
        <v>30</v>
      </c>
      <c r="I49" s="37">
        <v>30</v>
      </c>
      <c r="J49" s="37">
        <v>30</v>
      </c>
      <c r="K49" s="37">
        <v>24</v>
      </c>
      <c r="L49" s="37">
        <v>24</v>
      </c>
      <c r="M49" s="37">
        <v>24</v>
      </c>
      <c r="N49" s="37">
        <v>24</v>
      </c>
      <c r="O49" s="37">
        <v>24</v>
      </c>
      <c r="P49" s="37">
        <v>24</v>
      </c>
      <c r="Q49" s="37">
        <v>24</v>
      </c>
      <c r="R49" s="37">
        <v>24</v>
      </c>
      <c r="S49" s="37">
        <v>24</v>
      </c>
      <c r="T49" s="37">
        <v>24</v>
      </c>
      <c r="U49" s="37">
        <v>24</v>
      </c>
      <c r="V49" s="37">
        <v>24</v>
      </c>
      <c r="W49" s="37">
        <v>24</v>
      </c>
      <c r="X49" s="37">
        <v>24</v>
      </c>
      <c r="Y49" s="37">
        <v>24</v>
      </c>
      <c r="Z49" s="37">
        <v>24</v>
      </c>
      <c r="AA49" s="37">
        <v>30</v>
      </c>
      <c r="AB49" s="37">
        <v>30</v>
      </c>
      <c r="AC49" s="37">
        <v>624</v>
      </c>
      <c r="AD49" s="37">
        <v>4488</v>
      </c>
      <c r="AE49" s="37">
        <v>234017.14</v>
      </c>
    </row>
    <row r="50" spans="1:31">
      <c r="A50" s="37"/>
      <c r="B50" s="37"/>
      <c r="C50" s="37"/>
      <c r="D50" s="37" t="s">
        <v>147</v>
      </c>
      <c r="E50" s="37">
        <v>30</v>
      </c>
      <c r="F50" s="37">
        <v>30</v>
      </c>
      <c r="G50" s="37">
        <v>30</v>
      </c>
      <c r="H50" s="37">
        <v>30</v>
      </c>
      <c r="I50" s="37">
        <v>30</v>
      </c>
      <c r="J50" s="37">
        <v>30</v>
      </c>
      <c r="K50" s="37">
        <v>24</v>
      </c>
      <c r="L50" s="37">
        <v>24</v>
      </c>
      <c r="M50" s="37">
        <v>24</v>
      </c>
      <c r="N50" s="37">
        <v>24</v>
      </c>
      <c r="O50" s="37">
        <v>24</v>
      </c>
      <c r="P50" s="37">
        <v>24</v>
      </c>
      <c r="Q50" s="37">
        <v>24</v>
      </c>
      <c r="R50" s="37">
        <v>24</v>
      </c>
      <c r="S50" s="37">
        <v>24</v>
      </c>
      <c r="T50" s="37">
        <v>24</v>
      </c>
      <c r="U50" s="37">
        <v>24</v>
      </c>
      <c r="V50" s="37">
        <v>24</v>
      </c>
      <c r="W50" s="37">
        <v>30</v>
      </c>
      <c r="X50" s="37">
        <v>30</v>
      </c>
      <c r="Y50" s="37">
        <v>30</v>
      </c>
      <c r="Z50" s="37">
        <v>30</v>
      </c>
      <c r="AA50" s="37">
        <v>30</v>
      </c>
      <c r="AB50" s="37">
        <v>30</v>
      </c>
      <c r="AC50" s="37">
        <v>648</v>
      </c>
      <c r="AD50" s="37"/>
      <c r="AE50" s="37"/>
    </row>
    <row r="51" spans="1:31">
      <c r="A51" s="37"/>
      <c r="B51" s="37"/>
      <c r="C51" s="37"/>
      <c r="D51" s="37" t="s">
        <v>139</v>
      </c>
      <c r="E51" s="37">
        <v>30</v>
      </c>
      <c r="F51" s="37">
        <v>30</v>
      </c>
      <c r="G51" s="37">
        <v>30</v>
      </c>
      <c r="H51" s="37">
        <v>30</v>
      </c>
      <c r="I51" s="37">
        <v>30</v>
      </c>
      <c r="J51" s="37">
        <v>30</v>
      </c>
      <c r="K51" s="37">
        <v>30</v>
      </c>
      <c r="L51" s="37">
        <v>30</v>
      </c>
      <c r="M51" s="37">
        <v>30</v>
      </c>
      <c r="N51" s="37">
        <v>30</v>
      </c>
      <c r="O51" s="37">
        <v>30</v>
      </c>
      <c r="P51" s="37">
        <v>30</v>
      </c>
      <c r="Q51" s="37">
        <v>30</v>
      </c>
      <c r="R51" s="37">
        <v>30</v>
      </c>
      <c r="S51" s="37">
        <v>30</v>
      </c>
      <c r="T51" s="37">
        <v>30</v>
      </c>
      <c r="U51" s="37">
        <v>30</v>
      </c>
      <c r="V51" s="37">
        <v>30</v>
      </c>
      <c r="W51" s="37">
        <v>30</v>
      </c>
      <c r="X51" s="37">
        <v>30</v>
      </c>
      <c r="Y51" s="37">
        <v>30</v>
      </c>
      <c r="Z51" s="37">
        <v>30</v>
      </c>
      <c r="AA51" s="37">
        <v>30</v>
      </c>
      <c r="AB51" s="37">
        <v>30</v>
      </c>
      <c r="AC51" s="37">
        <v>720</v>
      </c>
      <c r="AD51" s="37"/>
      <c r="AE51" s="37"/>
    </row>
    <row r="52" spans="1:31">
      <c r="A52" s="37"/>
      <c r="B52" s="37"/>
      <c r="C52" s="37"/>
      <c r="D52" s="37" t="s">
        <v>145</v>
      </c>
      <c r="E52" s="37">
        <v>30</v>
      </c>
      <c r="F52" s="37">
        <v>30</v>
      </c>
      <c r="G52" s="37">
        <v>30</v>
      </c>
      <c r="H52" s="37">
        <v>30</v>
      </c>
      <c r="I52" s="37">
        <v>30</v>
      </c>
      <c r="J52" s="37">
        <v>30</v>
      </c>
      <c r="K52" s="37">
        <v>30</v>
      </c>
      <c r="L52" s="37">
        <v>30</v>
      </c>
      <c r="M52" s="37">
        <v>30</v>
      </c>
      <c r="N52" s="37">
        <v>30</v>
      </c>
      <c r="O52" s="37">
        <v>30</v>
      </c>
      <c r="P52" s="37">
        <v>30</v>
      </c>
      <c r="Q52" s="37">
        <v>30</v>
      </c>
      <c r="R52" s="37">
        <v>30</v>
      </c>
      <c r="S52" s="37">
        <v>30</v>
      </c>
      <c r="T52" s="37">
        <v>30</v>
      </c>
      <c r="U52" s="37">
        <v>30</v>
      </c>
      <c r="V52" s="37">
        <v>30</v>
      </c>
      <c r="W52" s="37">
        <v>30</v>
      </c>
      <c r="X52" s="37">
        <v>30</v>
      </c>
      <c r="Y52" s="37">
        <v>30</v>
      </c>
      <c r="Z52" s="37">
        <v>30</v>
      </c>
      <c r="AA52" s="37">
        <v>30</v>
      </c>
      <c r="AB52" s="37">
        <v>30</v>
      </c>
      <c r="AC52" s="37">
        <v>720</v>
      </c>
      <c r="AD52" s="37"/>
      <c r="AE52" s="37"/>
    </row>
    <row r="53" spans="1:31">
      <c r="A53" s="37" t="s">
        <v>193</v>
      </c>
      <c r="B53" s="37" t="s">
        <v>194</v>
      </c>
      <c r="C53" s="37" t="s">
        <v>119</v>
      </c>
      <c r="D53" s="37" t="s">
        <v>136</v>
      </c>
      <c r="E53" s="37">
        <v>50</v>
      </c>
      <c r="F53" s="37">
        <v>50</v>
      </c>
      <c r="G53" s="37">
        <v>50</v>
      </c>
      <c r="H53" s="37">
        <v>50</v>
      </c>
      <c r="I53" s="37">
        <v>50</v>
      </c>
      <c r="J53" s="37">
        <v>50</v>
      </c>
      <c r="K53" s="37">
        <v>50</v>
      </c>
      <c r="L53" s="37">
        <v>50</v>
      </c>
      <c r="M53" s="37">
        <v>50</v>
      </c>
      <c r="N53" s="37">
        <v>50</v>
      </c>
      <c r="O53" s="37">
        <v>50</v>
      </c>
      <c r="P53" s="37">
        <v>50</v>
      </c>
      <c r="Q53" s="37">
        <v>50</v>
      </c>
      <c r="R53" s="37">
        <v>50</v>
      </c>
      <c r="S53" s="37">
        <v>50</v>
      </c>
      <c r="T53" s="37">
        <v>50</v>
      </c>
      <c r="U53" s="37">
        <v>50</v>
      </c>
      <c r="V53" s="37">
        <v>50</v>
      </c>
      <c r="W53" s="37">
        <v>50</v>
      </c>
      <c r="X53" s="37">
        <v>50</v>
      </c>
      <c r="Y53" s="37">
        <v>50</v>
      </c>
      <c r="Z53" s="37">
        <v>50</v>
      </c>
      <c r="AA53" s="37">
        <v>50</v>
      </c>
      <c r="AB53" s="37">
        <v>50</v>
      </c>
      <c r="AC53" s="37">
        <v>1200</v>
      </c>
      <c r="AD53" s="37">
        <v>8400</v>
      </c>
      <c r="AE53" s="37">
        <v>438000</v>
      </c>
    </row>
    <row r="54" spans="1:31">
      <c r="A54" s="37"/>
      <c r="B54" s="37"/>
      <c r="C54" s="37"/>
      <c r="D54" s="37" t="s">
        <v>144</v>
      </c>
      <c r="E54" s="37">
        <v>50</v>
      </c>
      <c r="F54" s="37">
        <v>50</v>
      </c>
      <c r="G54" s="37">
        <v>50</v>
      </c>
      <c r="H54" s="37">
        <v>50</v>
      </c>
      <c r="I54" s="37">
        <v>50</v>
      </c>
      <c r="J54" s="37">
        <v>50</v>
      </c>
      <c r="K54" s="37">
        <v>50</v>
      </c>
      <c r="L54" s="37">
        <v>50</v>
      </c>
      <c r="M54" s="37">
        <v>50</v>
      </c>
      <c r="N54" s="37">
        <v>50</v>
      </c>
      <c r="O54" s="37">
        <v>50</v>
      </c>
      <c r="P54" s="37">
        <v>50</v>
      </c>
      <c r="Q54" s="37">
        <v>50</v>
      </c>
      <c r="R54" s="37">
        <v>50</v>
      </c>
      <c r="S54" s="37">
        <v>50</v>
      </c>
      <c r="T54" s="37">
        <v>50</v>
      </c>
      <c r="U54" s="37">
        <v>50</v>
      </c>
      <c r="V54" s="37">
        <v>50</v>
      </c>
      <c r="W54" s="37">
        <v>50</v>
      </c>
      <c r="X54" s="37">
        <v>50</v>
      </c>
      <c r="Y54" s="37">
        <v>50</v>
      </c>
      <c r="Z54" s="37">
        <v>50</v>
      </c>
      <c r="AA54" s="37">
        <v>50</v>
      </c>
      <c r="AB54" s="37">
        <v>50</v>
      </c>
      <c r="AC54" s="37">
        <v>1200</v>
      </c>
      <c r="AD54" s="37"/>
      <c r="AE54" s="37"/>
    </row>
    <row r="55" spans="1:31">
      <c r="A55" s="37"/>
      <c r="B55" s="37"/>
      <c r="C55" s="37"/>
      <c r="D55" s="37" t="s">
        <v>145</v>
      </c>
      <c r="E55" s="37">
        <v>50</v>
      </c>
      <c r="F55" s="37">
        <v>50</v>
      </c>
      <c r="G55" s="37">
        <v>50</v>
      </c>
      <c r="H55" s="37">
        <v>50</v>
      </c>
      <c r="I55" s="37">
        <v>50</v>
      </c>
      <c r="J55" s="37">
        <v>50</v>
      </c>
      <c r="K55" s="37">
        <v>50</v>
      </c>
      <c r="L55" s="37">
        <v>50</v>
      </c>
      <c r="M55" s="37">
        <v>50</v>
      </c>
      <c r="N55" s="37">
        <v>50</v>
      </c>
      <c r="O55" s="37">
        <v>50</v>
      </c>
      <c r="P55" s="37">
        <v>50</v>
      </c>
      <c r="Q55" s="37">
        <v>50</v>
      </c>
      <c r="R55" s="37">
        <v>50</v>
      </c>
      <c r="S55" s="37">
        <v>50</v>
      </c>
      <c r="T55" s="37">
        <v>50</v>
      </c>
      <c r="U55" s="37">
        <v>50</v>
      </c>
      <c r="V55" s="37">
        <v>50</v>
      </c>
      <c r="W55" s="37">
        <v>50</v>
      </c>
      <c r="X55" s="37">
        <v>50</v>
      </c>
      <c r="Y55" s="37">
        <v>50</v>
      </c>
      <c r="Z55" s="37">
        <v>50</v>
      </c>
      <c r="AA55" s="37">
        <v>50</v>
      </c>
      <c r="AB55" s="37">
        <v>50</v>
      </c>
      <c r="AC55" s="37">
        <v>1200</v>
      </c>
      <c r="AD55" s="37"/>
      <c r="AE55" s="37"/>
    </row>
    <row r="56" spans="1:31">
      <c r="A56" s="37" t="s">
        <v>311</v>
      </c>
      <c r="B56" s="37" t="s">
        <v>194</v>
      </c>
      <c r="C56" s="37" t="s">
        <v>119</v>
      </c>
      <c r="D56" s="37" t="s">
        <v>120</v>
      </c>
      <c r="E56" s="37">
        <v>30</v>
      </c>
      <c r="F56" s="37">
        <v>30</v>
      </c>
      <c r="G56" s="37">
        <v>30</v>
      </c>
      <c r="H56" s="37">
        <v>30</v>
      </c>
      <c r="I56" s="37">
        <v>30</v>
      </c>
      <c r="J56" s="37">
        <v>30</v>
      </c>
      <c r="K56" s="37">
        <v>30</v>
      </c>
      <c r="L56" s="37">
        <v>30</v>
      </c>
      <c r="M56" s="37">
        <v>30</v>
      </c>
      <c r="N56" s="37">
        <v>30</v>
      </c>
      <c r="O56" s="37">
        <v>30</v>
      </c>
      <c r="P56" s="37">
        <v>30</v>
      </c>
      <c r="Q56" s="37">
        <v>30</v>
      </c>
      <c r="R56" s="37">
        <v>30</v>
      </c>
      <c r="S56" s="37">
        <v>30</v>
      </c>
      <c r="T56" s="37">
        <v>30</v>
      </c>
      <c r="U56" s="37">
        <v>30</v>
      </c>
      <c r="V56" s="37">
        <v>30</v>
      </c>
      <c r="W56" s="37">
        <v>30</v>
      </c>
      <c r="X56" s="37">
        <v>30</v>
      </c>
      <c r="Y56" s="37">
        <v>30</v>
      </c>
      <c r="Z56" s="37">
        <v>30</v>
      </c>
      <c r="AA56" s="37">
        <v>30</v>
      </c>
      <c r="AB56" s="37">
        <v>30</v>
      </c>
      <c r="AC56" s="37">
        <v>720</v>
      </c>
      <c r="AD56" s="37">
        <v>5040</v>
      </c>
      <c r="AE56" s="37">
        <v>262800</v>
      </c>
    </row>
    <row r="57" spans="1:31">
      <c r="A57" s="37" t="s">
        <v>312</v>
      </c>
      <c r="B57" s="37" t="s">
        <v>194</v>
      </c>
      <c r="C57" s="37" t="s">
        <v>119</v>
      </c>
      <c r="D57" s="37" t="s">
        <v>120</v>
      </c>
      <c r="E57" s="37">
        <v>60</v>
      </c>
      <c r="F57" s="37">
        <v>60</v>
      </c>
      <c r="G57" s="37">
        <v>60</v>
      </c>
      <c r="H57" s="37">
        <v>60</v>
      </c>
      <c r="I57" s="37">
        <v>60</v>
      </c>
      <c r="J57" s="37">
        <v>60</v>
      </c>
      <c r="K57" s="37">
        <v>60</v>
      </c>
      <c r="L57" s="37">
        <v>60</v>
      </c>
      <c r="M57" s="37">
        <v>60</v>
      </c>
      <c r="N57" s="37">
        <v>60</v>
      </c>
      <c r="O57" s="37">
        <v>60</v>
      </c>
      <c r="P57" s="37">
        <v>60</v>
      </c>
      <c r="Q57" s="37">
        <v>60</v>
      </c>
      <c r="R57" s="37">
        <v>60</v>
      </c>
      <c r="S57" s="37">
        <v>60</v>
      </c>
      <c r="T57" s="37">
        <v>60</v>
      </c>
      <c r="U57" s="37">
        <v>60</v>
      </c>
      <c r="V57" s="37">
        <v>60</v>
      </c>
      <c r="W57" s="37">
        <v>60</v>
      </c>
      <c r="X57" s="37">
        <v>60</v>
      </c>
      <c r="Y57" s="37">
        <v>60</v>
      </c>
      <c r="Z57" s="37">
        <v>60</v>
      </c>
      <c r="AA57" s="37">
        <v>60</v>
      </c>
      <c r="AB57" s="37">
        <v>60</v>
      </c>
      <c r="AC57" s="37">
        <v>1440</v>
      </c>
      <c r="AD57" s="37">
        <v>10080</v>
      </c>
      <c r="AE57" s="37">
        <v>525600</v>
      </c>
    </row>
    <row r="58" spans="1:31">
      <c r="A58" s="37" t="s">
        <v>142</v>
      </c>
      <c r="B58" s="37" t="s">
        <v>118</v>
      </c>
      <c r="C58" s="37" t="s">
        <v>119</v>
      </c>
      <c r="D58" s="37" t="s">
        <v>136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1</v>
      </c>
      <c r="M58" s="37">
        <v>1</v>
      </c>
      <c r="N58" s="37">
        <v>1</v>
      </c>
      <c r="O58" s="37">
        <v>1</v>
      </c>
      <c r="P58" s="37">
        <v>1</v>
      </c>
      <c r="Q58" s="37">
        <v>1</v>
      </c>
      <c r="R58" s="37">
        <v>1</v>
      </c>
      <c r="S58" s="37">
        <v>1</v>
      </c>
      <c r="T58" s="37">
        <v>1</v>
      </c>
      <c r="U58" s="37">
        <v>1</v>
      </c>
      <c r="V58" s="37">
        <v>1</v>
      </c>
      <c r="W58" s="37">
        <v>1</v>
      </c>
      <c r="X58" s="37">
        <v>1</v>
      </c>
      <c r="Y58" s="37">
        <v>1</v>
      </c>
      <c r="Z58" s="37">
        <v>1</v>
      </c>
      <c r="AA58" s="37">
        <v>0</v>
      </c>
      <c r="AB58" s="37">
        <v>0</v>
      </c>
      <c r="AC58" s="37">
        <v>15</v>
      </c>
      <c r="AD58" s="37">
        <v>86</v>
      </c>
      <c r="AE58" s="37">
        <v>4484.29</v>
      </c>
    </row>
    <row r="59" spans="1:31">
      <c r="A59" s="37"/>
      <c r="B59" s="37"/>
      <c r="C59" s="37"/>
      <c r="D59" s="37" t="s">
        <v>144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1</v>
      </c>
      <c r="M59" s="37">
        <v>1</v>
      </c>
      <c r="N59" s="37">
        <v>1</v>
      </c>
      <c r="O59" s="37">
        <v>1</v>
      </c>
      <c r="P59" s="37">
        <v>1</v>
      </c>
      <c r="Q59" s="37">
        <v>1</v>
      </c>
      <c r="R59" s="37">
        <v>1</v>
      </c>
      <c r="S59" s="37">
        <v>1</v>
      </c>
      <c r="T59" s="37">
        <v>1</v>
      </c>
      <c r="U59" s="37">
        <v>1</v>
      </c>
      <c r="V59" s="37">
        <v>1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11</v>
      </c>
      <c r="AD59" s="37"/>
      <c r="AE59" s="37"/>
    </row>
    <row r="60" spans="1:31">
      <c r="A60" s="37"/>
      <c r="B60" s="37"/>
      <c r="C60" s="37"/>
      <c r="D60" s="37" t="s">
        <v>145</v>
      </c>
      <c r="E60" s="37">
        <v>0</v>
      </c>
      <c r="F60" s="37">
        <v>0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37">
        <v>0</v>
      </c>
      <c r="W60" s="37">
        <v>0</v>
      </c>
      <c r="X60" s="37">
        <v>0</v>
      </c>
      <c r="Y60" s="37">
        <v>0</v>
      </c>
      <c r="Z60" s="37">
        <v>0</v>
      </c>
      <c r="AA60" s="37">
        <v>0</v>
      </c>
      <c r="AB60" s="37">
        <v>0</v>
      </c>
      <c r="AC60" s="37">
        <v>0</v>
      </c>
      <c r="AD60" s="37"/>
      <c r="AE60" s="37"/>
    </row>
    <row r="61" spans="1:31">
      <c r="A61" s="37" t="s">
        <v>141</v>
      </c>
      <c r="B61" s="37" t="s">
        <v>118</v>
      </c>
      <c r="C61" s="37" t="s">
        <v>119</v>
      </c>
      <c r="D61" s="37" t="s">
        <v>120</v>
      </c>
      <c r="E61" s="37">
        <v>1</v>
      </c>
      <c r="F61" s="37">
        <v>1</v>
      </c>
      <c r="G61" s="37">
        <v>1</v>
      </c>
      <c r="H61" s="37">
        <v>1</v>
      </c>
      <c r="I61" s="37">
        <v>1</v>
      </c>
      <c r="J61" s="37">
        <v>1</v>
      </c>
      <c r="K61" s="37">
        <v>1</v>
      </c>
      <c r="L61" s="37">
        <v>1</v>
      </c>
      <c r="M61" s="37">
        <v>1</v>
      </c>
      <c r="N61" s="37">
        <v>1</v>
      </c>
      <c r="O61" s="37">
        <v>1</v>
      </c>
      <c r="P61" s="37">
        <v>1</v>
      </c>
      <c r="Q61" s="37">
        <v>1</v>
      </c>
      <c r="R61" s="37">
        <v>1</v>
      </c>
      <c r="S61" s="37">
        <v>1</v>
      </c>
      <c r="T61" s="37">
        <v>1</v>
      </c>
      <c r="U61" s="37">
        <v>1</v>
      </c>
      <c r="V61" s="37">
        <v>1</v>
      </c>
      <c r="W61" s="37">
        <v>1</v>
      </c>
      <c r="X61" s="37">
        <v>1</v>
      </c>
      <c r="Y61" s="37">
        <v>1</v>
      </c>
      <c r="Z61" s="37">
        <v>1</v>
      </c>
      <c r="AA61" s="37">
        <v>1</v>
      </c>
      <c r="AB61" s="37">
        <v>1</v>
      </c>
      <c r="AC61" s="37">
        <v>24</v>
      </c>
      <c r="AD61" s="37">
        <v>168</v>
      </c>
      <c r="AE61" s="37">
        <v>8760</v>
      </c>
    </row>
    <row r="62" spans="1:31">
      <c r="A62" s="37" t="s">
        <v>133</v>
      </c>
      <c r="B62" s="37" t="s">
        <v>134</v>
      </c>
      <c r="C62" s="37" t="s">
        <v>119</v>
      </c>
      <c r="D62" s="37" t="s">
        <v>120</v>
      </c>
      <c r="E62" s="37">
        <v>4</v>
      </c>
      <c r="F62" s="37">
        <v>4</v>
      </c>
      <c r="G62" s="37">
        <v>4</v>
      </c>
      <c r="H62" s="37">
        <v>4</v>
      </c>
      <c r="I62" s="37">
        <v>4</v>
      </c>
      <c r="J62" s="37">
        <v>4</v>
      </c>
      <c r="K62" s="37">
        <v>4</v>
      </c>
      <c r="L62" s="37">
        <v>4</v>
      </c>
      <c r="M62" s="37">
        <v>4</v>
      </c>
      <c r="N62" s="37">
        <v>4</v>
      </c>
      <c r="O62" s="37">
        <v>4</v>
      </c>
      <c r="P62" s="37">
        <v>4</v>
      </c>
      <c r="Q62" s="37">
        <v>4</v>
      </c>
      <c r="R62" s="37">
        <v>4</v>
      </c>
      <c r="S62" s="37">
        <v>4</v>
      </c>
      <c r="T62" s="37">
        <v>4</v>
      </c>
      <c r="U62" s="37">
        <v>4</v>
      </c>
      <c r="V62" s="37">
        <v>4</v>
      </c>
      <c r="W62" s="37">
        <v>4</v>
      </c>
      <c r="X62" s="37">
        <v>4</v>
      </c>
      <c r="Y62" s="37">
        <v>4</v>
      </c>
      <c r="Z62" s="37">
        <v>4</v>
      </c>
      <c r="AA62" s="37">
        <v>4</v>
      </c>
      <c r="AB62" s="37">
        <v>4</v>
      </c>
      <c r="AC62" s="37">
        <v>96</v>
      </c>
      <c r="AD62" s="37">
        <v>672</v>
      </c>
      <c r="AE62" s="37">
        <v>35040</v>
      </c>
    </row>
    <row r="63" spans="1:31">
      <c r="A63" s="37" t="s">
        <v>195</v>
      </c>
      <c r="B63" s="37" t="s">
        <v>121</v>
      </c>
      <c r="C63" s="37" t="s">
        <v>196</v>
      </c>
      <c r="D63" s="37" t="s">
        <v>120</v>
      </c>
      <c r="E63" s="37">
        <v>13</v>
      </c>
      <c r="F63" s="37">
        <v>13</v>
      </c>
      <c r="G63" s="37">
        <v>13</v>
      </c>
      <c r="H63" s="37">
        <v>13</v>
      </c>
      <c r="I63" s="37">
        <v>13</v>
      </c>
      <c r="J63" s="37">
        <v>13</v>
      </c>
      <c r="K63" s="37">
        <v>13</v>
      </c>
      <c r="L63" s="37">
        <v>13</v>
      </c>
      <c r="M63" s="37">
        <v>13</v>
      </c>
      <c r="N63" s="37">
        <v>13</v>
      </c>
      <c r="O63" s="37">
        <v>13</v>
      </c>
      <c r="P63" s="37">
        <v>13</v>
      </c>
      <c r="Q63" s="37">
        <v>13</v>
      </c>
      <c r="R63" s="37">
        <v>13</v>
      </c>
      <c r="S63" s="37">
        <v>13</v>
      </c>
      <c r="T63" s="37">
        <v>13</v>
      </c>
      <c r="U63" s="37">
        <v>13</v>
      </c>
      <c r="V63" s="37">
        <v>13</v>
      </c>
      <c r="W63" s="37">
        <v>13</v>
      </c>
      <c r="X63" s="37">
        <v>13</v>
      </c>
      <c r="Y63" s="37">
        <v>13</v>
      </c>
      <c r="Z63" s="37">
        <v>13</v>
      </c>
      <c r="AA63" s="37">
        <v>13</v>
      </c>
      <c r="AB63" s="37">
        <v>13</v>
      </c>
      <c r="AC63" s="37">
        <v>312</v>
      </c>
      <c r="AD63" s="37">
        <v>2184</v>
      </c>
      <c r="AE63" s="37">
        <v>113880</v>
      </c>
    </row>
    <row r="64" spans="1:31">
      <c r="A64" s="37"/>
      <c r="B64" s="37"/>
      <c r="C64" s="37" t="s">
        <v>197</v>
      </c>
      <c r="D64" s="37" t="s">
        <v>120</v>
      </c>
      <c r="E64" s="37">
        <v>13</v>
      </c>
      <c r="F64" s="37">
        <v>13</v>
      </c>
      <c r="G64" s="37">
        <v>13</v>
      </c>
      <c r="H64" s="37">
        <v>13</v>
      </c>
      <c r="I64" s="37">
        <v>13</v>
      </c>
      <c r="J64" s="37">
        <v>13</v>
      </c>
      <c r="K64" s="37">
        <v>13</v>
      </c>
      <c r="L64" s="37">
        <v>13</v>
      </c>
      <c r="M64" s="37">
        <v>13</v>
      </c>
      <c r="N64" s="37">
        <v>13</v>
      </c>
      <c r="O64" s="37">
        <v>13</v>
      </c>
      <c r="P64" s="37">
        <v>13</v>
      </c>
      <c r="Q64" s="37">
        <v>13</v>
      </c>
      <c r="R64" s="37">
        <v>13</v>
      </c>
      <c r="S64" s="37">
        <v>13</v>
      </c>
      <c r="T64" s="37">
        <v>13</v>
      </c>
      <c r="U64" s="37">
        <v>13</v>
      </c>
      <c r="V64" s="37">
        <v>13</v>
      </c>
      <c r="W64" s="37">
        <v>13</v>
      </c>
      <c r="X64" s="37">
        <v>13</v>
      </c>
      <c r="Y64" s="37">
        <v>13</v>
      </c>
      <c r="Z64" s="37">
        <v>13</v>
      </c>
      <c r="AA64" s="37">
        <v>13</v>
      </c>
      <c r="AB64" s="37">
        <v>13</v>
      </c>
      <c r="AC64" s="37">
        <v>312</v>
      </c>
      <c r="AD64" s="37">
        <v>2184</v>
      </c>
      <c r="AE64" s="37"/>
    </row>
    <row r="65" spans="1:31">
      <c r="A65" s="37"/>
      <c r="B65" s="37"/>
      <c r="C65" s="37" t="s">
        <v>119</v>
      </c>
      <c r="D65" s="37" t="s">
        <v>120</v>
      </c>
      <c r="E65" s="37">
        <v>13</v>
      </c>
      <c r="F65" s="37">
        <v>13</v>
      </c>
      <c r="G65" s="37">
        <v>13</v>
      </c>
      <c r="H65" s="37">
        <v>13</v>
      </c>
      <c r="I65" s="37">
        <v>13</v>
      </c>
      <c r="J65" s="37">
        <v>13</v>
      </c>
      <c r="K65" s="37">
        <v>13</v>
      </c>
      <c r="L65" s="37">
        <v>13</v>
      </c>
      <c r="M65" s="37">
        <v>13</v>
      </c>
      <c r="N65" s="37">
        <v>13</v>
      </c>
      <c r="O65" s="37">
        <v>13</v>
      </c>
      <c r="P65" s="37">
        <v>13</v>
      </c>
      <c r="Q65" s="37">
        <v>13</v>
      </c>
      <c r="R65" s="37">
        <v>13</v>
      </c>
      <c r="S65" s="37">
        <v>13</v>
      </c>
      <c r="T65" s="37">
        <v>13</v>
      </c>
      <c r="U65" s="37">
        <v>13</v>
      </c>
      <c r="V65" s="37">
        <v>13</v>
      </c>
      <c r="W65" s="37">
        <v>13</v>
      </c>
      <c r="X65" s="37">
        <v>13</v>
      </c>
      <c r="Y65" s="37">
        <v>13</v>
      </c>
      <c r="Z65" s="37">
        <v>13</v>
      </c>
      <c r="AA65" s="37">
        <v>13</v>
      </c>
      <c r="AB65" s="37">
        <v>13</v>
      </c>
      <c r="AC65" s="37">
        <v>312</v>
      </c>
      <c r="AD65" s="37">
        <v>2184</v>
      </c>
      <c r="AE65" s="37"/>
    </row>
    <row r="66" spans="1:31">
      <c r="A66" s="37" t="s">
        <v>198</v>
      </c>
      <c r="B66" s="37" t="s">
        <v>121</v>
      </c>
      <c r="C66" s="37" t="s">
        <v>119</v>
      </c>
      <c r="D66" s="37" t="s">
        <v>120</v>
      </c>
      <c r="E66" s="37">
        <v>6.7</v>
      </c>
      <c r="F66" s="37">
        <v>6.7</v>
      </c>
      <c r="G66" s="37">
        <v>6.7</v>
      </c>
      <c r="H66" s="37">
        <v>6.7</v>
      </c>
      <c r="I66" s="37">
        <v>6.7</v>
      </c>
      <c r="J66" s="37">
        <v>6.7</v>
      </c>
      <c r="K66" s="37">
        <v>6.7</v>
      </c>
      <c r="L66" s="37">
        <v>6.7</v>
      </c>
      <c r="M66" s="37">
        <v>6.7</v>
      </c>
      <c r="N66" s="37">
        <v>6.7</v>
      </c>
      <c r="O66" s="37">
        <v>6.7</v>
      </c>
      <c r="P66" s="37">
        <v>6.7</v>
      </c>
      <c r="Q66" s="37">
        <v>6.7</v>
      </c>
      <c r="R66" s="37">
        <v>6.7</v>
      </c>
      <c r="S66" s="37">
        <v>6.7</v>
      </c>
      <c r="T66" s="37">
        <v>6.7</v>
      </c>
      <c r="U66" s="37">
        <v>6.7</v>
      </c>
      <c r="V66" s="37">
        <v>6.7</v>
      </c>
      <c r="W66" s="37">
        <v>6.7</v>
      </c>
      <c r="X66" s="37">
        <v>6.7</v>
      </c>
      <c r="Y66" s="37">
        <v>6.7</v>
      </c>
      <c r="Z66" s="37">
        <v>6.7</v>
      </c>
      <c r="AA66" s="37">
        <v>6.7</v>
      </c>
      <c r="AB66" s="37">
        <v>6.7</v>
      </c>
      <c r="AC66" s="37">
        <v>160.80000000000001</v>
      </c>
      <c r="AD66" s="37">
        <v>1125.5999999999999</v>
      </c>
      <c r="AE66" s="37">
        <v>58692</v>
      </c>
    </row>
    <row r="67" spans="1:31">
      <c r="A67" s="37" t="s">
        <v>199</v>
      </c>
      <c r="B67" s="37" t="s">
        <v>121</v>
      </c>
      <c r="C67" s="37" t="s">
        <v>119</v>
      </c>
      <c r="D67" s="37" t="s">
        <v>120</v>
      </c>
      <c r="E67" s="37">
        <v>60</v>
      </c>
      <c r="F67" s="37">
        <v>60</v>
      </c>
      <c r="G67" s="37">
        <v>60</v>
      </c>
      <c r="H67" s="37">
        <v>60</v>
      </c>
      <c r="I67" s="37">
        <v>60</v>
      </c>
      <c r="J67" s="37">
        <v>60</v>
      </c>
      <c r="K67" s="37">
        <v>60</v>
      </c>
      <c r="L67" s="37">
        <v>60</v>
      </c>
      <c r="M67" s="37">
        <v>60</v>
      </c>
      <c r="N67" s="37">
        <v>60</v>
      </c>
      <c r="O67" s="37">
        <v>60</v>
      </c>
      <c r="P67" s="37">
        <v>60</v>
      </c>
      <c r="Q67" s="37">
        <v>60</v>
      </c>
      <c r="R67" s="37">
        <v>60</v>
      </c>
      <c r="S67" s="37">
        <v>60</v>
      </c>
      <c r="T67" s="37">
        <v>60</v>
      </c>
      <c r="U67" s="37">
        <v>60</v>
      </c>
      <c r="V67" s="37">
        <v>60</v>
      </c>
      <c r="W67" s="37">
        <v>60</v>
      </c>
      <c r="X67" s="37">
        <v>60</v>
      </c>
      <c r="Y67" s="37">
        <v>60</v>
      </c>
      <c r="Z67" s="37">
        <v>60</v>
      </c>
      <c r="AA67" s="37">
        <v>60</v>
      </c>
      <c r="AB67" s="37">
        <v>60</v>
      </c>
      <c r="AC67" s="37">
        <v>1440</v>
      </c>
      <c r="AD67" s="37">
        <v>10080</v>
      </c>
      <c r="AE67" s="37">
        <v>525600</v>
      </c>
    </row>
    <row r="68" spans="1:31">
      <c r="A68" s="37" t="s">
        <v>200</v>
      </c>
      <c r="B68" s="37" t="s">
        <v>121</v>
      </c>
      <c r="C68" s="37" t="s">
        <v>119</v>
      </c>
      <c r="D68" s="37" t="s">
        <v>120</v>
      </c>
      <c r="E68" s="37">
        <v>16</v>
      </c>
      <c r="F68" s="37">
        <v>16</v>
      </c>
      <c r="G68" s="37">
        <v>16</v>
      </c>
      <c r="H68" s="37">
        <v>16</v>
      </c>
      <c r="I68" s="37">
        <v>16</v>
      </c>
      <c r="J68" s="37">
        <v>16</v>
      </c>
      <c r="K68" s="37">
        <v>16</v>
      </c>
      <c r="L68" s="37">
        <v>16</v>
      </c>
      <c r="M68" s="37">
        <v>16</v>
      </c>
      <c r="N68" s="37">
        <v>16</v>
      </c>
      <c r="O68" s="37">
        <v>16</v>
      </c>
      <c r="P68" s="37">
        <v>16</v>
      </c>
      <c r="Q68" s="37">
        <v>16</v>
      </c>
      <c r="R68" s="37">
        <v>16</v>
      </c>
      <c r="S68" s="37">
        <v>16</v>
      </c>
      <c r="T68" s="37">
        <v>16</v>
      </c>
      <c r="U68" s="37">
        <v>16</v>
      </c>
      <c r="V68" s="37">
        <v>16</v>
      </c>
      <c r="W68" s="37">
        <v>16</v>
      </c>
      <c r="X68" s="37">
        <v>16</v>
      </c>
      <c r="Y68" s="37">
        <v>16</v>
      </c>
      <c r="Z68" s="37">
        <v>16</v>
      </c>
      <c r="AA68" s="37">
        <v>16</v>
      </c>
      <c r="AB68" s="37">
        <v>16</v>
      </c>
      <c r="AC68" s="37">
        <v>384</v>
      </c>
      <c r="AD68" s="37">
        <v>2688</v>
      </c>
      <c r="AE68" s="37">
        <v>140160</v>
      </c>
    </row>
    <row r="69" spans="1:31">
      <c r="A69" s="37" t="s">
        <v>143</v>
      </c>
      <c r="B69" s="37" t="s">
        <v>127</v>
      </c>
      <c r="C69" s="37" t="s">
        <v>119</v>
      </c>
      <c r="D69" s="37" t="s">
        <v>120</v>
      </c>
      <c r="E69" s="37">
        <v>120</v>
      </c>
      <c r="F69" s="37">
        <v>120</v>
      </c>
      <c r="G69" s="37">
        <v>120</v>
      </c>
      <c r="H69" s="37">
        <v>120</v>
      </c>
      <c r="I69" s="37">
        <v>120</v>
      </c>
      <c r="J69" s="37">
        <v>120</v>
      </c>
      <c r="K69" s="37">
        <v>120</v>
      </c>
      <c r="L69" s="37">
        <v>120</v>
      </c>
      <c r="M69" s="37">
        <v>120</v>
      </c>
      <c r="N69" s="37">
        <v>120</v>
      </c>
      <c r="O69" s="37">
        <v>120</v>
      </c>
      <c r="P69" s="37">
        <v>120</v>
      </c>
      <c r="Q69" s="37">
        <v>120</v>
      </c>
      <c r="R69" s="37">
        <v>120</v>
      </c>
      <c r="S69" s="37">
        <v>120</v>
      </c>
      <c r="T69" s="37">
        <v>120</v>
      </c>
      <c r="U69" s="37">
        <v>120</v>
      </c>
      <c r="V69" s="37">
        <v>120</v>
      </c>
      <c r="W69" s="37">
        <v>120</v>
      </c>
      <c r="X69" s="37">
        <v>120</v>
      </c>
      <c r="Y69" s="37">
        <v>120</v>
      </c>
      <c r="Z69" s="37">
        <v>120</v>
      </c>
      <c r="AA69" s="37">
        <v>120</v>
      </c>
      <c r="AB69" s="37">
        <v>120</v>
      </c>
      <c r="AC69" s="37">
        <v>2880</v>
      </c>
      <c r="AD69" s="37">
        <v>20160</v>
      </c>
      <c r="AE69" s="37">
        <v>1051200</v>
      </c>
    </row>
    <row r="70" spans="1:31">
      <c r="A70" s="37" t="s">
        <v>125</v>
      </c>
      <c r="B70" s="37" t="s">
        <v>118</v>
      </c>
      <c r="C70" s="37" t="s">
        <v>119</v>
      </c>
      <c r="D70" s="37" t="s">
        <v>120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37">
        <v>0</v>
      </c>
      <c r="Z70" s="37">
        <v>0</v>
      </c>
      <c r="AA70" s="37">
        <v>0</v>
      </c>
      <c r="AB70" s="37">
        <v>0</v>
      </c>
      <c r="AC70" s="37">
        <v>0</v>
      </c>
      <c r="AD70" s="37">
        <v>0</v>
      </c>
      <c r="AE70" s="37">
        <v>0</v>
      </c>
    </row>
    <row r="71" spans="1:31">
      <c r="A71" s="37" t="s">
        <v>126</v>
      </c>
      <c r="B71" s="37" t="s">
        <v>127</v>
      </c>
      <c r="C71" s="37" t="s">
        <v>119</v>
      </c>
      <c r="D71" s="37" t="s">
        <v>120</v>
      </c>
      <c r="E71" s="37">
        <v>0.2</v>
      </c>
      <c r="F71" s="37">
        <v>0.2</v>
      </c>
      <c r="G71" s="37">
        <v>0.2</v>
      </c>
      <c r="H71" s="37">
        <v>0.2</v>
      </c>
      <c r="I71" s="37">
        <v>0.2</v>
      </c>
      <c r="J71" s="37">
        <v>0.2</v>
      </c>
      <c r="K71" s="37">
        <v>0.2</v>
      </c>
      <c r="L71" s="37">
        <v>0.2</v>
      </c>
      <c r="M71" s="37">
        <v>0.2</v>
      </c>
      <c r="N71" s="37">
        <v>0.2</v>
      </c>
      <c r="O71" s="37">
        <v>0.2</v>
      </c>
      <c r="P71" s="37">
        <v>0.2</v>
      </c>
      <c r="Q71" s="37">
        <v>0.2</v>
      </c>
      <c r="R71" s="37">
        <v>0.2</v>
      </c>
      <c r="S71" s="37">
        <v>0.2</v>
      </c>
      <c r="T71" s="37">
        <v>0.2</v>
      </c>
      <c r="U71" s="37">
        <v>0.2</v>
      </c>
      <c r="V71" s="37">
        <v>0.2</v>
      </c>
      <c r="W71" s="37">
        <v>0.2</v>
      </c>
      <c r="X71" s="37">
        <v>0.2</v>
      </c>
      <c r="Y71" s="37">
        <v>0.2</v>
      </c>
      <c r="Z71" s="37">
        <v>0.2</v>
      </c>
      <c r="AA71" s="37">
        <v>0.2</v>
      </c>
      <c r="AB71" s="37">
        <v>0.2</v>
      </c>
      <c r="AC71" s="37">
        <v>4.8</v>
      </c>
      <c r="AD71" s="37">
        <v>33.6</v>
      </c>
      <c r="AE71" s="37">
        <v>1752</v>
      </c>
    </row>
    <row r="72" spans="1:31">
      <c r="A72" s="37" t="s">
        <v>128</v>
      </c>
      <c r="B72" s="37" t="s">
        <v>127</v>
      </c>
      <c r="C72" s="37" t="s">
        <v>129</v>
      </c>
      <c r="D72" s="37" t="s">
        <v>120</v>
      </c>
      <c r="E72" s="37">
        <v>1</v>
      </c>
      <c r="F72" s="37">
        <v>1</v>
      </c>
      <c r="G72" s="37">
        <v>1</v>
      </c>
      <c r="H72" s="37">
        <v>1</v>
      </c>
      <c r="I72" s="37">
        <v>1</v>
      </c>
      <c r="J72" s="37">
        <v>1</v>
      </c>
      <c r="K72" s="37">
        <v>1</v>
      </c>
      <c r="L72" s="37">
        <v>1</v>
      </c>
      <c r="M72" s="37">
        <v>1</v>
      </c>
      <c r="N72" s="37">
        <v>1</v>
      </c>
      <c r="O72" s="37">
        <v>1</v>
      </c>
      <c r="P72" s="37">
        <v>1</v>
      </c>
      <c r="Q72" s="37">
        <v>1</v>
      </c>
      <c r="R72" s="37">
        <v>1</v>
      </c>
      <c r="S72" s="37">
        <v>1</v>
      </c>
      <c r="T72" s="37">
        <v>1</v>
      </c>
      <c r="U72" s="37">
        <v>1</v>
      </c>
      <c r="V72" s="37">
        <v>1</v>
      </c>
      <c r="W72" s="37">
        <v>1</v>
      </c>
      <c r="X72" s="37">
        <v>1</v>
      </c>
      <c r="Y72" s="37">
        <v>1</v>
      </c>
      <c r="Z72" s="37">
        <v>1</v>
      </c>
      <c r="AA72" s="37">
        <v>1</v>
      </c>
      <c r="AB72" s="37">
        <v>1</v>
      </c>
      <c r="AC72" s="37">
        <v>24</v>
      </c>
      <c r="AD72" s="37">
        <v>168</v>
      </c>
      <c r="AE72" s="37">
        <v>6924</v>
      </c>
    </row>
    <row r="73" spans="1:31">
      <c r="C73" s="36" t="s">
        <v>130</v>
      </c>
      <c r="D73" s="36" t="s">
        <v>120</v>
      </c>
      <c r="E73" s="36">
        <v>0.5</v>
      </c>
      <c r="F73" s="36">
        <v>0.5</v>
      </c>
      <c r="G73" s="36">
        <v>0.5</v>
      </c>
      <c r="H73" s="36">
        <v>0.5</v>
      </c>
      <c r="I73" s="36">
        <v>0.5</v>
      </c>
      <c r="J73" s="36">
        <v>0.5</v>
      </c>
      <c r="K73" s="36">
        <v>0.5</v>
      </c>
      <c r="L73" s="36">
        <v>0.5</v>
      </c>
      <c r="M73" s="36">
        <v>0.5</v>
      </c>
      <c r="N73" s="36">
        <v>0.5</v>
      </c>
      <c r="O73" s="36">
        <v>0.5</v>
      </c>
      <c r="P73" s="36">
        <v>0.5</v>
      </c>
      <c r="Q73" s="36">
        <v>0.5</v>
      </c>
      <c r="R73" s="36">
        <v>0.5</v>
      </c>
      <c r="S73" s="36">
        <v>0.5</v>
      </c>
      <c r="T73" s="36">
        <v>0.5</v>
      </c>
      <c r="U73" s="36">
        <v>0.5</v>
      </c>
      <c r="V73" s="36">
        <v>0.5</v>
      </c>
      <c r="W73" s="36">
        <v>0.5</v>
      </c>
      <c r="X73" s="36">
        <v>0.5</v>
      </c>
      <c r="Y73" s="36">
        <v>0.5</v>
      </c>
      <c r="Z73" s="36">
        <v>0.5</v>
      </c>
      <c r="AA73" s="36">
        <v>0.5</v>
      </c>
      <c r="AB73" s="36">
        <v>0.5</v>
      </c>
      <c r="AC73" s="36">
        <v>12</v>
      </c>
      <c r="AD73" s="36">
        <v>84</v>
      </c>
    </row>
    <row r="74" spans="1:31">
      <c r="C74" s="36" t="s">
        <v>119</v>
      </c>
      <c r="D74" s="36" t="s">
        <v>120</v>
      </c>
      <c r="E74" s="36">
        <v>1</v>
      </c>
      <c r="F74" s="36">
        <v>1</v>
      </c>
      <c r="G74" s="36">
        <v>1</v>
      </c>
      <c r="H74" s="36">
        <v>1</v>
      </c>
      <c r="I74" s="36">
        <v>1</v>
      </c>
      <c r="J74" s="36">
        <v>1</v>
      </c>
      <c r="K74" s="36">
        <v>1</v>
      </c>
      <c r="L74" s="36">
        <v>1</v>
      </c>
      <c r="M74" s="36">
        <v>1</v>
      </c>
      <c r="N74" s="36">
        <v>1</v>
      </c>
      <c r="O74" s="36">
        <v>1</v>
      </c>
      <c r="P74" s="36">
        <v>1</v>
      </c>
      <c r="Q74" s="36">
        <v>1</v>
      </c>
      <c r="R74" s="36">
        <v>1</v>
      </c>
      <c r="S74" s="36">
        <v>1</v>
      </c>
      <c r="T74" s="36">
        <v>1</v>
      </c>
      <c r="U74" s="36">
        <v>1</v>
      </c>
      <c r="V74" s="36">
        <v>1</v>
      </c>
      <c r="W74" s="36">
        <v>1</v>
      </c>
      <c r="X74" s="36">
        <v>1</v>
      </c>
      <c r="Y74" s="36">
        <v>1</v>
      </c>
      <c r="Z74" s="36">
        <v>1</v>
      </c>
      <c r="AA74" s="36">
        <v>1</v>
      </c>
      <c r="AB74" s="36">
        <v>1</v>
      </c>
      <c r="AC74" s="36">
        <v>24</v>
      </c>
      <c r="AD74" s="36">
        <v>168</v>
      </c>
    </row>
    <row r="75" spans="1:31">
      <c r="A75" s="30" t="s">
        <v>201</v>
      </c>
      <c r="B75" s="36" t="s">
        <v>127</v>
      </c>
      <c r="C75" s="36" t="s">
        <v>119</v>
      </c>
      <c r="D75" s="36" t="s">
        <v>120</v>
      </c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</row>
    <row r="76" spans="1:31">
      <c r="A76" s="36" t="s">
        <v>313</v>
      </c>
      <c r="B76" s="36" t="s">
        <v>118</v>
      </c>
      <c r="C76" s="36" t="s">
        <v>119</v>
      </c>
      <c r="D76" s="36" t="s">
        <v>120</v>
      </c>
      <c r="E76" s="38">
        <v>0.05</v>
      </c>
      <c r="F76" s="38">
        <v>0.05</v>
      </c>
      <c r="G76" s="38">
        <v>0.05</v>
      </c>
      <c r="H76" s="38">
        <v>0.05</v>
      </c>
      <c r="I76" s="38">
        <v>0.05</v>
      </c>
      <c r="J76" s="38">
        <v>0.05</v>
      </c>
      <c r="K76" s="38">
        <v>0.05</v>
      </c>
      <c r="L76" s="38">
        <v>0.05</v>
      </c>
      <c r="M76" s="38">
        <v>0.05</v>
      </c>
      <c r="N76" s="38">
        <v>0.05</v>
      </c>
      <c r="O76" s="38">
        <v>0.05</v>
      </c>
      <c r="P76" s="38">
        <v>0.05</v>
      </c>
      <c r="Q76" s="38">
        <v>0.05</v>
      </c>
      <c r="R76" s="38">
        <v>0.05</v>
      </c>
      <c r="S76" s="38">
        <v>0.05</v>
      </c>
      <c r="T76" s="38">
        <v>0.05</v>
      </c>
      <c r="U76" s="38">
        <v>0.05</v>
      </c>
      <c r="V76" s="38">
        <v>0.05</v>
      </c>
      <c r="W76" s="38">
        <v>0.05</v>
      </c>
      <c r="X76" s="38">
        <v>0.05</v>
      </c>
      <c r="Y76" s="38">
        <v>0.05</v>
      </c>
      <c r="Z76" s="38">
        <v>0.05</v>
      </c>
      <c r="AA76" s="38">
        <v>0.05</v>
      </c>
      <c r="AB76" s="38">
        <v>0.05</v>
      </c>
      <c r="AC76" s="36">
        <v>1.2</v>
      </c>
      <c r="AD76" s="36">
        <v>8.4</v>
      </c>
      <c r="AE76" s="36">
        <v>438</v>
      </c>
    </row>
    <row r="77" spans="1:31">
      <c r="A77" s="36" t="s">
        <v>314</v>
      </c>
      <c r="B77" s="36" t="s">
        <v>118</v>
      </c>
      <c r="C77" s="36" t="s">
        <v>119</v>
      </c>
      <c r="D77" s="36" t="s">
        <v>120</v>
      </c>
      <c r="E77" s="38">
        <v>0.2</v>
      </c>
      <c r="F77" s="38">
        <v>0.2</v>
      </c>
      <c r="G77" s="38">
        <v>0.2</v>
      </c>
      <c r="H77" s="38">
        <v>0.2</v>
      </c>
      <c r="I77" s="38">
        <v>0.2</v>
      </c>
      <c r="J77" s="38">
        <v>0.2</v>
      </c>
      <c r="K77" s="38">
        <v>0.2</v>
      </c>
      <c r="L77" s="38">
        <v>0.2</v>
      </c>
      <c r="M77" s="38">
        <v>0.2</v>
      </c>
      <c r="N77" s="38">
        <v>0.2</v>
      </c>
      <c r="O77" s="38">
        <v>0.2</v>
      </c>
      <c r="P77" s="38">
        <v>0.2</v>
      </c>
      <c r="Q77" s="38">
        <v>0.2</v>
      </c>
      <c r="R77" s="38">
        <v>0.2</v>
      </c>
      <c r="S77" s="38">
        <v>0.2</v>
      </c>
      <c r="T77" s="38">
        <v>0.2</v>
      </c>
      <c r="U77" s="38">
        <v>0.2</v>
      </c>
      <c r="V77" s="38">
        <v>0.2</v>
      </c>
      <c r="W77" s="38">
        <v>0.2</v>
      </c>
      <c r="X77" s="38">
        <v>0.2</v>
      </c>
      <c r="Y77" s="38">
        <v>0.2</v>
      </c>
      <c r="Z77" s="38">
        <v>0.2</v>
      </c>
      <c r="AA77" s="38">
        <v>0.2</v>
      </c>
      <c r="AB77" s="38">
        <v>0.2</v>
      </c>
      <c r="AC77" s="36">
        <v>4.8</v>
      </c>
      <c r="AD77" s="36">
        <v>33.6</v>
      </c>
      <c r="AE77" s="36">
        <v>1752</v>
      </c>
    </row>
    <row r="78" spans="1:31">
      <c r="A78" s="36" t="s">
        <v>315</v>
      </c>
      <c r="B78" s="36" t="s">
        <v>121</v>
      </c>
      <c r="C78" s="36" t="s">
        <v>119</v>
      </c>
      <c r="D78" s="36" t="s">
        <v>120</v>
      </c>
      <c r="E78" s="38">
        <v>48.8</v>
      </c>
      <c r="F78" s="38">
        <v>48.8</v>
      </c>
      <c r="G78" s="38">
        <v>48.8</v>
      </c>
      <c r="H78" s="38">
        <v>48.8</v>
      </c>
      <c r="I78" s="38">
        <v>48.8</v>
      </c>
      <c r="J78" s="38">
        <v>48.8</v>
      </c>
      <c r="K78" s="38">
        <v>48.8</v>
      </c>
      <c r="L78" s="38">
        <v>48.8</v>
      </c>
      <c r="M78" s="38">
        <v>48.8</v>
      </c>
      <c r="N78" s="38">
        <v>48.8</v>
      </c>
      <c r="O78" s="38">
        <v>48.8</v>
      </c>
      <c r="P78" s="38">
        <v>48.8</v>
      </c>
      <c r="Q78" s="38">
        <v>48.8</v>
      </c>
      <c r="R78" s="38">
        <v>48.8</v>
      </c>
      <c r="S78" s="38">
        <v>48.8</v>
      </c>
      <c r="T78" s="38">
        <v>48.8</v>
      </c>
      <c r="U78" s="38">
        <v>48.8</v>
      </c>
      <c r="V78" s="38">
        <v>48.8</v>
      </c>
      <c r="W78" s="38">
        <v>48.8</v>
      </c>
      <c r="X78" s="38">
        <v>48.8</v>
      </c>
      <c r="Y78" s="38">
        <v>48.8</v>
      </c>
      <c r="Z78" s="38">
        <v>48.8</v>
      </c>
      <c r="AA78" s="38">
        <v>48.8</v>
      </c>
      <c r="AB78" s="38">
        <v>48.8</v>
      </c>
      <c r="AC78" s="36">
        <v>1171.2</v>
      </c>
      <c r="AD78" s="36">
        <v>8198.4</v>
      </c>
      <c r="AE78" s="36">
        <v>427488</v>
      </c>
    </row>
    <row r="79" spans="1:31">
      <c r="A79" s="36" t="s">
        <v>316</v>
      </c>
      <c r="B79" s="36" t="s">
        <v>121</v>
      </c>
      <c r="C79" s="36" t="s">
        <v>119</v>
      </c>
      <c r="D79" s="36" t="s">
        <v>120</v>
      </c>
      <c r="E79" s="38">
        <v>55</v>
      </c>
      <c r="F79" s="38">
        <v>55</v>
      </c>
      <c r="G79" s="38">
        <v>55</v>
      </c>
      <c r="H79" s="38">
        <v>55</v>
      </c>
      <c r="I79" s="38">
        <v>55</v>
      </c>
      <c r="J79" s="38">
        <v>55</v>
      </c>
      <c r="K79" s="38">
        <v>55</v>
      </c>
      <c r="L79" s="38">
        <v>55</v>
      </c>
      <c r="M79" s="38">
        <v>55</v>
      </c>
      <c r="N79" s="38">
        <v>55</v>
      </c>
      <c r="O79" s="38">
        <v>55</v>
      </c>
      <c r="P79" s="38">
        <v>55</v>
      </c>
      <c r="Q79" s="38">
        <v>55</v>
      </c>
      <c r="R79" s="38">
        <v>55</v>
      </c>
      <c r="S79" s="38">
        <v>55</v>
      </c>
      <c r="T79" s="38">
        <v>55</v>
      </c>
      <c r="U79" s="38">
        <v>55</v>
      </c>
      <c r="V79" s="38">
        <v>55</v>
      </c>
      <c r="W79" s="38">
        <v>55</v>
      </c>
      <c r="X79" s="38">
        <v>55</v>
      </c>
      <c r="Y79" s="38">
        <v>55</v>
      </c>
      <c r="Z79" s="38">
        <v>55</v>
      </c>
      <c r="AA79" s="38">
        <v>55</v>
      </c>
      <c r="AB79" s="38">
        <v>55</v>
      </c>
      <c r="AC79" s="36">
        <v>1320</v>
      </c>
      <c r="AD79" s="36">
        <v>9240</v>
      </c>
      <c r="AE79" s="36">
        <v>481800</v>
      </c>
    </row>
    <row r="80" spans="1:31">
      <c r="A80" s="36" t="s">
        <v>317</v>
      </c>
      <c r="B80" s="36" t="s">
        <v>118</v>
      </c>
      <c r="C80" s="36" t="s">
        <v>119</v>
      </c>
      <c r="D80" s="36" t="s">
        <v>120</v>
      </c>
      <c r="E80" s="38">
        <v>0.05</v>
      </c>
      <c r="F80" s="38">
        <v>0.05</v>
      </c>
      <c r="G80" s="38">
        <v>0.05</v>
      </c>
      <c r="H80" s="38">
        <v>0.05</v>
      </c>
      <c r="I80" s="38">
        <v>0.05</v>
      </c>
      <c r="J80" s="38">
        <v>0.05</v>
      </c>
      <c r="K80" s="38">
        <v>0.05</v>
      </c>
      <c r="L80" s="38">
        <v>0.05</v>
      </c>
      <c r="M80" s="38">
        <v>0.05</v>
      </c>
      <c r="N80" s="38">
        <v>0.05</v>
      </c>
      <c r="O80" s="38">
        <v>0.05</v>
      </c>
      <c r="P80" s="38">
        <v>0.05</v>
      </c>
      <c r="Q80" s="38">
        <v>0.05</v>
      </c>
      <c r="R80" s="38">
        <v>0.05</v>
      </c>
      <c r="S80" s="38">
        <v>0.05</v>
      </c>
      <c r="T80" s="38">
        <v>0.05</v>
      </c>
      <c r="U80" s="38">
        <v>0.05</v>
      </c>
      <c r="V80" s="38">
        <v>0.05</v>
      </c>
      <c r="W80" s="38">
        <v>0.05</v>
      </c>
      <c r="X80" s="38">
        <v>0.05</v>
      </c>
      <c r="Y80" s="38">
        <v>0.05</v>
      </c>
      <c r="Z80" s="38">
        <v>0.05</v>
      </c>
      <c r="AA80" s="38">
        <v>0.05</v>
      </c>
      <c r="AB80" s="38">
        <v>0.05</v>
      </c>
      <c r="AC80" s="36">
        <v>1.2</v>
      </c>
      <c r="AD80" s="36">
        <v>8.4</v>
      </c>
      <c r="AE80" s="36">
        <v>438</v>
      </c>
    </row>
    <row r="81" spans="1:31">
      <c r="A81" s="36" t="s">
        <v>318</v>
      </c>
      <c r="B81" s="36" t="s">
        <v>118</v>
      </c>
      <c r="C81" s="36" t="s">
        <v>119</v>
      </c>
      <c r="D81" s="36" t="s">
        <v>120</v>
      </c>
      <c r="E81" s="38">
        <v>0.2</v>
      </c>
      <c r="F81" s="38">
        <v>0.2</v>
      </c>
      <c r="G81" s="38">
        <v>0.2</v>
      </c>
      <c r="H81" s="38">
        <v>0.2</v>
      </c>
      <c r="I81" s="38">
        <v>0.2</v>
      </c>
      <c r="J81" s="38">
        <v>0.2</v>
      </c>
      <c r="K81" s="38">
        <v>0.2</v>
      </c>
      <c r="L81" s="38">
        <v>0.2</v>
      </c>
      <c r="M81" s="38">
        <v>0.2</v>
      </c>
      <c r="N81" s="38">
        <v>0.2</v>
      </c>
      <c r="O81" s="38">
        <v>0.2</v>
      </c>
      <c r="P81" s="38">
        <v>0.2</v>
      </c>
      <c r="Q81" s="38">
        <v>0.2</v>
      </c>
      <c r="R81" s="38">
        <v>0.2</v>
      </c>
      <c r="S81" s="38">
        <v>0.2</v>
      </c>
      <c r="T81" s="38">
        <v>0.2</v>
      </c>
      <c r="U81" s="38">
        <v>0.2</v>
      </c>
      <c r="V81" s="38">
        <v>0.2</v>
      </c>
      <c r="W81" s="38">
        <v>0.2</v>
      </c>
      <c r="X81" s="38">
        <v>0.2</v>
      </c>
      <c r="Y81" s="38">
        <v>0.2</v>
      </c>
      <c r="Z81" s="38">
        <v>0.2</v>
      </c>
      <c r="AA81" s="38">
        <v>0.2</v>
      </c>
      <c r="AB81" s="38">
        <v>0.2</v>
      </c>
      <c r="AC81" s="36">
        <v>4.8</v>
      </c>
      <c r="AD81" s="36">
        <v>33.6</v>
      </c>
      <c r="AE81" s="36">
        <v>1752</v>
      </c>
    </row>
    <row r="82" spans="1:31">
      <c r="A82" s="36" t="s">
        <v>319</v>
      </c>
      <c r="B82" s="36" t="s">
        <v>121</v>
      </c>
      <c r="C82" s="36" t="s">
        <v>119</v>
      </c>
      <c r="D82" s="36" t="s">
        <v>120</v>
      </c>
      <c r="E82" s="38">
        <v>48.8</v>
      </c>
      <c r="F82" s="38">
        <v>48.8</v>
      </c>
      <c r="G82" s="38">
        <v>48.8</v>
      </c>
      <c r="H82" s="38">
        <v>48.8</v>
      </c>
      <c r="I82" s="38">
        <v>48.8</v>
      </c>
      <c r="J82" s="38">
        <v>48.8</v>
      </c>
      <c r="K82" s="38">
        <v>48.8</v>
      </c>
      <c r="L82" s="38">
        <v>48.8</v>
      </c>
      <c r="M82" s="38">
        <v>48.8</v>
      </c>
      <c r="N82" s="38">
        <v>48.8</v>
      </c>
      <c r="O82" s="38">
        <v>48.8</v>
      </c>
      <c r="P82" s="38">
        <v>48.8</v>
      </c>
      <c r="Q82" s="38">
        <v>48.8</v>
      </c>
      <c r="R82" s="38">
        <v>48.8</v>
      </c>
      <c r="S82" s="38">
        <v>48.8</v>
      </c>
      <c r="T82" s="38">
        <v>48.8</v>
      </c>
      <c r="U82" s="38">
        <v>48.8</v>
      </c>
      <c r="V82" s="38">
        <v>48.8</v>
      </c>
      <c r="W82" s="38">
        <v>48.8</v>
      </c>
      <c r="X82" s="38">
        <v>48.8</v>
      </c>
      <c r="Y82" s="38">
        <v>48.8</v>
      </c>
      <c r="Z82" s="38">
        <v>48.8</v>
      </c>
      <c r="AA82" s="38">
        <v>48.8</v>
      </c>
      <c r="AB82" s="38">
        <v>48.8</v>
      </c>
      <c r="AC82" s="36">
        <v>1171.2</v>
      </c>
      <c r="AD82" s="36">
        <v>8198.4</v>
      </c>
      <c r="AE82" s="36">
        <v>427488</v>
      </c>
    </row>
    <row r="83" spans="1:31">
      <c r="A83" s="36" t="s">
        <v>320</v>
      </c>
      <c r="B83" s="36" t="s">
        <v>121</v>
      </c>
      <c r="C83" s="36" t="s">
        <v>119</v>
      </c>
      <c r="D83" s="36" t="s">
        <v>120</v>
      </c>
      <c r="E83" s="38">
        <v>55</v>
      </c>
      <c r="F83" s="38">
        <v>55</v>
      </c>
      <c r="G83" s="38">
        <v>55</v>
      </c>
      <c r="H83" s="38">
        <v>55</v>
      </c>
      <c r="I83" s="38">
        <v>55</v>
      </c>
      <c r="J83" s="38">
        <v>55</v>
      </c>
      <c r="K83" s="38">
        <v>55</v>
      </c>
      <c r="L83" s="38">
        <v>55</v>
      </c>
      <c r="M83" s="38">
        <v>55</v>
      </c>
      <c r="N83" s="38">
        <v>55</v>
      </c>
      <c r="O83" s="38">
        <v>55</v>
      </c>
      <c r="P83" s="38">
        <v>55</v>
      </c>
      <c r="Q83" s="38">
        <v>55</v>
      </c>
      <c r="R83" s="38">
        <v>55</v>
      </c>
      <c r="S83" s="38">
        <v>55</v>
      </c>
      <c r="T83" s="38">
        <v>55</v>
      </c>
      <c r="U83" s="38">
        <v>55</v>
      </c>
      <c r="V83" s="38">
        <v>55</v>
      </c>
      <c r="W83" s="38">
        <v>55</v>
      </c>
      <c r="X83" s="38">
        <v>55</v>
      </c>
      <c r="Y83" s="38">
        <v>55</v>
      </c>
      <c r="Z83" s="38">
        <v>55</v>
      </c>
      <c r="AA83" s="38">
        <v>55</v>
      </c>
      <c r="AB83" s="38">
        <v>55</v>
      </c>
      <c r="AC83" s="36">
        <v>1320</v>
      </c>
      <c r="AD83" s="36">
        <v>9240</v>
      </c>
      <c r="AE83" s="36">
        <v>481800</v>
      </c>
    </row>
    <row r="84" spans="1:31">
      <c r="A84" s="36" t="s">
        <v>321</v>
      </c>
      <c r="B84" s="36" t="s">
        <v>118</v>
      </c>
      <c r="C84" s="36" t="s">
        <v>119</v>
      </c>
      <c r="D84" s="36" t="s">
        <v>120</v>
      </c>
      <c r="E84" s="36">
        <v>0.05</v>
      </c>
      <c r="F84" s="36">
        <v>0.05</v>
      </c>
      <c r="G84" s="36">
        <v>0.05</v>
      </c>
      <c r="H84" s="36">
        <v>0.05</v>
      </c>
      <c r="I84" s="36">
        <v>0.05</v>
      </c>
      <c r="J84" s="36">
        <v>0.05</v>
      </c>
      <c r="K84" s="36">
        <v>0.05</v>
      </c>
      <c r="L84" s="36">
        <v>0.05</v>
      </c>
      <c r="M84" s="36">
        <v>0.05</v>
      </c>
      <c r="N84" s="36">
        <v>0.05</v>
      </c>
      <c r="O84" s="36">
        <v>0.05</v>
      </c>
      <c r="P84" s="36">
        <v>0.05</v>
      </c>
      <c r="Q84" s="36">
        <v>0.05</v>
      </c>
      <c r="R84" s="36">
        <v>0.05</v>
      </c>
      <c r="S84" s="36">
        <v>0.05</v>
      </c>
      <c r="T84" s="36">
        <v>0.05</v>
      </c>
      <c r="U84" s="36">
        <v>0.05</v>
      </c>
      <c r="V84" s="36">
        <v>0.05</v>
      </c>
      <c r="W84" s="36">
        <v>0.05</v>
      </c>
      <c r="X84" s="36">
        <v>0.05</v>
      </c>
      <c r="Y84" s="36">
        <v>0.05</v>
      </c>
      <c r="Z84" s="36">
        <v>0.05</v>
      </c>
      <c r="AA84" s="36">
        <v>0.05</v>
      </c>
      <c r="AB84" s="36">
        <v>0.05</v>
      </c>
      <c r="AC84" s="36">
        <v>1.2</v>
      </c>
      <c r="AD84" s="36">
        <v>8.4</v>
      </c>
      <c r="AE84" s="36">
        <v>438</v>
      </c>
    </row>
    <row r="85" spans="1:31">
      <c r="A85" s="36" t="s">
        <v>322</v>
      </c>
      <c r="B85" s="36" t="s">
        <v>118</v>
      </c>
      <c r="C85" s="36" t="s">
        <v>119</v>
      </c>
      <c r="D85" s="36" t="s">
        <v>120</v>
      </c>
      <c r="E85" s="36">
        <v>0.2</v>
      </c>
      <c r="F85" s="36">
        <v>0.2</v>
      </c>
      <c r="G85" s="36">
        <v>0.2</v>
      </c>
      <c r="H85" s="36">
        <v>0.2</v>
      </c>
      <c r="I85" s="36">
        <v>0.2</v>
      </c>
      <c r="J85" s="36">
        <v>0.2</v>
      </c>
      <c r="K85" s="36">
        <v>0.2</v>
      </c>
      <c r="L85" s="36">
        <v>0.2</v>
      </c>
      <c r="M85" s="36">
        <v>0.2</v>
      </c>
      <c r="N85" s="36">
        <v>0.2</v>
      </c>
      <c r="O85" s="36">
        <v>0.2</v>
      </c>
      <c r="P85" s="36">
        <v>0.2</v>
      </c>
      <c r="Q85" s="36">
        <v>0.2</v>
      </c>
      <c r="R85" s="36">
        <v>0.2</v>
      </c>
      <c r="S85" s="36">
        <v>0.2</v>
      </c>
      <c r="T85" s="36">
        <v>0.2</v>
      </c>
      <c r="U85" s="36">
        <v>0.2</v>
      </c>
      <c r="V85" s="36">
        <v>0.2</v>
      </c>
      <c r="W85" s="36">
        <v>0.2</v>
      </c>
      <c r="X85" s="36">
        <v>0.2</v>
      </c>
      <c r="Y85" s="36">
        <v>0.2</v>
      </c>
      <c r="Z85" s="36">
        <v>0.2</v>
      </c>
      <c r="AA85" s="36">
        <v>0.2</v>
      </c>
      <c r="AB85" s="36">
        <v>0.2</v>
      </c>
      <c r="AC85" s="36">
        <v>4.8</v>
      </c>
      <c r="AD85" s="36">
        <v>33.6</v>
      </c>
      <c r="AE85" s="36">
        <v>1752</v>
      </c>
    </row>
    <row r="86" spans="1:31">
      <c r="A86" s="36" t="s">
        <v>323</v>
      </c>
      <c r="B86" s="36" t="s">
        <v>121</v>
      </c>
      <c r="C86" s="36" t="s">
        <v>119</v>
      </c>
      <c r="D86" s="36" t="s">
        <v>120</v>
      </c>
      <c r="E86" s="36">
        <v>48.8</v>
      </c>
      <c r="F86" s="36">
        <v>48.8</v>
      </c>
      <c r="G86" s="36">
        <v>48.8</v>
      </c>
      <c r="H86" s="36">
        <v>48.8</v>
      </c>
      <c r="I86" s="36">
        <v>48.8</v>
      </c>
      <c r="J86" s="36">
        <v>48.8</v>
      </c>
      <c r="K86" s="36">
        <v>48.8</v>
      </c>
      <c r="L86" s="36">
        <v>48.8</v>
      </c>
      <c r="M86" s="36">
        <v>48.8</v>
      </c>
      <c r="N86" s="36">
        <v>48.8</v>
      </c>
      <c r="O86" s="36">
        <v>48.8</v>
      </c>
      <c r="P86" s="36">
        <v>48.8</v>
      </c>
      <c r="Q86" s="36">
        <v>48.8</v>
      </c>
      <c r="R86" s="36">
        <v>48.8</v>
      </c>
      <c r="S86" s="36">
        <v>48.8</v>
      </c>
      <c r="T86" s="36">
        <v>48.8</v>
      </c>
      <c r="U86" s="36">
        <v>48.8</v>
      </c>
      <c r="V86" s="36">
        <v>48.8</v>
      </c>
      <c r="W86" s="36">
        <v>48.8</v>
      </c>
      <c r="X86" s="36">
        <v>48.8</v>
      </c>
      <c r="Y86" s="36">
        <v>48.8</v>
      </c>
      <c r="Z86" s="36">
        <v>48.8</v>
      </c>
      <c r="AA86" s="36">
        <v>48.8</v>
      </c>
      <c r="AB86" s="36">
        <v>48.8</v>
      </c>
      <c r="AC86" s="36">
        <v>1171.2</v>
      </c>
      <c r="AD86" s="36">
        <v>8198.4</v>
      </c>
      <c r="AE86" s="36">
        <v>427488</v>
      </c>
    </row>
    <row r="87" spans="1:31">
      <c r="A87" s="36" t="s">
        <v>324</v>
      </c>
      <c r="B87" s="36" t="s">
        <v>121</v>
      </c>
      <c r="C87" s="36" t="s">
        <v>119</v>
      </c>
      <c r="D87" s="36" t="s">
        <v>120</v>
      </c>
      <c r="E87" s="36">
        <v>55</v>
      </c>
      <c r="F87" s="36">
        <v>55</v>
      </c>
      <c r="G87" s="36">
        <v>55</v>
      </c>
      <c r="H87" s="36">
        <v>55</v>
      </c>
      <c r="I87" s="36">
        <v>55</v>
      </c>
      <c r="J87" s="36">
        <v>55</v>
      </c>
      <c r="K87" s="36">
        <v>55</v>
      </c>
      <c r="L87" s="36">
        <v>55</v>
      </c>
      <c r="M87" s="36">
        <v>55</v>
      </c>
      <c r="N87" s="36">
        <v>55</v>
      </c>
      <c r="O87" s="36">
        <v>55</v>
      </c>
      <c r="P87" s="36">
        <v>55</v>
      </c>
      <c r="Q87" s="36">
        <v>55</v>
      </c>
      <c r="R87" s="36">
        <v>55</v>
      </c>
      <c r="S87" s="36">
        <v>55</v>
      </c>
      <c r="T87" s="36">
        <v>55</v>
      </c>
      <c r="U87" s="36">
        <v>55</v>
      </c>
      <c r="V87" s="36">
        <v>55</v>
      </c>
      <c r="W87" s="36">
        <v>55</v>
      </c>
      <c r="X87" s="36">
        <v>55</v>
      </c>
      <c r="Y87" s="36">
        <v>55</v>
      </c>
      <c r="Z87" s="36">
        <v>55</v>
      </c>
      <c r="AA87" s="36">
        <v>55</v>
      </c>
      <c r="AB87" s="36">
        <v>55</v>
      </c>
      <c r="AC87" s="36">
        <v>1320</v>
      </c>
      <c r="AD87" s="36">
        <v>9240</v>
      </c>
      <c r="AE87" s="36">
        <v>481800</v>
      </c>
    </row>
    <row r="88" spans="1:31">
      <c r="A88" s="36" t="s">
        <v>325</v>
      </c>
      <c r="B88" s="36" t="s">
        <v>121</v>
      </c>
      <c r="C88" s="36" t="s">
        <v>119</v>
      </c>
      <c r="D88" s="36" t="s">
        <v>120</v>
      </c>
      <c r="E88" s="36">
        <v>60</v>
      </c>
      <c r="F88" s="36">
        <v>60</v>
      </c>
      <c r="G88" s="36">
        <v>60</v>
      </c>
      <c r="H88" s="36">
        <v>60</v>
      </c>
      <c r="I88" s="36">
        <v>60</v>
      </c>
      <c r="J88" s="36">
        <v>60</v>
      </c>
      <c r="K88" s="36">
        <v>60</v>
      </c>
      <c r="L88" s="36">
        <v>60</v>
      </c>
      <c r="M88" s="36">
        <v>60</v>
      </c>
      <c r="N88" s="36">
        <v>60</v>
      </c>
      <c r="O88" s="36">
        <v>60</v>
      </c>
      <c r="P88" s="36">
        <v>60</v>
      </c>
      <c r="Q88" s="36">
        <v>60</v>
      </c>
      <c r="R88" s="36">
        <v>60</v>
      </c>
      <c r="S88" s="36">
        <v>60</v>
      </c>
      <c r="T88" s="36">
        <v>60</v>
      </c>
      <c r="U88" s="36">
        <v>60</v>
      </c>
      <c r="V88" s="36">
        <v>60</v>
      </c>
      <c r="W88" s="36">
        <v>60</v>
      </c>
      <c r="X88" s="36">
        <v>60</v>
      </c>
      <c r="Y88" s="36">
        <v>60</v>
      </c>
      <c r="Z88" s="36">
        <v>60</v>
      </c>
      <c r="AA88" s="36">
        <v>60</v>
      </c>
      <c r="AB88" s="36">
        <v>60</v>
      </c>
      <c r="AC88" s="36">
        <v>1440</v>
      </c>
      <c r="AD88" s="36">
        <v>10080</v>
      </c>
      <c r="AE88" s="36">
        <v>525600</v>
      </c>
    </row>
    <row r="89" spans="1:31">
      <c r="A89" s="36" t="s">
        <v>326</v>
      </c>
      <c r="B89" s="36" t="s">
        <v>121</v>
      </c>
      <c r="C89" s="36" t="s">
        <v>119</v>
      </c>
      <c r="D89" s="36" t="s">
        <v>120</v>
      </c>
      <c r="E89" s="36">
        <v>60</v>
      </c>
      <c r="F89" s="36">
        <v>60</v>
      </c>
      <c r="G89" s="36">
        <v>60</v>
      </c>
      <c r="H89" s="36">
        <v>60</v>
      </c>
      <c r="I89" s="36">
        <v>60</v>
      </c>
      <c r="J89" s="36">
        <v>60</v>
      </c>
      <c r="K89" s="36">
        <v>60</v>
      </c>
      <c r="L89" s="36">
        <v>60</v>
      </c>
      <c r="M89" s="36">
        <v>60</v>
      </c>
      <c r="N89" s="36">
        <v>60</v>
      </c>
      <c r="O89" s="36">
        <v>60</v>
      </c>
      <c r="P89" s="36">
        <v>60</v>
      </c>
      <c r="Q89" s="36">
        <v>60</v>
      </c>
      <c r="R89" s="36">
        <v>60</v>
      </c>
      <c r="S89" s="36">
        <v>60</v>
      </c>
      <c r="T89" s="36">
        <v>60</v>
      </c>
      <c r="U89" s="36">
        <v>60</v>
      </c>
      <c r="V89" s="36">
        <v>60</v>
      </c>
      <c r="W89" s="36">
        <v>60</v>
      </c>
      <c r="X89" s="36">
        <v>60</v>
      </c>
      <c r="Y89" s="36">
        <v>60</v>
      </c>
      <c r="Z89" s="36">
        <v>60</v>
      </c>
      <c r="AA89" s="36">
        <v>60</v>
      </c>
      <c r="AB89" s="36">
        <v>60</v>
      </c>
      <c r="AC89" s="36">
        <v>1440</v>
      </c>
      <c r="AD89" s="36">
        <v>10080</v>
      </c>
      <c r="AE89" s="36">
        <v>525600</v>
      </c>
    </row>
    <row r="90" spans="1:31">
      <c r="A90" s="36" t="s">
        <v>327</v>
      </c>
      <c r="B90" s="36" t="s">
        <v>121</v>
      </c>
      <c r="C90" s="36" t="s">
        <v>119</v>
      </c>
      <c r="D90" s="36" t="s">
        <v>120</v>
      </c>
      <c r="E90" s="36">
        <v>22</v>
      </c>
      <c r="F90" s="36">
        <v>22</v>
      </c>
      <c r="G90" s="36">
        <v>22</v>
      </c>
      <c r="H90" s="36">
        <v>22</v>
      </c>
      <c r="I90" s="36">
        <v>22</v>
      </c>
      <c r="J90" s="36">
        <v>22</v>
      </c>
      <c r="K90" s="36">
        <v>22</v>
      </c>
      <c r="L90" s="36">
        <v>22</v>
      </c>
      <c r="M90" s="36">
        <v>22</v>
      </c>
      <c r="N90" s="36">
        <v>22</v>
      </c>
      <c r="O90" s="36">
        <v>22</v>
      </c>
      <c r="P90" s="36">
        <v>22</v>
      </c>
      <c r="Q90" s="36">
        <v>22</v>
      </c>
      <c r="R90" s="36">
        <v>22</v>
      </c>
      <c r="S90" s="36">
        <v>22</v>
      </c>
      <c r="T90" s="36">
        <v>22</v>
      </c>
      <c r="U90" s="36">
        <v>22</v>
      </c>
      <c r="V90" s="36">
        <v>22</v>
      </c>
      <c r="W90" s="36">
        <v>22</v>
      </c>
      <c r="X90" s="36">
        <v>22</v>
      </c>
      <c r="Y90" s="36">
        <v>22</v>
      </c>
      <c r="Z90" s="36">
        <v>22</v>
      </c>
      <c r="AA90" s="36">
        <v>22</v>
      </c>
      <c r="AB90" s="36">
        <v>22</v>
      </c>
      <c r="AC90" s="36">
        <v>528</v>
      </c>
      <c r="AD90" s="36">
        <v>3696</v>
      </c>
      <c r="AE90" s="36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S656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1.25"/>
  <cols>
    <col min="1" max="1" width="2.5" style="61" customWidth="1"/>
    <col min="2" max="2" width="30.5" style="60" customWidth="1"/>
    <col min="3" max="18" width="17" style="50" customWidth="1"/>
    <col min="19" max="16384" width="9.33203125" style="50"/>
  </cols>
  <sheetData>
    <row r="1" spans="1:18" ht="20.25">
      <c r="A1" s="47" t="s">
        <v>151</v>
      </c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s="53" customFormat="1">
      <c r="A2" s="90"/>
      <c r="B2" s="90"/>
      <c r="C2" s="52" t="s">
        <v>98</v>
      </c>
      <c r="D2" s="52" t="s">
        <v>99</v>
      </c>
      <c r="E2" s="52" t="s">
        <v>100</v>
      </c>
      <c r="F2" s="52" t="s">
        <v>101</v>
      </c>
      <c r="G2" s="52" t="s">
        <v>102</v>
      </c>
      <c r="H2" s="52" t="s">
        <v>103</v>
      </c>
      <c r="I2" s="52" t="s">
        <v>104</v>
      </c>
      <c r="J2" s="52" t="s">
        <v>105</v>
      </c>
      <c r="K2" s="52" t="s">
        <v>106</v>
      </c>
      <c r="L2" s="52" t="s">
        <v>107</v>
      </c>
      <c r="M2" s="52" t="s">
        <v>306</v>
      </c>
      <c r="N2" s="52" t="s">
        <v>108</v>
      </c>
      <c r="O2" s="52" t="s">
        <v>109</v>
      </c>
      <c r="P2" s="52" t="s">
        <v>110</v>
      </c>
      <c r="Q2" s="52" t="s">
        <v>111</v>
      </c>
      <c r="R2" s="52" t="s">
        <v>112</v>
      </c>
    </row>
    <row r="3" spans="1:18">
      <c r="A3" s="54" t="s">
        <v>7</v>
      </c>
      <c r="B3" s="48"/>
      <c r="C3" s="53"/>
    </row>
    <row r="4" spans="1:18">
      <c r="A4" s="51"/>
      <c r="B4" s="55" t="s">
        <v>9</v>
      </c>
      <c r="C4" s="82" t="s">
        <v>10</v>
      </c>
      <c r="D4" s="82" t="s">
        <v>11</v>
      </c>
      <c r="E4" s="82" t="s">
        <v>12</v>
      </c>
      <c r="F4" s="82" t="s">
        <v>13</v>
      </c>
      <c r="G4" s="82" t="s">
        <v>607</v>
      </c>
      <c r="H4" s="82" t="s">
        <v>14</v>
      </c>
      <c r="I4" s="82" t="s">
        <v>15</v>
      </c>
      <c r="J4" s="82" t="s">
        <v>16</v>
      </c>
      <c r="K4" s="82" t="s">
        <v>17</v>
      </c>
      <c r="L4" s="82" t="s">
        <v>18</v>
      </c>
      <c r="M4" s="82" t="s">
        <v>19</v>
      </c>
      <c r="N4" s="82" t="s">
        <v>20</v>
      </c>
      <c r="O4" s="82" t="s">
        <v>21</v>
      </c>
      <c r="P4" s="82" t="s">
        <v>22</v>
      </c>
      <c r="Q4" s="82">
        <v>7</v>
      </c>
      <c r="R4" s="82">
        <v>8</v>
      </c>
    </row>
    <row r="5" spans="1:18">
      <c r="A5" s="51"/>
      <c r="B5" s="55" t="s">
        <v>23</v>
      </c>
      <c r="C5" s="82" t="s">
        <v>24</v>
      </c>
      <c r="D5" s="82" t="s">
        <v>24</v>
      </c>
      <c r="E5" s="82" t="s">
        <v>24</v>
      </c>
      <c r="F5" s="82" t="s">
        <v>24</v>
      </c>
      <c r="G5" s="82" t="s">
        <v>24</v>
      </c>
      <c r="H5" s="82" t="s">
        <v>24</v>
      </c>
      <c r="I5" s="82" t="s">
        <v>24</v>
      </c>
      <c r="J5" s="82" t="s">
        <v>24</v>
      </c>
      <c r="K5" s="82" t="s">
        <v>24</v>
      </c>
      <c r="L5" s="82" t="s">
        <v>24</v>
      </c>
      <c r="M5" s="82" t="s">
        <v>24</v>
      </c>
      <c r="N5" s="82" t="s">
        <v>24</v>
      </c>
      <c r="O5" s="82" t="s">
        <v>24</v>
      </c>
      <c r="P5" s="82" t="s">
        <v>24</v>
      </c>
      <c r="Q5" s="82" t="s">
        <v>24</v>
      </c>
      <c r="R5" s="82" t="s">
        <v>24</v>
      </c>
    </row>
    <row r="6" spans="1:18">
      <c r="A6" s="51"/>
      <c r="B6" s="55"/>
      <c r="C6" s="83"/>
      <c r="D6" s="84"/>
      <c r="E6" s="84"/>
      <c r="F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</row>
    <row r="7" spans="1:18">
      <c r="A7" s="54" t="s">
        <v>36</v>
      </c>
      <c r="B7" s="48"/>
      <c r="C7" s="75"/>
      <c r="D7" s="75"/>
      <c r="E7" s="75"/>
      <c r="F7" s="75"/>
      <c r="G7" s="75"/>
      <c r="H7" s="85"/>
      <c r="I7" s="75"/>
      <c r="J7" s="75"/>
      <c r="K7" s="75"/>
      <c r="L7" s="75"/>
      <c r="M7" s="75"/>
      <c r="N7" s="75"/>
      <c r="O7" s="75"/>
      <c r="P7" s="75"/>
      <c r="Q7" s="75"/>
      <c r="R7" s="75"/>
    </row>
    <row r="8" spans="1:18">
      <c r="A8" s="51"/>
      <c r="B8" s="54" t="s">
        <v>37</v>
      </c>
      <c r="C8" s="53"/>
    </row>
    <row r="9" spans="1:18">
      <c r="A9" s="51"/>
      <c r="B9" s="55" t="s">
        <v>38</v>
      </c>
      <c r="C9" s="56" t="str">
        <f>BuildingSummary!$C$27</f>
        <v>Steel frame</v>
      </c>
      <c r="D9" s="56" t="str">
        <f>BuildingSummary!$C$27</f>
        <v>Steel frame</v>
      </c>
      <c r="E9" s="56" t="str">
        <f>BuildingSummary!$C$27</f>
        <v>Steel frame</v>
      </c>
      <c r="F9" s="56" t="str">
        <f>BuildingSummary!$C$27</f>
        <v>Steel frame</v>
      </c>
      <c r="G9" s="56" t="str">
        <f>BuildingSummary!$C$27</f>
        <v>Steel frame</v>
      </c>
      <c r="H9" s="56" t="str">
        <f>BuildingSummary!$C$27</f>
        <v>Steel frame</v>
      </c>
      <c r="I9" s="56" t="str">
        <f>BuildingSummary!$C$27</f>
        <v>Steel frame</v>
      </c>
      <c r="J9" s="56" t="str">
        <f>BuildingSummary!$C$27</f>
        <v>Steel frame</v>
      </c>
      <c r="K9" s="56" t="str">
        <f>BuildingSummary!$C$27</f>
        <v>Steel frame</v>
      </c>
      <c r="L9" s="56" t="str">
        <f>BuildingSummary!$C$27</f>
        <v>Steel frame</v>
      </c>
      <c r="M9" s="56" t="str">
        <f>BuildingSummary!$C$27</f>
        <v>Steel frame</v>
      </c>
      <c r="N9" s="56" t="str">
        <f>BuildingSummary!$C$27</f>
        <v>Steel frame</v>
      </c>
      <c r="O9" s="56" t="str">
        <f>BuildingSummary!$C$27</f>
        <v>Steel frame</v>
      </c>
      <c r="P9" s="56" t="str">
        <f>BuildingSummary!$C$27</f>
        <v>Steel frame</v>
      </c>
      <c r="Q9" s="56" t="str">
        <f>BuildingSummary!$C$27</f>
        <v>Steel frame</v>
      </c>
      <c r="R9" s="56" t="str">
        <f>BuildingSummary!$C$27</f>
        <v>Steel frame</v>
      </c>
    </row>
    <row r="10" spans="1:18">
      <c r="A10" s="51"/>
      <c r="B10" s="55" t="s">
        <v>252</v>
      </c>
      <c r="C10" s="56">
        <f>1/Miami!$D$55</f>
        <v>0.32</v>
      </c>
      <c r="D10" s="56">
        <f>1/Houston!$D$55</f>
        <v>1.1737089201877935</v>
      </c>
      <c r="E10" s="56">
        <f>1/Phoenix!$D$55</f>
        <v>0.73367571533382248</v>
      </c>
      <c r="F10" s="56">
        <f>1/Atlanta!$D$55</f>
        <v>1.3550135501355014</v>
      </c>
      <c r="G10" s="56">
        <f>1/LosAngeles!$D$55</f>
        <v>0.80064051240992784</v>
      </c>
      <c r="H10" s="56">
        <f>1/LasVegas!$D$55</f>
        <v>1.1013215859030836</v>
      </c>
      <c r="I10" s="56">
        <f>1/SanFrancisco!$D$55</f>
        <v>1.3550135501355014</v>
      </c>
      <c r="J10" s="56">
        <f>1/Baltimore!$D$55</f>
        <v>1.9801980198019802</v>
      </c>
      <c r="K10" s="56">
        <f>1/Albuquerque!$D$55</f>
        <v>1.7605633802816902</v>
      </c>
      <c r="L10" s="56">
        <f>1/Seattle!$D$55</f>
        <v>1.9157088122605364</v>
      </c>
      <c r="M10" s="56">
        <f>1/Chicago!$D$55</f>
        <v>2.1459227467811157</v>
      </c>
      <c r="N10" s="56">
        <f>1/Boulder!$D$55</f>
        <v>2.1459227467811157</v>
      </c>
      <c r="O10" s="56">
        <f>1/Minneapolis!$D$55</f>
        <v>2.7100271002710028</v>
      </c>
      <c r="P10" s="56">
        <f>1/Helena!$D$55</f>
        <v>2.4449877750611249</v>
      </c>
      <c r="Q10" s="56">
        <f>1/Duluth!$D$55</f>
        <v>3.0395136778115499</v>
      </c>
      <c r="R10" s="56">
        <f>1/Fairbanks!$D$55</f>
        <v>3.90625</v>
      </c>
    </row>
    <row r="11" spans="1:18">
      <c r="A11" s="51"/>
      <c r="B11" s="54" t="s">
        <v>40</v>
      </c>
      <c r="C11" s="53"/>
    </row>
    <row r="12" spans="1:18">
      <c r="A12" s="51"/>
      <c r="B12" s="58" t="s">
        <v>38</v>
      </c>
      <c r="C12" s="56" t="str">
        <f>BuildingSummary!$C$32</f>
        <v>IEAD</v>
      </c>
      <c r="D12" s="56" t="str">
        <f>BuildingSummary!$C$32</f>
        <v>IEAD</v>
      </c>
      <c r="E12" s="56" t="str">
        <f>BuildingSummary!$C$32</f>
        <v>IEAD</v>
      </c>
      <c r="F12" s="56" t="str">
        <f>BuildingSummary!$C$32</f>
        <v>IEAD</v>
      </c>
      <c r="G12" s="56" t="str">
        <f>BuildingSummary!$C$32</f>
        <v>IEAD</v>
      </c>
      <c r="H12" s="56" t="str">
        <f>BuildingSummary!$C$32</f>
        <v>IEAD</v>
      </c>
      <c r="I12" s="56" t="str">
        <f>BuildingSummary!$C$32</f>
        <v>IEAD</v>
      </c>
      <c r="J12" s="56" t="str">
        <f>BuildingSummary!$C$32</f>
        <v>IEAD</v>
      </c>
      <c r="K12" s="56" t="str">
        <f>BuildingSummary!$C$32</f>
        <v>IEAD</v>
      </c>
      <c r="L12" s="56" t="str">
        <f>BuildingSummary!$C$32</f>
        <v>IEAD</v>
      </c>
      <c r="M12" s="56" t="str">
        <f>BuildingSummary!$C$32</f>
        <v>IEAD</v>
      </c>
      <c r="N12" s="56" t="str">
        <f>BuildingSummary!$C$32</f>
        <v>IEAD</v>
      </c>
      <c r="O12" s="56" t="str">
        <f>BuildingSummary!$C$32</f>
        <v>IEAD</v>
      </c>
      <c r="P12" s="56" t="str">
        <f>BuildingSummary!$C$32</f>
        <v>IEAD</v>
      </c>
      <c r="Q12" s="56" t="str">
        <f>BuildingSummary!$C$32</f>
        <v>IEAD</v>
      </c>
      <c r="R12" s="56" t="str">
        <f>BuildingSummary!$C$32</f>
        <v>IEAD</v>
      </c>
    </row>
    <row r="13" spans="1:18">
      <c r="A13" s="51"/>
      <c r="B13" s="55" t="s">
        <v>252</v>
      </c>
      <c r="C13" s="56">
        <f>1/Miami!$D$83</f>
        <v>2.3752969121140142</v>
      </c>
      <c r="D13" s="56">
        <f>1/Houston!$D$83</f>
        <v>2.6666666666666665</v>
      </c>
      <c r="E13" s="56">
        <f>1/Phoenix!$D$83</f>
        <v>3.8314176245210727</v>
      </c>
      <c r="F13" s="56">
        <f>1/Atlanta!$D$83</f>
        <v>2.4449877750611249</v>
      </c>
      <c r="G13" s="56">
        <f>1/LosAngeles!$D$83</f>
        <v>1.7574692442882252</v>
      </c>
      <c r="H13" s="56">
        <f>1/LasVegas!$D$83</f>
        <v>3.6630036630036629</v>
      </c>
      <c r="I13" s="56">
        <f>1/SanFrancisco!$D$83</f>
        <v>1.996007984031936</v>
      </c>
      <c r="J13" s="56">
        <f>1/Baltimore!$D$83</f>
        <v>3.0303030303030303</v>
      </c>
      <c r="K13" s="56">
        <f>1/Albuquerque!$D$83</f>
        <v>2.9850746268656714</v>
      </c>
      <c r="L13" s="56">
        <f>1/Seattle!$D$83</f>
        <v>2.7472527472527473</v>
      </c>
      <c r="M13" s="56">
        <f>1/Chicago!$D$83</f>
        <v>3.3783783783783785</v>
      </c>
      <c r="N13" s="56">
        <f>1/Boulder!$D$83</f>
        <v>3.5087719298245617</v>
      </c>
      <c r="O13" s="56">
        <f>1/Minneapolis!$D$83</f>
        <v>3.9682539682539684</v>
      </c>
      <c r="P13" s="56">
        <f>1/Helena!$D$83</f>
        <v>3.6496350364963499</v>
      </c>
      <c r="Q13" s="56">
        <f>1/Duluth!$D$83</f>
        <v>4.4052863436123344</v>
      </c>
      <c r="R13" s="56">
        <f>1/Fairbanks!$D$83</f>
        <v>5.7471264367816097</v>
      </c>
    </row>
    <row r="14" spans="1:18">
      <c r="A14" s="51"/>
      <c r="B14" s="54" t="s">
        <v>42</v>
      </c>
      <c r="C14" s="53"/>
    </row>
    <row r="15" spans="1:18">
      <c r="A15" s="51"/>
      <c r="B15" s="55" t="s">
        <v>253</v>
      </c>
      <c r="C15" s="56">
        <f>Miami!$E$86</f>
        <v>5.835</v>
      </c>
      <c r="D15" s="56">
        <f>Houston!$E$86</f>
        <v>5.835</v>
      </c>
      <c r="E15" s="56">
        <f>Phoenix!$E$86</f>
        <v>5.835</v>
      </c>
      <c r="F15" s="56">
        <f>Atlanta!$E$86</f>
        <v>4.0919999999999996</v>
      </c>
      <c r="G15" s="56">
        <f>LosAngeles!$E$86</f>
        <v>5.835</v>
      </c>
      <c r="H15" s="56">
        <f>LasVegas!$E$86</f>
        <v>5.835</v>
      </c>
      <c r="I15" s="56">
        <f>SanFrancisco!$E$86</f>
        <v>4.0919999999999996</v>
      </c>
      <c r="J15" s="56">
        <f>Baltimore!$E$86</f>
        <v>3.3540000000000001</v>
      </c>
      <c r="K15" s="56">
        <f>Albuquerque!$E$86</f>
        <v>4.0919999999999996</v>
      </c>
      <c r="L15" s="56">
        <f>Seattle!$E$86</f>
        <v>4.0919999999999996</v>
      </c>
      <c r="M15" s="56">
        <f>Chicago!$E$86</f>
        <v>3.3540000000000001</v>
      </c>
      <c r="N15" s="56">
        <f>Boulder!$E$86</f>
        <v>3.3540000000000001</v>
      </c>
      <c r="O15" s="56">
        <f>Minneapolis!$E$86</f>
        <v>2.956</v>
      </c>
      <c r="P15" s="56">
        <f>Helena!$E$86</f>
        <v>2.956</v>
      </c>
      <c r="Q15" s="56">
        <f>Duluth!$E$86</f>
        <v>2.956</v>
      </c>
      <c r="R15" s="56">
        <f>Fairbanks!$E$86</f>
        <v>2.956</v>
      </c>
    </row>
    <row r="16" spans="1:18">
      <c r="A16" s="51"/>
      <c r="B16" s="55" t="s">
        <v>43</v>
      </c>
      <c r="C16" s="56">
        <f>Miami!$F$86</f>
        <v>0.251</v>
      </c>
      <c r="D16" s="56">
        <f>Houston!$F$86</f>
        <v>0.251</v>
      </c>
      <c r="E16" s="56">
        <f>Phoenix!$F$86</f>
        <v>0.251</v>
      </c>
      <c r="F16" s="56">
        <f>Atlanta!$F$86</f>
        <v>0.255</v>
      </c>
      <c r="G16" s="56">
        <f>LosAngeles!$F$86</f>
        <v>0.44</v>
      </c>
      <c r="H16" s="56">
        <f>LasVegas!$F$86</f>
        <v>0.251</v>
      </c>
      <c r="I16" s="56">
        <f>SanFrancisco!$F$86</f>
        <v>0.39200000000000002</v>
      </c>
      <c r="J16" s="56">
        <f>Baltimore!$F$86</f>
        <v>0.35499999999999998</v>
      </c>
      <c r="K16" s="56">
        <f>Albuquerque!$F$86</f>
        <v>0.36199999999999999</v>
      </c>
      <c r="L16" s="56">
        <f>Seattle!$F$86</f>
        <v>0.39200000000000002</v>
      </c>
      <c r="M16" s="56">
        <f>Chicago!$F$86</f>
        <v>0.38500000000000001</v>
      </c>
      <c r="N16" s="56">
        <f>Boulder!$F$86</f>
        <v>0.38500000000000001</v>
      </c>
      <c r="O16" s="56">
        <f>Minneapolis!$F$86</f>
        <v>0.38500000000000001</v>
      </c>
      <c r="P16" s="56">
        <f>Helena!$F$86</f>
        <v>0.38500000000000001</v>
      </c>
      <c r="Q16" s="56">
        <f>Duluth!$F$86</f>
        <v>0.48699999999999999</v>
      </c>
      <c r="R16" s="56">
        <f>Fairbanks!$F$86</f>
        <v>0.61599999999999999</v>
      </c>
    </row>
    <row r="17" spans="1:19">
      <c r="A17" s="51"/>
      <c r="B17" s="55" t="s">
        <v>44</v>
      </c>
      <c r="C17" s="56">
        <f>Miami!$G$86</f>
        <v>0.11</v>
      </c>
      <c r="D17" s="56">
        <f>Houston!$G$86</f>
        <v>0.11</v>
      </c>
      <c r="E17" s="56">
        <f>Phoenix!$G$86</f>
        <v>0.11</v>
      </c>
      <c r="F17" s="56">
        <f>Atlanta!$G$86</f>
        <v>0.129</v>
      </c>
      <c r="G17" s="56">
        <f>LosAngeles!$G$86</f>
        <v>0.27200000000000002</v>
      </c>
      <c r="H17" s="56">
        <f>LasVegas!$G$86</f>
        <v>0.11</v>
      </c>
      <c r="I17" s="56">
        <f>SanFrancisco!$G$86</f>
        <v>0.253</v>
      </c>
      <c r="J17" s="56">
        <f>Baltimore!$G$86</f>
        <v>0.27400000000000002</v>
      </c>
      <c r="K17" s="56">
        <f>Albuquerque!$G$86</f>
        <v>0.22500000000000001</v>
      </c>
      <c r="L17" s="56">
        <f>Seattle!$G$86</f>
        <v>0.253</v>
      </c>
      <c r="M17" s="56">
        <f>Chicago!$G$86</f>
        <v>0.30499999999999999</v>
      </c>
      <c r="N17" s="56">
        <f>Boulder!$G$86</f>
        <v>0.30499999999999999</v>
      </c>
      <c r="O17" s="56">
        <f>Minneapolis!$G$86</f>
        <v>0.30499999999999999</v>
      </c>
      <c r="P17" s="56">
        <f>Helena!$G$86</f>
        <v>0.30499999999999999</v>
      </c>
      <c r="Q17" s="56">
        <f>Duluth!$G$86</f>
        <v>0.40899999999999997</v>
      </c>
      <c r="R17" s="56">
        <f>Fairbanks!$G$86</f>
        <v>0.54100000000000004</v>
      </c>
    </row>
    <row r="18" spans="1:19">
      <c r="A18" s="51"/>
      <c r="B18" s="54" t="s">
        <v>45</v>
      </c>
      <c r="C18" s="53"/>
    </row>
    <row r="19" spans="1:19">
      <c r="A19" s="51"/>
      <c r="B19" s="55" t="s">
        <v>253</v>
      </c>
      <c r="C19" s="56" t="s">
        <v>243</v>
      </c>
      <c r="D19" s="56" t="s">
        <v>243</v>
      </c>
      <c r="E19" s="56" t="s">
        <v>243</v>
      </c>
      <c r="F19" s="56" t="s">
        <v>243</v>
      </c>
      <c r="G19" s="56" t="s">
        <v>243</v>
      </c>
      <c r="H19" s="56" t="s">
        <v>243</v>
      </c>
      <c r="I19" s="56" t="s">
        <v>243</v>
      </c>
      <c r="J19" s="56" t="s">
        <v>243</v>
      </c>
      <c r="K19" s="56" t="s">
        <v>243</v>
      </c>
      <c r="L19" s="56" t="s">
        <v>243</v>
      </c>
      <c r="M19" s="56" t="s">
        <v>243</v>
      </c>
      <c r="N19" s="56" t="s">
        <v>243</v>
      </c>
      <c r="O19" s="56" t="s">
        <v>243</v>
      </c>
      <c r="P19" s="56" t="s">
        <v>243</v>
      </c>
      <c r="Q19" s="56" t="s">
        <v>243</v>
      </c>
      <c r="R19" s="56" t="s">
        <v>243</v>
      </c>
    </row>
    <row r="20" spans="1:19">
      <c r="A20" s="51"/>
      <c r="B20" s="55" t="s">
        <v>43</v>
      </c>
      <c r="C20" s="56" t="s">
        <v>243</v>
      </c>
      <c r="D20" s="56" t="s">
        <v>243</v>
      </c>
      <c r="E20" s="56" t="s">
        <v>243</v>
      </c>
      <c r="F20" s="56" t="s">
        <v>243</v>
      </c>
      <c r="G20" s="56" t="s">
        <v>243</v>
      </c>
      <c r="H20" s="56" t="s">
        <v>243</v>
      </c>
      <c r="I20" s="56" t="s">
        <v>243</v>
      </c>
      <c r="J20" s="56" t="s">
        <v>243</v>
      </c>
      <c r="K20" s="56" t="s">
        <v>243</v>
      </c>
      <c r="L20" s="56" t="s">
        <v>243</v>
      </c>
      <c r="M20" s="56" t="s">
        <v>243</v>
      </c>
      <c r="N20" s="56" t="s">
        <v>243</v>
      </c>
      <c r="O20" s="56" t="s">
        <v>243</v>
      </c>
      <c r="P20" s="56" t="s">
        <v>243</v>
      </c>
      <c r="Q20" s="56" t="s">
        <v>243</v>
      </c>
      <c r="R20" s="56" t="s">
        <v>243</v>
      </c>
    </row>
    <row r="21" spans="1:19">
      <c r="A21" s="51"/>
      <c r="B21" s="55" t="s">
        <v>44</v>
      </c>
      <c r="C21" s="56" t="s">
        <v>243</v>
      </c>
      <c r="D21" s="56" t="s">
        <v>243</v>
      </c>
      <c r="E21" s="56" t="s">
        <v>243</v>
      </c>
      <c r="F21" s="56" t="s">
        <v>243</v>
      </c>
      <c r="G21" s="56" t="s">
        <v>243</v>
      </c>
      <c r="H21" s="56" t="s">
        <v>243</v>
      </c>
      <c r="I21" s="56" t="s">
        <v>243</v>
      </c>
      <c r="J21" s="56" t="s">
        <v>243</v>
      </c>
      <c r="K21" s="56" t="s">
        <v>243</v>
      </c>
      <c r="L21" s="56" t="s">
        <v>243</v>
      </c>
      <c r="M21" s="56" t="s">
        <v>243</v>
      </c>
      <c r="N21" s="56" t="s">
        <v>243</v>
      </c>
      <c r="O21" s="56" t="s">
        <v>243</v>
      </c>
      <c r="P21" s="56" t="s">
        <v>243</v>
      </c>
      <c r="Q21" s="56" t="s">
        <v>243</v>
      </c>
      <c r="R21" s="56" t="s">
        <v>243</v>
      </c>
    </row>
    <row r="22" spans="1:19">
      <c r="A22" s="51"/>
      <c r="B22" s="54" t="s">
        <v>46</v>
      </c>
      <c r="C22" s="53"/>
    </row>
    <row r="23" spans="1:19">
      <c r="A23" s="51"/>
      <c r="B23" s="55" t="s">
        <v>47</v>
      </c>
      <c r="C23" s="56" t="str">
        <f>BuildingSummary!$C$47</f>
        <v>Mass Floor</v>
      </c>
      <c r="D23" s="56" t="str">
        <f>BuildingSummary!$C$47</f>
        <v>Mass Floor</v>
      </c>
      <c r="E23" s="56" t="str">
        <f>BuildingSummary!$C$47</f>
        <v>Mass Floor</v>
      </c>
      <c r="F23" s="56" t="str">
        <f>BuildingSummary!$C$47</f>
        <v>Mass Floor</v>
      </c>
      <c r="G23" s="56" t="str">
        <f>BuildingSummary!$C$47</f>
        <v>Mass Floor</v>
      </c>
      <c r="H23" s="56" t="str">
        <f>BuildingSummary!$C$47</f>
        <v>Mass Floor</v>
      </c>
      <c r="I23" s="56" t="str">
        <f>BuildingSummary!$C$47</f>
        <v>Mass Floor</v>
      </c>
      <c r="J23" s="56" t="str">
        <f>BuildingSummary!$C$47</f>
        <v>Mass Floor</v>
      </c>
      <c r="K23" s="56" t="str">
        <f>BuildingSummary!$C$47</f>
        <v>Mass Floor</v>
      </c>
      <c r="L23" s="56" t="str">
        <f>BuildingSummary!$C$47</f>
        <v>Mass Floor</v>
      </c>
      <c r="M23" s="56" t="str">
        <f>BuildingSummary!$C$47</f>
        <v>Mass Floor</v>
      </c>
      <c r="N23" s="56" t="str">
        <f>BuildingSummary!$C$47</f>
        <v>Mass Floor</v>
      </c>
      <c r="O23" s="56" t="str">
        <f>BuildingSummary!$C$47</f>
        <v>Mass Floor</v>
      </c>
      <c r="P23" s="56" t="str">
        <f>BuildingSummary!$C$47</f>
        <v>Mass Floor</v>
      </c>
      <c r="Q23" s="56" t="str">
        <f>BuildingSummary!$C$47</f>
        <v>Mass Floor</v>
      </c>
      <c r="R23" s="56" t="str">
        <f>BuildingSummary!$C$47</f>
        <v>Mass Floor</v>
      </c>
    </row>
    <row r="24" spans="1:19">
      <c r="A24" s="51"/>
      <c r="B24" s="55" t="s">
        <v>49</v>
      </c>
      <c r="C24" s="56" t="str">
        <f>BuildingSummary!$C$48</f>
        <v>4 in slab w/carpet</v>
      </c>
      <c r="D24" s="56" t="str">
        <f>BuildingSummary!$C$48</f>
        <v>4 in slab w/carpet</v>
      </c>
      <c r="E24" s="56" t="str">
        <f>BuildingSummary!$C$48</f>
        <v>4 in slab w/carpet</v>
      </c>
      <c r="F24" s="56" t="str">
        <f>BuildingSummary!$C$48</f>
        <v>4 in slab w/carpet</v>
      </c>
      <c r="G24" s="56" t="str">
        <f>BuildingSummary!$C$48</f>
        <v>4 in slab w/carpet</v>
      </c>
      <c r="H24" s="56" t="str">
        <f>BuildingSummary!$C$48</f>
        <v>4 in slab w/carpet</v>
      </c>
      <c r="I24" s="56" t="str">
        <f>BuildingSummary!$C$48</f>
        <v>4 in slab w/carpet</v>
      </c>
      <c r="J24" s="56" t="str">
        <f>BuildingSummary!$C$48</f>
        <v>4 in slab w/carpet</v>
      </c>
      <c r="K24" s="56" t="str">
        <f>BuildingSummary!$C$48</f>
        <v>4 in slab w/carpet</v>
      </c>
      <c r="L24" s="56" t="str">
        <f>BuildingSummary!$C$48</f>
        <v>4 in slab w/carpet</v>
      </c>
      <c r="M24" s="56" t="str">
        <f>BuildingSummary!$C$48</f>
        <v>4 in slab w/carpet</v>
      </c>
      <c r="N24" s="56" t="str">
        <f>BuildingSummary!$C$48</f>
        <v>4 in slab w/carpet</v>
      </c>
      <c r="O24" s="56" t="str">
        <f>BuildingSummary!$C$48</f>
        <v>4 in slab w/carpet</v>
      </c>
      <c r="P24" s="56" t="str">
        <f>BuildingSummary!$C$48</f>
        <v>4 in slab w/carpet</v>
      </c>
      <c r="Q24" s="56" t="str">
        <f>BuildingSummary!$C$48</f>
        <v>4 in slab w/carpet</v>
      </c>
      <c r="R24" s="56" t="str">
        <f>BuildingSummary!$C$48</f>
        <v>4 in slab w/carpet</v>
      </c>
    </row>
    <row r="25" spans="1:19">
      <c r="A25" s="51"/>
      <c r="B25" s="55" t="s">
        <v>252</v>
      </c>
      <c r="C25" s="56">
        <f>1/Miami!$D$54</f>
        <v>0.53705692803437166</v>
      </c>
      <c r="D25" s="56">
        <f>1/Houston!$D$54</f>
        <v>0.53705692803437166</v>
      </c>
      <c r="E25" s="56">
        <f>1/Phoenix!$D$54</f>
        <v>0.53705692803437166</v>
      </c>
      <c r="F25" s="56">
        <f>1/Atlanta!$D$54</f>
        <v>0.53705692803437166</v>
      </c>
      <c r="G25" s="56">
        <f>1/LosAngeles!$D$54</f>
        <v>0.53705692803437166</v>
      </c>
      <c r="H25" s="56">
        <f>1/LasVegas!$D$54</f>
        <v>0.53705692803437166</v>
      </c>
      <c r="I25" s="56">
        <f>1/SanFrancisco!$D$54</f>
        <v>0.53705692803437166</v>
      </c>
      <c r="J25" s="56">
        <f>1/Baltimore!$D$54</f>
        <v>0.53705692803437166</v>
      </c>
      <c r="K25" s="56">
        <f>1/Albuquerque!$D$54</f>
        <v>0.53705692803437166</v>
      </c>
      <c r="L25" s="56">
        <f>1/Seattle!$D$54</f>
        <v>0.53705692803437166</v>
      </c>
      <c r="M25" s="56">
        <f>1/Chicago!$D$54</f>
        <v>0.53705692803437166</v>
      </c>
      <c r="N25" s="56">
        <f>1/Boulder!$D$54</f>
        <v>0.53705692803437166</v>
      </c>
      <c r="O25" s="56">
        <f>1/Minneapolis!$D$54</f>
        <v>0.53705692803437166</v>
      </c>
      <c r="P25" s="56">
        <f>1/Helena!$D$54</f>
        <v>0.53705692803437166</v>
      </c>
      <c r="Q25" s="56">
        <f>1/Duluth!$D$54</f>
        <v>0.53705692803437166</v>
      </c>
      <c r="R25" s="56">
        <f>1/Fairbanks!$D$54</f>
        <v>0.53705692803437166</v>
      </c>
      <c r="S25" s="56"/>
    </row>
    <row r="26" spans="1:19">
      <c r="A26" s="54" t="s">
        <v>55</v>
      </c>
      <c r="B26" s="4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</row>
    <row r="27" spans="1:19">
      <c r="A27" s="51"/>
      <c r="B27" s="54" t="s">
        <v>60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</row>
    <row r="28" spans="1:19">
      <c r="A28" s="51"/>
      <c r="B28" s="55" t="s">
        <v>244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</row>
    <row r="29" spans="1:19">
      <c r="A29" s="51"/>
      <c r="B29" s="55" t="str">
        <f>Miami!A106</f>
        <v>VAV_1_COOLC DXCOIL</v>
      </c>
      <c r="C29" s="56">
        <f>10^(-3)*Miami!$C$106</f>
        <v>166.42491000000001</v>
      </c>
      <c r="D29" s="56">
        <f>10^(-3)*Houston!$C$106</f>
        <v>149.72123999999999</v>
      </c>
      <c r="E29" s="56">
        <f>10^(-3)*Phoenix!$C$106</f>
        <v>145.90572</v>
      </c>
      <c r="F29" s="56">
        <f>10^(-3)*Atlanta!$C$106</f>
        <v>138.95389000000003</v>
      </c>
      <c r="G29" s="56">
        <f>10^(-3)*LosAngeles!$C$106</f>
        <v>137.76689999999999</v>
      </c>
      <c r="H29" s="56">
        <f>10^(-3)*LasVegas!$C$106</f>
        <v>126.75325000000001</v>
      </c>
      <c r="I29" s="56">
        <f>10^(-3)*SanFrancisco!$C$106</f>
        <v>105.6865</v>
      </c>
      <c r="J29" s="56">
        <f>10^(-3)*Baltimore!$C$106</f>
        <v>131.29568</v>
      </c>
      <c r="K29" s="56">
        <f>10^(-3)*Albuquerque!$C$106</f>
        <v>121.98235000000001</v>
      </c>
      <c r="L29" s="56">
        <f>10^(-3)*Seattle!$C$106</f>
        <v>113.88374</v>
      </c>
      <c r="M29" s="56">
        <f>10^(-3)*Chicago!$C$106</f>
        <v>133.01718</v>
      </c>
      <c r="N29" s="56">
        <f>10^(-3)*Boulder!$C$106</f>
        <v>116.26575</v>
      </c>
      <c r="O29" s="56">
        <f>10^(-3)*Minneapolis!$C$106</f>
        <v>131.00718000000001</v>
      </c>
      <c r="P29" s="56">
        <f>10^(-3)*Helena!$C$106</f>
        <v>112.88009</v>
      </c>
      <c r="Q29" s="56">
        <f>10^(-3)*Duluth!$C$106</f>
        <v>122.15123</v>
      </c>
      <c r="R29" s="56">
        <f>10^(-3)*Fairbanks!$C$106</f>
        <v>123.03592999999999</v>
      </c>
    </row>
    <row r="30" spans="1:19">
      <c r="A30" s="51"/>
      <c r="B30" s="55" t="str">
        <f>Miami!A107</f>
        <v>VAV_2_COOLC DXCOIL</v>
      </c>
      <c r="C30" s="56">
        <f>10^(-3)*Miami!$C$107</f>
        <v>173.42833999999999</v>
      </c>
      <c r="D30" s="56">
        <f>10^(-3)*Houston!$C$107</f>
        <v>155.25565</v>
      </c>
      <c r="E30" s="56">
        <f>10^(-3)*Phoenix!$C$107</f>
        <v>170.23876000000001</v>
      </c>
      <c r="F30" s="56">
        <f>10^(-3)*Atlanta!$C$107</f>
        <v>148.60648</v>
      </c>
      <c r="G30" s="56">
        <f>10^(-3)*LosAngeles!$C$107</f>
        <v>152.12417000000002</v>
      </c>
      <c r="H30" s="56">
        <f>10^(-3)*LasVegas!$C$107</f>
        <v>153.20343</v>
      </c>
      <c r="I30" s="56">
        <f>10^(-3)*SanFrancisco!$C$107</f>
        <v>135.37603000000001</v>
      </c>
      <c r="J30" s="56">
        <f>10^(-3)*Baltimore!$C$107</f>
        <v>151.39284000000001</v>
      </c>
      <c r="K30" s="56">
        <f>10^(-3)*Albuquerque!$C$107</f>
        <v>139.92031</v>
      </c>
      <c r="L30" s="56">
        <f>10^(-3)*Seattle!$C$107</f>
        <v>142.49907999999999</v>
      </c>
      <c r="M30" s="56">
        <f>10^(-3)*Chicago!$C$107</f>
        <v>154.43195000000003</v>
      </c>
      <c r="N30" s="56">
        <f>10^(-3)*Boulder!$C$107</f>
        <v>134.76255</v>
      </c>
      <c r="O30" s="56">
        <f>10^(-3)*Minneapolis!$C$107</f>
        <v>153.19147000000001</v>
      </c>
      <c r="P30" s="56">
        <f>10^(-3)*Helena!$C$107</f>
        <v>132.99620000000002</v>
      </c>
      <c r="Q30" s="56">
        <f>10^(-3)*Duluth!$C$107</f>
        <v>145.09710000000001</v>
      </c>
      <c r="R30" s="56">
        <f>10^(-3)*Fairbanks!$C$107</f>
        <v>164.85516000000001</v>
      </c>
    </row>
    <row r="31" spans="1:19">
      <c r="A31" s="51"/>
      <c r="B31" s="55" t="str">
        <f>Miami!A108</f>
        <v>VAV_3_COOLC DXCOIL</v>
      </c>
      <c r="C31" s="56">
        <f>10^(-3)*Miami!$C$108</f>
        <v>176.82820000000001</v>
      </c>
      <c r="D31" s="56">
        <f>10^(-3)*Houston!$C$108</f>
        <v>158.42569</v>
      </c>
      <c r="E31" s="56">
        <f>10^(-3)*Phoenix!$C$108</f>
        <v>174.40843000000001</v>
      </c>
      <c r="F31" s="56">
        <f>10^(-3)*Atlanta!$C$108</f>
        <v>151.3554</v>
      </c>
      <c r="G31" s="56">
        <f>10^(-3)*LosAngeles!$C$108</f>
        <v>150.08251000000001</v>
      </c>
      <c r="H31" s="56">
        <f>10^(-3)*LasVegas!$C$108</f>
        <v>155.91349</v>
      </c>
      <c r="I31" s="56">
        <f>10^(-3)*SanFrancisco!$C$108</f>
        <v>126.62197</v>
      </c>
      <c r="J31" s="56">
        <f>10^(-3)*Baltimore!$C$108</f>
        <v>153.50722000000002</v>
      </c>
      <c r="K31" s="56">
        <f>10^(-3)*Albuquerque!$C$108</f>
        <v>131.82849999999999</v>
      </c>
      <c r="L31" s="56">
        <f>10^(-3)*Seattle!$C$108</f>
        <v>136.18317000000002</v>
      </c>
      <c r="M31" s="56">
        <f>10^(-3)*Chicago!$C$108</f>
        <v>152.56485000000001</v>
      </c>
      <c r="N31" s="56">
        <f>10^(-3)*Boulder!$C$108</f>
        <v>124.23828</v>
      </c>
      <c r="O31" s="56">
        <f>10^(-3)*Minneapolis!$C$108</f>
        <v>151.35655</v>
      </c>
      <c r="P31" s="56">
        <f>10^(-3)*Helena!$C$108</f>
        <v>122.37842000000001</v>
      </c>
      <c r="Q31" s="56">
        <f>10^(-3)*Duluth!$C$108</f>
        <v>138.82773</v>
      </c>
      <c r="R31" s="56">
        <f>10^(-3)*Fairbanks!$C$108</f>
        <v>154.14035999999999</v>
      </c>
    </row>
    <row r="32" spans="1:19">
      <c r="A32" s="51"/>
      <c r="B32" s="55" t="s">
        <v>245</v>
      </c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</row>
    <row r="33" spans="1:18">
      <c r="A33" s="51"/>
      <c r="B33" s="55" t="str">
        <f>Miami!A103</f>
        <v>HEATSYS1 BOILER</v>
      </c>
      <c r="C33" s="56">
        <f>Miami!$C$103*10^(-3)</f>
        <v>317.99966000000001</v>
      </c>
      <c r="D33" s="56">
        <f>Houston!$C$103*10^(-3)</f>
        <v>280.92081999999999</v>
      </c>
      <c r="E33" s="56">
        <f>Phoenix!$C$103*10^(-3)</f>
        <v>320.53409999999997</v>
      </c>
      <c r="F33" s="56">
        <f>Atlanta!$C$103*10^(-3)</f>
        <v>267.05962</v>
      </c>
      <c r="G33" s="56">
        <f>LosAngeles!$C$103*10^(-3)</f>
        <v>311.32271000000003</v>
      </c>
      <c r="H33" s="56">
        <f>LasVegas!$C$103*10^(-3)</f>
        <v>293.83001000000002</v>
      </c>
      <c r="I33" s="56">
        <f>SanFrancisco!$C$103*10^(-3)</f>
        <v>272.33746000000002</v>
      </c>
      <c r="J33" s="56">
        <f>Baltimore!$C$103*10^(-3)</f>
        <v>276.71399000000002</v>
      </c>
      <c r="K33" s="56">
        <f>Albuquerque!$C$103*10^(-3)</f>
        <v>239.97499999999999</v>
      </c>
      <c r="L33" s="56">
        <f>Seattle!$C$103*10^(-3)</f>
        <v>286.6241</v>
      </c>
      <c r="M33" s="56">
        <f>Chicago!$C$103*10^(-3)</f>
        <v>281.3476</v>
      </c>
      <c r="N33" s="56">
        <f>Boulder!$C$103*10^(-3)</f>
        <v>231.51759000000001</v>
      </c>
      <c r="O33" s="56">
        <f>Minneapolis!$C$103*10^(-3)</f>
        <v>282.15517</v>
      </c>
      <c r="P33" s="56">
        <f>Helena!$C$103*10^(-3)</f>
        <v>243.84099000000001</v>
      </c>
      <c r="Q33" s="56">
        <f>Duluth!$C$103*10^(-3)</f>
        <v>285.32337000000001</v>
      </c>
      <c r="R33" s="56">
        <f>Fairbanks!$C$103*10^(-3)</f>
        <v>335.83186000000001</v>
      </c>
    </row>
    <row r="34" spans="1:18">
      <c r="A34" s="51"/>
      <c r="B34" s="54" t="s">
        <v>61</v>
      </c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</row>
    <row r="35" spans="1:18">
      <c r="A35" s="51"/>
      <c r="B35" s="55" t="s">
        <v>62</v>
      </c>
    </row>
    <row r="36" spans="1:18">
      <c r="A36" s="51"/>
      <c r="B36" s="55" t="str">
        <f>Miami!A106</f>
        <v>VAV_1_COOLC DXCOIL</v>
      </c>
      <c r="C36" s="73">
        <f>Miami!$G$106</f>
        <v>3.07</v>
      </c>
      <c r="D36" s="73">
        <f>Houston!$G$106</f>
        <v>3.05</v>
      </c>
      <c r="E36" s="73">
        <f>Phoenix!$G$106</f>
        <v>3.13</v>
      </c>
      <c r="F36" s="73">
        <f>Atlanta!$G$106</f>
        <v>3.09</v>
      </c>
      <c r="G36" s="73">
        <f>LosAngeles!$G$106</f>
        <v>3.21</v>
      </c>
      <c r="H36" s="73">
        <f>LasVegas!$G$106</f>
        <v>3.24</v>
      </c>
      <c r="I36" s="73">
        <f>SanFrancisco!$G$106</f>
        <v>3.32</v>
      </c>
      <c r="J36" s="73">
        <f>Baltimore!$G$106</f>
        <v>3.05</v>
      </c>
      <c r="K36" s="73">
        <f>Albuquerque!$G$106</f>
        <v>3.32</v>
      </c>
      <c r="L36" s="73">
        <f>Seattle!$G$106</f>
        <v>3.32</v>
      </c>
      <c r="M36" s="73">
        <f>Chicago!$G$106</f>
        <v>3.07</v>
      </c>
      <c r="N36" s="73">
        <f>Boulder!$G$106</f>
        <v>3.32</v>
      </c>
      <c r="O36" s="73">
        <f>Minneapolis!$G$106</f>
        <v>3.09</v>
      </c>
      <c r="P36" s="73">
        <f>Helena!$G$106</f>
        <v>3.32</v>
      </c>
      <c r="Q36" s="73">
        <f>Duluth!$G$106</f>
        <v>3.21</v>
      </c>
      <c r="R36" s="73">
        <f>Fairbanks!$G$106</f>
        <v>3.32</v>
      </c>
    </row>
    <row r="37" spans="1:18">
      <c r="A37" s="51"/>
      <c r="B37" s="55" t="str">
        <f>Miami!A107</f>
        <v>VAV_2_COOLC DXCOIL</v>
      </c>
      <c r="C37" s="73">
        <f>Miami!$G$107</f>
        <v>3.09</v>
      </c>
      <c r="D37" s="73">
        <f>Houston!$G$107</f>
        <v>3.08</v>
      </c>
      <c r="E37" s="73">
        <f>Phoenix!$G$107</f>
        <v>3.11</v>
      </c>
      <c r="F37" s="73">
        <f>Atlanta!$G$107</f>
        <v>3.12</v>
      </c>
      <c r="G37" s="73">
        <f>LosAngeles!$G$107</f>
        <v>3.3</v>
      </c>
      <c r="H37" s="73">
        <f>LasVegas!$G$107</f>
        <v>3.32</v>
      </c>
      <c r="I37" s="73">
        <f>SanFrancisco!$G$107</f>
        <v>3.32</v>
      </c>
      <c r="J37" s="73">
        <f>Baltimore!$G$107</f>
        <v>3.16</v>
      </c>
      <c r="K37" s="73">
        <f>Albuquerque!$G$107</f>
        <v>3.32</v>
      </c>
      <c r="L37" s="73">
        <f>Seattle!$G$107</f>
        <v>3.32</v>
      </c>
      <c r="M37" s="73">
        <f>Chicago!$G$107</f>
        <v>3.18</v>
      </c>
      <c r="N37" s="73">
        <f>Boulder!$G$107</f>
        <v>3.32</v>
      </c>
      <c r="O37" s="73">
        <f>Minneapolis!$G$107</f>
        <v>3.2</v>
      </c>
      <c r="P37" s="73">
        <f>Helena!$G$107</f>
        <v>3.32</v>
      </c>
      <c r="Q37" s="73">
        <f>Duluth!$G$107</f>
        <v>3.32</v>
      </c>
      <c r="R37" s="73">
        <f>Fairbanks!$G$107</f>
        <v>3.2</v>
      </c>
    </row>
    <row r="38" spans="1:18">
      <c r="A38" s="51"/>
      <c r="B38" s="55" t="str">
        <f>Miami!A108</f>
        <v>VAV_3_COOLC DXCOIL</v>
      </c>
      <c r="C38" s="73">
        <f>Miami!$G$108</f>
        <v>3.09</v>
      </c>
      <c r="D38" s="73">
        <f>Houston!$G$108</f>
        <v>3.08</v>
      </c>
      <c r="E38" s="73">
        <f>Phoenix!$G$108</f>
        <v>3.13</v>
      </c>
      <c r="F38" s="73">
        <f>Atlanta!$G$108</f>
        <v>3.12</v>
      </c>
      <c r="G38" s="73">
        <f>LosAngeles!$G$108</f>
        <v>3.27</v>
      </c>
      <c r="H38" s="73">
        <f>LasVegas!$G$108</f>
        <v>3.32</v>
      </c>
      <c r="I38" s="73">
        <f>SanFrancisco!$G$108</f>
        <v>3.32</v>
      </c>
      <c r="J38" s="73">
        <f>Baltimore!$G$108</f>
        <v>3.14</v>
      </c>
      <c r="K38" s="73">
        <f>Albuquerque!$G$108</f>
        <v>3.32</v>
      </c>
      <c r="L38" s="73">
        <f>Seattle!$G$108</f>
        <v>3.32</v>
      </c>
      <c r="M38" s="73">
        <f>Chicago!$G$108</f>
        <v>3.18</v>
      </c>
      <c r="N38" s="73">
        <f>Boulder!$G$108</f>
        <v>3.32</v>
      </c>
      <c r="O38" s="73">
        <f>Minneapolis!$G$108</f>
        <v>3.19</v>
      </c>
      <c r="P38" s="73">
        <f>Helena!$G$108</f>
        <v>3.32</v>
      </c>
      <c r="Q38" s="73">
        <f>Duluth!$G$108</f>
        <v>3.31</v>
      </c>
      <c r="R38" s="73">
        <f>Fairbanks!$G$108</f>
        <v>3.32</v>
      </c>
    </row>
    <row r="39" spans="1:18">
      <c r="A39" s="51"/>
      <c r="B39" s="55" t="s">
        <v>63</v>
      </c>
      <c r="C39" s="56">
        <f>Miami!$D$103</f>
        <v>0.7</v>
      </c>
      <c r="D39" s="56">
        <f>Houston!$D$103</f>
        <v>0.7</v>
      </c>
      <c r="E39" s="56">
        <f>Phoenix!$D$103</f>
        <v>0.7</v>
      </c>
      <c r="F39" s="56">
        <f>Atlanta!$D$103</f>
        <v>0.7</v>
      </c>
      <c r="G39" s="56">
        <f>LosAngeles!$D$103</f>
        <v>0.7</v>
      </c>
      <c r="H39" s="56">
        <f>LasVegas!$D$103</f>
        <v>0.7</v>
      </c>
      <c r="I39" s="56">
        <f>SanFrancisco!$D$103</f>
        <v>0.7</v>
      </c>
      <c r="J39" s="56">
        <f>Baltimore!$D$103</f>
        <v>0.7</v>
      </c>
      <c r="K39" s="56">
        <f>Albuquerque!$D$103</f>
        <v>0.7</v>
      </c>
      <c r="L39" s="56">
        <f>Seattle!$D$103</f>
        <v>0.7</v>
      </c>
      <c r="M39" s="56">
        <f>Chicago!$D$103</f>
        <v>0.7</v>
      </c>
      <c r="N39" s="56">
        <f>Boulder!$D$103</f>
        <v>0.7</v>
      </c>
      <c r="O39" s="56">
        <f>Minneapolis!$D$103</f>
        <v>0.7</v>
      </c>
      <c r="P39" s="56">
        <f>Helena!$D$103</f>
        <v>0.7</v>
      </c>
      <c r="Q39" s="56">
        <f>Duluth!$D$103</f>
        <v>0.7</v>
      </c>
      <c r="R39" s="56">
        <f>Fairbanks!$D$103</f>
        <v>0.7</v>
      </c>
    </row>
    <row r="40" spans="1:18">
      <c r="A40" s="51"/>
      <c r="B40" s="54" t="s">
        <v>308</v>
      </c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</row>
    <row r="41" spans="1:18">
      <c r="A41" s="51"/>
      <c r="B41" s="55" t="str">
        <f>Miami!A131</f>
        <v>VAV_1_FAN</v>
      </c>
      <c r="C41" s="65" t="s">
        <v>309</v>
      </c>
      <c r="D41" s="65" t="s">
        <v>309</v>
      </c>
      <c r="E41" s="65" t="str">
        <f>IF(E29&lt;39.6,"NoEconomizer","DifferentialDryBulb")</f>
        <v>DifferentialDryBulb</v>
      </c>
      <c r="F41" s="65" t="s">
        <v>309</v>
      </c>
      <c r="G41" s="65" t="str">
        <f>IF(G29&lt;19.1,"NoEconomizer","DifferentialDryBulb")</f>
        <v>DifferentialDryBulb</v>
      </c>
      <c r="H41" s="65" t="str">
        <f t="shared" ref="H41:I41" si="0">IF(H29&lt;19.1,"NoEconomizer","DifferentialDryBulb")</f>
        <v>DifferentialDryBulb</v>
      </c>
      <c r="I41" s="65" t="str">
        <f t="shared" si="0"/>
        <v>DifferentialDryBulb</v>
      </c>
      <c r="J41" s="65" t="s">
        <v>309</v>
      </c>
      <c r="K41" s="65" t="str">
        <f t="shared" ref="K41:L41" si="1">IF(K29&lt;19.1,"NoEconomizer","DifferentialDryBulb")</f>
        <v>DifferentialDryBulb</v>
      </c>
      <c r="L41" s="65" t="str">
        <f t="shared" si="1"/>
        <v>DifferentialDryBulb</v>
      </c>
      <c r="M41" s="65" t="str">
        <f>IF(M29&lt;39.6,"NoEconomizer","DifferentialDryBulb")</f>
        <v>DifferentialDryBulb</v>
      </c>
      <c r="N41" s="65" t="str">
        <f t="shared" ref="N41" si="2">IF(N29&lt;19.1,"NoEconomizer","DifferentialDryBulb")</f>
        <v>DifferentialDryBulb</v>
      </c>
      <c r="O41" s="65" t="str">
        <f>IF(O29&lt;39.6,"NoEconomizer","DifferentialDryBulb")</f>
        <v>DifferentialDryBulb</v>
      </c>
      <c r="P41" s="65" t="str">
        <f t="shared" ref="P41" si="3">IF(P29&lt;19.1,"NoEconomizer","DifferentialDryBulb")</f>
        <v>DifferentialDryBulb</v>
      </c>
      <c r="Q41" s="65" t="str">
        <f t="shared" ref="Q41:R43" si="4">IF(Q29&lt;39.6,"NoEconomizer","DifferentialDryBulb")</f>
        <v>DifferentialDryBulb</v>
      </c>
      <c r="R41" s="65" t="str">
        <f t="shared" si="4"/>
        <v>DifferentialDryBulb</v>
      </c>
    </row>
    <row r="42" spans="1:18">
      <c r="A42" s="51"/>
      <c r="B42" s="55" t="str">
        <f>Miami!A132</f>
        <v>VAV_2_FAN</v>
      </c>
      <c r="C42" s="65" t="s">
        <v>309</v>
      </c>
      <c r="D42" s="65" t="s">
        <v>309</v>
      </c>
      <c r="E42" s="65" t="str">
        <f t="shared" ref="E42:E43" si="5">IF(E30&lt;39.6,"NoEconomizer","DifferentialDryBulb")</f>
        <v>DifferentialDryBulb</v>
      </c>
      <c r="F42" s="65" t="s">
        <v>309</v>
      </c>
      <c r="G42" s="65" t="str">
        <f t="shared" ref="G42:I43" si="6">IF(G30&lt;19.1,"NoEconomizer","DifferentialDryBulb")</f>
        <v>DifferentialDryBulb</v>
      </c>
      <c r="H42" s="65" t="str">
        <f t="shared" si="6"/>
        <v>DifferentialDryBulb</v>
      </c>
      <c r="I42" s="65" t="str">
        <f t="shared" si="6"/>
        <v>DifferentialDryBulb</v>
      </c>
      <c r="J42" s="65" t="s">
        <v>309</v>
      </c>
      <c r="K42" s="65" t="str">
        <f t="shared" ref="K42:L42" si="7">IF(K30&lt;19.1,"NoEconomizer","DifferentialDryBulb")</f>
        <v>DifferentialDryBulb</v>
      </c>
      <c r="L42" s="65" t="str">
        <f t="shared" si="7"/>
        <v>DifferentialDryBulb</v>
      </c>
      <c r="M42" s="65" t="str">
        <f t="shared" ref="M42:M43" si="8">IF(M30&lt;39.6,"NoEconomizer","DifferentialDryBulb")</f>
        <v>DifferentialDryBulb</v>
      </c>
      <c r="N42" s="65" t="str">
        <f t="shared" ref="N42" si="9">IF(N30&lt;19.1,"NoEconomizer","DifferentialDryBulb")</f>
        <v>DifferentialDryBulb</v>
      </c>
      <c r="O42" s="65" t="str">
        <f t="shared" ref="O42:O43" si="10">IF(O30&lt;39.6,"NoEconomizer","DifferentialDryBulb")</f>
        <v>DifferentialDryBulb</v>
      </c>
      <c r="P42" s="65" t="str">
        <f t="shared" ref="P42" si="11">IF(P30&lt;19.1,"NoEconomizer","DifferentialDryBulb")</f>
        <v>DifferentialDryBulb</v>
      </c>
      <c r="Q42" s="65" t="str">
        <f t="shared" si="4"/>
        <v>DifferentialDryBulb</v>
      </c>
      <c r="R42" s="65" t="str">
        <f t="shared" si="4"/>
        <v>DifferentialDryBulb</v>
      </c>
    </row>
    <row r="43" spans="1:18">
      <c r="A43" s="51"/>
      <c r="B43" s="55" t="str">
        <f>Miami!A133</f>
        <v>VAV_3_FAN</v>
      </c>
      <c r="C43" s="65" t="s">
        <v>309</v>
      </c>
      <c r="D43" s="65" t="s">
        <v>309</v>
      </c>
      <c r="E43" s="65" t="str">
        <f t="shared" si="5"/>
        <v>DifferentialDryBulb</v>
      </c>
      <c r="F43" s="65" t="s">
        <v>309</v>
      </c>
      <c r="G43" s="65" t="str">
        <f t="shared" si="6"/>
        <v>DifferentialDryBulb</v>
      </c>
      <c r="H43" s="65" t="str">
        <f t="shared" si="6"/>
        <v>DifferentialDryBulb</v>
      </c>
      <c r="I43" s="65" t="str">
        <f t="shared" si="6"/>
        <v>DifferentialDryBulb</v>
      </c>
      <c r="J43" s="65" t="s">
        <v>309</v>
      </c>
      <c r="K43" s="65" t="str">
        <f t="shared" ref="K43:L43" si="12">IF(K31&lt;19.1,"NoEconomizer","DifferentialDryBulb")</f>
        <v>DifferentialDryBulb</v>
      </c>
      <c r="L43" s="65" t="str">
        <f t="shared" si="12"/>
        <v>DifferentialDryBulb</v>
      </c>
      <c r="M43" s="65" t="str">
        <f t="shared" si="8"/>
        <v>DifferentialDryBulb</v>
      </c>
      <c r="N43" s="65" t="str">
        <f t="shared" ref="N43" si="13">IF(N31&lt;19.1,"NoEconomizer","DifferentialDryBulb")</f>
        <v>DifferentialDryBulb</v>
      </c>
      <c r="O43" s="65" t="str">
        <f t="shared" si="10"/>
        <v>DifferentialDryBulb</v>
      </c>
      <c r="P43" s="65" t="str">
        <f t="shared" ref="P43" si="14">IF(P31&lt;19.1,"NoEconomizer","DifferentialDryBulb")</f>
        <v>DifferentialDryBulb</v>
      </c>
      <c r="Q43" s="65" t="str">
        <f t="shared" si="4"/>
        <v>DifferentialDryBulb</v>
      </c>
      <c r="R43" s="65" t="str">
        <f t="shared" si="4"/>
        <v>DifferentialDryBulb</v>
      </c>
    </row>
    <row r="44" spans="1:18">
      <c r="A44" s="51"/>
      <c r="B44" s="54" t="s">
        <v>254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</row>
    <row r="45" spans="1:18">
      <c r="A45" s="51"/>
      <c r="B45" s="55" t="str">
        <f>Miami!A131</f>
        <v>VAV_1_FAN</v>
      </c>
      <c r="C45" s="56">
        <f>Miami!$E$131</f>
        <v>8.27</v>
      </c>
      <c r="D45" s="56">
        <f>Houston!$E$131</f>
        <v>7.25</v>
      </c>
      <c r="E45" s="56">
        <f>Phoenix!$E$131</f>
        <v>7.67</v>
      </c>
      <c r="F45" s="56">
        <f>Atlanta!$E$131</f>
        <v>7.01</v>
      </c>
      <c r="G45" s="56">
        <f>LosAngeles!$E$131</f>
        <v>7.67</v>
      </c>
      <c r="H45" s="56">
        <f>LasVegas!$E$131</f>
        <v>7.25</v>
      </c>
      <c r="I45" s="56">
        <f>SanFrancisco!$E$131</f>
        <v>6.38</v>
      </c>
      <c r="J45" s="56">
        <f>Baltimore!$E$131</f>
        <v>6.4</v>
      </c>
      <c r="K45" s="56">
        <f>Albuquerque!$E$131</f>
        <v>7.37</v>
      </c>
      <c r="L45" s="56">
        <f>Seattle!$E$131</f>
        <v>6.87</v>
      </c>
      <c r="M45" s="56">
        <f>Chicago!$E$131</f>
        <v>6.6</v>
      </c>
      <c r="N45" s="56">
        <f>Boulder!$E$131</f>
        <v>7.02</v>
      </c>
      <c r="O45" s="56">
        <f>Minneapolis!$E$131</f>
        <v>6.59</v>
      </c>
      <c r="P45" s="56">
        <f>Helena!$E$131</f>
        <v>6.82</v>
      </c>
      <c r="Q45" s="56">
        <f>Duluth!$E$131</f>
        <v>6.82</v>
      </c>
      <c r="R45" s="56">
        <f>Fairbanks!$E$131</f>
        <v>7.43</v>
      </c>
    </row>
    <row r="46" spans="1:18">
      <c r="A46" s="51"/>
      <c r="B46" s="55" t="str">
        <f>Miami!A132</f>
        <v>VAV_2_FAN</v>
      </c>
      <c r="C46" s="56">
        <f>Miami!$E$132</f>
        <v>8.73</v>
      </c>
      <c r="D46" s="56">
        <f>Houston!$E$132</f>
        <v>7.81</v>
      </c>
      <c r="E46" s="56">
        <f>Phoenix!$E$132</f>
        <v>9.58</v>
      </c>
      <c r="F46" s="56">
        <f>Atlanta!$E$132</f>
        <v>7.72</v>
      </c>
      <c r="G46" s="56">
        <f>LosAngeles!$E$132</f>
        <v>9.0299999999999994</v>
      </c>
      <c r="H46" s="56">
        <f>LasVegas!$E$132</f>
        <v>9.26</v>
      </c>
      <c r="I46" s="56">
        <f>SanFrancisco!$E$132</f>
        <v>8.18</v>
      </c>
      <c r="J46" s="56">
        <f>Baltimore!$E$132</f>
        <v>8.15</v>
      </c>
      <c r="K46" s="56">
        <f>Albuquerque!$E$132</f>
        <v>8.4499999999999993</v>
      </c>
      <c r="L46" s="56">
        <f>Seattle!$E$132</f>
        <v>8.61</v>
      </c>
      <c r="M46" s="56">
        <f>Chicago!$E$132</f>
        <v>8.44</v>
      </c>
      <c r="N46" s="56">
        <f>Boulder!$E$132</f>
        <v>8.14</v>
      </c>
      <c r="O46" s="56">
        <f>Minneapolis!$E$132</f>
        <v>8.5</v>
      </c>
      <c r="P46" s="56">
        <f>Helena!$E$132</f>
        <v>8.0299999999999994</v>
      </c>
      <c r="Q46" s="56">
        <f>Duluth!$E$132</f>
        <v>8.77</v>
      </c>
      <c r="R46" s="56">
        <f>Fairbanks!$E$132</f>
        <v>9.9600000000000009</v>
      </c>
    </row>
    <row r="47" spans="1:18">
      <c r="A47" s="51"/>
      <c r="B47" s="55" t="str">
        <f>Miami!A133</f>
        <v>VAV_3_FAN</v>
      </c>
      <c r="C47" s="56">
        <f>Miami!$E$133</f>
        <v>8.93</v>
      </c>
      <c r="D47" s="56">
        <f>Houston!$E$133</f>
        <v>7.93</v>
      </c>
      <c r="E47" s="56">
        <f>Phoenix!$E$133</f>
        <v>9.9600000000000009</v>
      </c>
      <c r="F47" s="56">
        <f>Atlanta!$E$133</f>
        <v>7.87</v>
      </c>
      <c r="G47" s="56">
        <f>LosAngeles!$E$133</f>
        <v>8.77</v>
      </c>
      <c r="H47" s="56">
        <f>LasVegas!$E$133</f>
        <v>9.42</v>
      </c>
      <c r="I47" s="56">
        <f>SanFrancisco!$E$133</f>
        <v>7.65</v>
      </c>
      <c r="J47" s="56">
        <f>Baltimore!$E$133</f>
        <v>8.14</v>
      </c>
      <c r="K47" s="56">
        <f>Albuquerque!$E$133</f>
        <v>7.96</v>
      </c>
      <c r="L47" s="56">
        <f>Seattle!$E$133</f>
        <v>8.23</v>
      </c>
      <c r="M47" s="56">
        <f>Chicago!$E$133</f>
        <v>8.2899999999999991</v>
      </c>
      <c r="N47" s="56">
        <f>Boulder!$E$133</f>
        <v>7.51</v>
      </c>
      <c r="O47" s="56">
        <f>Minneapolis!$E$133</f>
        <v>8.35</v>
      </c>
      <c r="P47" s="56">
        <f>Helena!$E$133</f>
        <v>7.39</v>
      </c>
      <c r="Q47" s="56">
        <f>Duluth!$E$133</f>
        <v>8.33</v>
      </c>
      <c r="R47" s="56">
        <f>Fairbanks!$E$133</f>
        <v>9.31</v>
      </c>
    </row>
    <row r="48" spans="1:18">
      <c r="A48" s="54" t="s">
        <v>73</v>
      </c>
      <c r="B48" s="48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</row>
    <row r="49" spans="1:18">
      <c r="A49" s="51"/>
      <c r="B49" s="54" t="s">
        <v>74</v>
      </c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</row>
    <row r="50" spans="1:18">
      <c r="A50" s="51"/>
      <c r="B50" s="55" t="s">
        <v>246</v>
      </c>
      <c r="C50" s="74">
        <f>Miami!$B$179/(Miami!$B$28*10^6/3600)</f>
        <v>9.1538227501575434E-2</v>
      </c>
      <c r="D50" s="74">
        <f>Houston!$B$179/(Houston!$B$28*10^6/3600)</f>
        <v>0.12453426942786405</v>
      </c>
      <c r="E50" s="74">
        <f>Phoenix!$B$179/(Phoenix!$B$28*10^6/3600)</f>
        <v>0.10240781415318562</v>
      </c>
      <c r="F50" s="74">
        <f>Atlanta!$B$179/(Atlanta!$B$28*10^6/3600)</f>
        <v>9.8510784503819754E-2</v>
      </c>
      <c r="G50" s="74">
        <f>LosAngeles!$B$179/(LosAngeles!$B$28*10^6/3600)</f>
        <v>0.13512597319719211</v>
      </c>
      <c r="H50" s="74">
        <f>LasVegas!$B$179/(LasVegas!$B$28*10^6/3600)</f>
        <v>0.10281688100504817</v>
      </c>
      <c r="I50" s="74">
        <f>SanFrancisco!$B$179/(SanFrancisco!$B$28*10^6/3600)</f>
        <v>0.15211611184261481</v>
      </c>
      <c r="J50" s="74">
        <f>Baltimore!$B$179/(Baltimore!$B$28*10^6/3600)</f>
        <v>8.0869805766516561E-2</v>
      </c>
      <c r="K50" s="74">
        <f>Albuquerque!$B$179/(Albuquerque!$B$28*10^6/3600)</f>
        <v>3.7259352517985608E-2</v>
      </c>
      <c r="L50" s="74">
        <f>Seattle!$B$179/(Seattle!$B$28*10^6/3600)</f>
        <v>7.8922885556629366E-2</v>
      </c>
      <c r="M50" s="74">
        <f>Chicago!$B$179/(Chicago!$B$28*10^6/3600)</f>
        <v>8.4901173830485066E-2</v>
      </c>
      <c r="N50" s="74">
        <f>Boulder!$B$179/(Boulder!$B$28*10^6/3600)</f>
        <v>3.7276769161828906E-2</v>
      </c>
      <c r="O50" s="74">
        <f>Minneapolis!$B$179/(Minneapolis!$B$28*10^6/3600)</f>
        <v>6.5464007380398009E-2</v>
      </c>
      <c r="P50" s="74">
        <f>Helena!$B$179/(Helena!$B$28*10^6/3600)</f>
        <v>8.1250280623237997E-2</v>
      </c>
      <c r="Q50" s="74">
        <f>Duluth!$B$179/(Duluth!$B$28*10^6/3600)</f>
        <v>6.5192052224682273E-2</v>
      </c>
      <c r="R50" s="74">
        <f>Fairbanks!$B$179/(Fairbanks!$B$28*10^6/3600)</f>
        <v>0.10484136885012797</v>
      </c>
    </row>
    <row r="51" spans="1:18">
      <c r="A51" s="51"/>
      <c r="B51" s="55" t="s">
        <v>255</v>
      </c>
      <c r="C51" s="56">
        <f>Miami!$B$180</f>
        <v>15.06</v>
      </c>
      <c r="D51" s="56">
        <f>Houston!$B$180</f>
        <v>18.09</v>
      </c>
      <c r="E51" s="56">
        <f>Phoenix!$B$180</f>
        <v>14.89</v>
      </c>
      <c r="F51" s="56">
        <f>Atlanta!$B$180</f>
        <v>12.75</v>
      </c>
      <c r="G51" s="56">
        <f>LosAngeles!$B$180</f>
        <v>16.649999999999999</v>
      </c>
      <c r="H51" s="56">
        <f>LasVegas!$B$180</f>
        <v>13.5</v>
      </c>
      <c r="I51" s="56">
        <f>SanFrancisco!$B$180</f>
        <v>16.420000000000002</v>
      </c>
      <c r="J51" s="56">
        <f>Baltimore!$B$180</f>
        <v>10.06</v>
      </c>
      <c r="K51" s="56">
        <f>Albuquerque!$B$180</f>
        <v>4.34</v>
      </c>
      <c r="L51" s="56">
        <f>Seattle!$B$180</f>
        <v>8.4700000000000006</v>
      </c>
      <c r="M51" s="56">
        <f>Chicago!$B$180</f>
        <v>9.8699999999999992</v>
      </c>
      <c r="N51" s="56">
        <f>Boulder!$B$180</f>
        <v>4.13</v>
      </c>
      <c r="O51" s="56">
        <f>Minneapolis!$B$180</f>
        <v>7.48</v>
      </c>
      <c r="P51" s="56">
        <f>Helena!$B$180</f>
        <v>8.73</v>
      </c>
      <c r="Q51" s="56">
        <f>Duluth!$B$180</f>
        <v>7.01</v>
      </c>
      <c r="R51" s="56">
        <f>Fairbanks!$B$180</f>
        <v>11.1</v>
      </c>
    </row>
    <row r="52" spans="1:18">
      <c r="A52" s="51"/>
      <c r="B52" s="54" t="s">
        <v>75</v>
      </c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</row>
    <row r="53" spans="1:18">
      <c r="A53" s="51"/>
      <c r="B53" s="55" t="s">
        <v>247</v>
      </c>
      <c r="C53" s="74">
        <f>Miami!$C$179/(Miami!$C$28*10^3)</f>
        <v>1.1379986865867673E-2</v>
      </c>
      <c r="D53" s="74">
        <f>Houston!$C$179/(Houston!$C$28*10^3)</f>
        <v>8.0525931912712647E-3</v>
      </c>
      <c r="E53" s="74">
        <f>Phoenix!$C$179/(Phoenix!$C$28*10^3)</f>
        <v>8.2116530156366354E-3</v>
      </c>
      <c r="F53" s="74">
        <f>Atlanta!$C$179/(Atlanta!$C$28*10^3)</f>
        <v>9.5999976268732867E-3</v>
      </c>
      <c r="G53" s="74">
        <f>LosAngeles!$C$179/(LosAngeles!$C$28*10^3)</f>
        <v>8.5521255497111315E-3</v>
      </c>
      <c r="H53" s="74">
        <f>LasVegas!$C$179/(LasVegas!$C$28*10^3)</f>
        <v>7.6776681292022933E-3</v>
      </c>
      <c r="I53" s="74">
        <f>SanFrancisco!$C$179/(SanFrancisco!$C$28*10^3)</f>
        <v>8.5414349542951625E-3</v>
      </c>
      <c r="J53" s="74">
        <f>Baltimore!$C$179/(Baltimore!$C$28*10^3)</f>
        <v>9.687721304797418E-3</v>
      </c>
      <c r="K53" s="74">
        <f>Albuquerque!$C$179/(Albuquerque!$C$28*10^3)</f>
        <v>6.8810891517928378E-3</v>
      </c>
      <c r="L53" s="74">
        <f>Seattle!$C$179/(Seattle!$C$28*10^3)</f>
        <v>8.4024269384111415E-3</v>
      </c>
      <c r="M53" s="74">
        <f>Chicago!$C$179/(Chicago!$C$28*10^3)</f>
        <v>8.3394293991183796E-3</v>
      </c>
      <c r="N53" s="74">
        <f>Boulder!$C$179/(Boulder!$C$28*10^3)</f>
        <v>6.9090633922070698E-3</v>
      </c>
      <c r="O53" s="74">
        <f>Minneapolis!$C$179/(Minneapolis!$C$28*10^3)</f>
        <v>7.8776592375419639E-3</v>
      </c>
      <c r="P53" s="74">
        <f>Helena!$C$179/(Helena!$C$28*10^3)</f>
        <v>8.09179939672427E-3</v>
      </c>
      <c r="Q53" s="74">
        <f>Duluth!$C$179/(Duluth!$C$28*10^3)</f>
        <v>7.8705114009571166E-3</v>
      </c>
      <c r="R53" s="74">
        <f>Fairbanks!$C$179/(Fairbanks!$C$28*10^3)</f>
        <v>4.1240798298707677E-3</v>
      </c>
    </row>
    <row r="54" spans="1:18">
      <c r="A54" s="51"/>
      <c r="B54" s="55" t="s">
        <v>255</v>
      </c>
      <c r="C54" s="56">
        <f>Miami!$C$180</f>
        <v>0.28000000000000003</v>
      </c>
      <c r="D54" s="56">
        <f>Houston!$C$180</f>
        <v>0.82</v>
      </c>
      <c r="E54" s="56">
        <f>Phoenix!$C$180</f>
        <v>0.8</v>
      </c>
      <c r="F54" s="56">
        <f>Atlanta!$C$180</f>
        <v>1.62</v>
      </c>
      <c r="G54" s="56">
        <f>LosAngeles!$C$180</f>
        <v>0.8</v>
      </c>
      <c r="H54" s="56">
        <f>LasVegas!$C$180</f>
        <v>1.03</v>
      </c>
      <c r="I54" s="56">
        <f>SanFrancisco!$C$180</f>
        <v>1.25</v>
      </c>
      <c r="J54" s="56">
        <f>Baltimore!$C$180</f>
        <v>2.48</v>
      </c>
      <c r="K54" s="56">
        <f>Albuquerque!$C$180</f>
        <v>1.21</v>
      </c>
      <c r="L54" s="56">
        <f>Seattle!$C$180</f>
        <v>2.23</v>
      </c>
      <c r="M54" s="56">
        <f>Chicago!$C$180</f>
        <v>2.94</v>
      </c>
      <c r="N54" s="56">
        <f>Boulder!$C$180</f>
        <v>1.7</v>
      </c>
      <c r="O54" s="56">
        <f>Minneapolis!$C$180</f>
        <v>3.49</v>
      </c>
      <c r="P54" s="56">
        <f>Helena!$C$180</f>
        <v>2.88</v>
      </c>
      <c r="Q54" s="56">
        <f>Duluth!$C$180</f>
        <v>4.21</v>
      </c>
      <c r="R54" s="56">
        <f>Fairbanks!$C$180</f>
        <v>3.74</v>
      </c>
    </row>
    <row r="55" spans="1:18">
      <c r="A55" s="51"/>
      <c r="B55" s="54" t="s">
        <v>76</v>
      </c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</row>
    <row r="56" spans="1:18">
      <c r="A56" s="51"/>
      <c r="B56" s="55" t="s">
        <v>256</v>
      </c>
      <c r="C56" s="56">
        <f>Miami!$E$180</f>
        <v>15.34</v>
      </c>
      <c r="D56" s="56">
        <f>Houston!$E$180</f>
        <v>18.91</v>
      </c>
      <c r="E56" s="56">
        <f>Phoenix!$E$180</f>
        <v>15.69</v>
      </c>
      <c r="F56" s="56">
        <f>Atlanta!$E$180</f>
        <v>14.37</v>
      </c>
      <c r="G56" s="56">
        <f>LosAngeles!$E$180</f>
        <v>17.440000000000001</v>
      </c>
      <c r="H56" s="56">
        <f>LasVegas!$E$180</f>
        <v>14.53</v>
      </c>
      <c r="I56" s="56">
        <f>SanFrancisco!$E$180</f>
        <v>17.68</v>
      </c>
      <c r="J56" s="56">
        <f>Baltimore!$E$180</f>
        <v>12.55</v>
      </c>
      <c r="K56" s="56">
        <f>Albuquerque!$E$180</f>
        <v>5.55</v>
      </c>
      <c r="L56" s="56">
        <f>Seattle!$E$180</f>
        <v>10.7</v>
      </c>
      <c r="M56" s="56">
        <f>Chicago!$E$180</f>
        <v>12.81</v>
      </c>
      <c r="N56" s="56">
        <f>Boulder!$E$180</f>
        <v>5.82</v>
      </c>
      <c r="O56" s="56">
        <f>Minneapolis!$E$180</f>
        <v>10.97</v>
      </c>
      <c r="P56" s="56">
        <f>Helena!$E$180</f>
        <v>11.61</v>
      </c>
      <c r="Q56" s="56">
        <f>Duluth!$E$180</f>
        <v>11.22</v>
      </c>
      <c r="R56" s="56">
        <f>Fairbanks!$E$180</f>
        <v>14.84</v>
      </c>
    </row>
    <row r="57" spans="1:18">
      <c r="A57" s="54" t="s">
        <v>77</v>
      </c>
      <c r="B57" s="48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</row>
    <row r="58" spans="1:18">
      <c r="A58" s="51"/>
      <c r="B58" s="54" t="s">
        <v>78</v>
      </c>
    </row>
    <row r="59" spans="1:18">
      <c r="A59" s="51"/>
      <c r="B59" s="55" t="s">
        <v>70</v>
      </c>
      <c r="C59" s="57">
        <f>Miami!$B$13*10^6/3600</f>
        <v>0</v>
      </c>
      <c r="D59" s="57">
        <f>Houston!$B$13*10^6/3600</f>
        <v>0</v>
      </c>
      <c r="E59" s="57">
        <f>Phoenix!$B$13*10^6/3600</f>
        <v>0</v>
      </c>
      <c r="F59" s="57">
        <f>Atlanta!$B$13*10^6/3600</f>
        <v>0</v>
      </c>
      <c r="G59" s="57">
        <f>LosAngeles!$B$13*10^6/3600</f>
        <v>0</v>
      </c>
      <c r="H59" s="57">
        <f>LasVegas!$B$13*10^6/3600</f>
        <v>0</v>
      </c>
      <c r="I59" s="57">
        <f>SanFrancisco!$B$13*10^6/3600</f>
        <v>0</v>
      </c>
      <c r="J59" s="57">
        <f>Baltimore!$B$13*10^6/3600</f>
        <v>0</v>
      </c>
      <c r="K59" s="57">
        <f>Albuquerque!$B$13*10^6/3600</f>
        <v>0</v>
      </c>
      <c r="L59" s="57">
        <f>Seattle!$B$13*10^6/3600</f>
        <v>0</v>
      </c>
      <c r="M59" s="57">
        <f>Chicago!$B$13*10^6/3600</f>
        <v>0</v>
      </c>
      <c r="N59" s="57">
        <f>Boulder!$B$13*10^6/3600</f>
        <v>0</v>
      </c>
      <c r="O59" s="57">
        <f>Minneapolis!$B$13*10^6/3600</f>
        <v>0</v>
      </c>
      <c r="P59" s="57">
        <f>Helena!$B$13*10^6/3600</f>
        <v>0</v>
      </c>
      <c r="Q59" s="57">
        <f>Duluth!$B$13*10^6/3600</f>
        <v>0</v>
      </c>
      <c r="R59" s="57">
        <f>Fairbanks!$B$13*10^6/3600</f>
        <v>0</v>
      </c>
    </row>
    <row r="60" spans="1:18">
      <c r="A60" s="51"/>
      <c r="B60" s="55" t="s">
        <v>71</v>
      </c>
      <c r="C60" s="57">
        <f>Miami!$B$14*10^6/3600</f>
        <v>318677.77777777775</v>
      </c>
      <c r="D60" s="57">
        <f>Houston!$B$14*10^6/3600</f>
        <v>227002.77777777778</v>
      </c>
      <c r="E60" s="57">
        <f>Phoenix!$B$14*10^6/3600</f>
        <v>222880.55555555556</v>
      </c>
      <c r="F60" s="57">
        <f>Atlanta!$B$14*10^6/3600</f>
        <v>149222.22222222222</v>
      </c>
      <c r="G60" s="57">
        <f>LosAngeles!$B$14*10^6/3600</f>
        <v>117561.11111111111</v>
      </c>
      <c r="H60" s="57">
        <f>LasVegas!$B$14*10^6/3600</f>
        <v>151783.33333333334</v>
      </c>
      <c r="I60" s="57">
        <f>SanFrancisco!$B$14*10^6/3600</f>
        <v>45125</v>
      </c>
      <c r="J60" s="57">
        <f>Baltimore!$B$14*10^6/3600</f>
        <v>123686.11111111111</v>
      </c>
      <c r="K60" s="57">
        <f>Albuquerque!$B$14*10^6/3600</f>
        <v>81605.555555555562</v>
      </c>
      <c r="L60" s="57">
        <f>Seattle!$B$14*10^6/3600</f>
        <v>38619.444444444445</v>
      </c>
      <c r="M60" s="57">
        <f>Chicago!$B$14*10^6/3600</f>
        <v>81480.555555555562</v>
      </c>
      <c r="N60" s="57">
        <f>Boulder!$B$14*10^6/3600</f>
        <v>54358.333333333336</v>
      </c>
      <c r="O60" s="57">
        <f>Minneapolis!$B$14*10^6/3600</f>
        <v>70641.666666666672</v>
      </c>
      <c r="P60" s="57">
        <f>Helena!$B$14*10^6/3600</f>
        <v>37608.333333333336</v>
      </c>
      <c r="Q60" s="57">
        <f>Duluth!$B$14*10^6/3600</f>
        <v>35813.888888888891</v>
      </c>
      <c r="R60" s="57">
        <f>Fairbanks!$B$14*10^6/3600</f>
        <v>23219.444444444445</v>
      </c>
    </row>
    <row r="61" spans="1:18">
      <c r="A61" s="51"/>
      <c r="B61" s="55" t="s">
        <v>79</v>
      </c>
      <c r="C61" s="57">
        <f>Miami!$B$15*10^6/3600</f>
        <v>240936.11111111112</v>
      </c>
      <c r="D61" s="57">
        <f>Houston!$B$15*10^6/3600</f>
        <v>240936.11111111112</v>
      </c>
      <c r="E61" s="57">
        <f>Phoenix!$B$15*10^6/3600</f>
        <v>240936.11111111112</v>
      </c>
      <c r="F61" s="57">
        <f>Atlanta!$B$15*10^6/3600</f>
        <v>240936.11111111112</v>
      </c>
      <c r="G61" s="57">
        <f>LosAngeles!$B$15*10^6/3600</f>
        <v>240936.11111111112</v>
      </c>
      <c r="H61" s="57">
        <f>LasVegas!$B$15*10^6/3600</f>
        <v>240936.11111111112</v>
      </c>
      <c r="I61" s="57">
        <f>SanFrancisco!$B$15*10^6/3600</f>
        <v>240936.11111111112</v>
      </c>
      <c r="J61" s="57">
        <f>Baltimore!$B$15*10^6/3600</f>
        <v>240936.11111111112</v>
      </c>
      <c r="K61" s="57">
        <f>Albuquerque!$B$15*10^6/3600</f>
        <v>240936.11111111112</v>
      </c>
      <c r="L61" s="57">
        <f>Seattle!$B$15*10^6/3600</f>
        <v>240936.11111111112</v>
      </c>
      <c r="M61" s="57">
        <f>Chicago!$B$15*10^6/3600</f>
        <v>240936.11111111112</v>
      </c>
      <c r="N61" s="57">
        <f>Boulder!$B$15*10^6/3600</f>
        <v>240936.11111111112</v>
      </c>
      <c r="O61" s="57">
        <f>Minneapolis!$B$15*10^6/3600</f>
        <v>240936.11111111112</v>
      </c>
      <c r="P61" s="57">
        <f>Helena!$B$15*10^6/3600</f>
        <v>240936.11111111112</v>
      </c>
      <c r="Q61" s="57">
        <f>Duluth!$B$15*10^6/3600</f>
        <v>240936.11111111112</v>
      </c>
      <c r="R61" s="57">
        <f>Fairbanks!$B$15*10^6/3600</f>
        <v>240936.11111111112</v>
      </c>
    </row>
    <row r="62" spans="1:18">
      <c r="A62" s="51"/>
      <c r="B62" s="55" t="s">
        <v>80</v>
      </c>
      <c r="C62" s="57">
        <f>Miami!$B$16*10^6/3600</f>
        <v>9525</v>
      </c>
      <c r="D62" s="57">
        <f>Houston!$B$16*10^6/3600</f>
        <v>9519.4444444444453</v>
      </c>
      <c r="E62" s="57">
        <f>Phoenix!$B$16*10^6/3600</f>
        <v>9519.4444444444453</v>
      </c>
      <c r="F62" s="57">
        <f>Atlanta!$B$16*10^6/3600</f>
        <v>9516.6666666666661</v>
      </c>
      <c r="G62" s="57">
        <f>LosAngeles!$B$16*10^6/3600</f>
        <v>9511.1111111111113</v>
      </c>
      <c r="H62" s="57">
        <f>LasVegas!$B$16*10^6/3600</f>
        <v>9508.3333333333339</v>
      </c>
      <c r="I62" s="57">
        <f>SanFrancisco!$B$16*10^6/3600</f>
        <v>9513.8888888888887</v>
      </c>
      <c r="J62" s="57">
        <f>Baltimore!$B$16*10^6/3600</f>
        <v>9508.3333333333339</v>
      </c>
      <c r="K62" s="57">
        <f>Albuquerque!$B$16*10^6/3600</f>
        <v>9511.1111111111113</v>
      </c>
      <c r="L62" s="57">
        <f>Seattle!$B$16*10^6/3600</f>
        <v>9491.6666666666661</v>
      </c>
      <c r="M62" s="57">
        <f>Chicago!$B$16*10^6/3600</f>
        <v>9508.3333333333339</v>
      </c>
      <c r="N62" s="57">
        <f>Boulder!$B$16*10^6/3600</f>
        <v>9502.7777777777774</v>
      </c>
      <c r="O62" s="57">
        <f>Minneapolis!$B$16*10^6/3600</f>
        <v>9502.7777777777774</v>
      </c>
      <c r="P62" s="57">
        <f>Helena!$B$16*10^6/3600</f>
        <v>9500</v>
      </c>
      <c r="Q62" s="57">
        <f>Duluth!$B$16*10^6/3600</f>
        <v>9494.4444444444453</v>
      </c>
      <c r="R62" s="57">
        <f>Fairbanks!$B$16*10^6/3600</f>
        <v>9436.1111111111113</v>
      </c>
    </row>
    <row r="63" spans="1:18">
      <c r="A63" s="51"/>
      <c r="B63" s="55" t="s">
        <v>81</v>
      </c>
      <c r="C63" s="57">
        <f>Miami!$B$17*10^6/3600</f>
        <v>223900</v>
      </c>
      <c r="D63" s="57">
        <f>Houston!$B$17*10^6/3600</f>
        <v>223900</v>
      </c>
      <c r="E63" s="57">
        <f>Phoenix!$B$17*10^6/3600</f>
        <v>223900</v>
      </c>
      <c r="F63" s="57">
        <f>Atlanta!$B$17*10^6/3600</f>
        <v>223900</v>
      </c>
      <c r="G63" s="57">
        <f>LosAngeles!$B$17*10^6/3600</f>
        <v>223900</v>
      </c>
      <c r="H63" s="57">
        <f>LasVegas!$B$17*10^6/3600</f>
        <v>223900</v>
      </c>
      <c r="I63" s="57">
        <f>SanFrancisco!$B$17*10^6/3600</f>
        <v>223900</v>
      </c>
      <c r="J63" s="57">
        <f>Baltimore!$B$17*10^6/3600</f>
        <v>223900</v>
      </c>
      <c r="K63" s="57">
        <f>Albuquerque!$B$17*10^6/3600</f>
        <v>223900</v>
      </c>
      <c r="L63" s="57">
        <f>Seattle!$B$17*10^6/3600</f>
        <v>223900</v>
      </c>
      <c r="M63" s="57">
        <f>Chicago!$B$17*10^6/3600</f>
        <v>223900</v>
      </c>
      <c r="N63" s="57">
        <f>Boulder!$B$17*10^6/3600</f>
        <v>223900</v>
      </c>
      <c r="O63" s="57">
        <f>Minneapolis!$B$17*10^6/3600</f>
        <v>223900</v>
      </c>
      <c r="P63" s="57">
        <f>Helena!$B$17*10^6/3600</f>
        <v>223900</v>
      </c>
      <c r="Q63" s="57">
        <f>Duluth!$B$17*10^6/3600</f>
        <v>223900</v>
      </c>
      <c r="R63" s="57">
        <f>Fairbanks!$B$17*10^6/3600</f>
        <v>223900</v>
      </c>
    </row>
    <row r="64" spans="1:18">
      <c r="A64" s="51"/>
      <c r="B64" s="55" t="s">
        <v>82</v>
      </c>
      <c r="C64" s="57">
        <f>Miami!$B$18*10^6/3600</f>
        <v>0</v>
      </c>
      <c r="D64" s="57">
        <f>Houston!$B$18*10^6/3600</f>
        <v>0</v>
      </c>
      <c r="E64" s="57">
        <f>Phoenix!$B$18*10^6/3600</f>
        <v>0</v>
      </c>
      <c r="F64" s="57">
        <f>Atlanta!$B$18*10^6/3600</f>
        <v>0</v>
      </c>
      <c r="G64" s="57">
        <f>LosAngeles!$B$18*10^6/3600</f>
        <v>0</v>
      </c>
      <c r="H64" s="57">
        <f>LasVegas!$B$18*10^6/3600</f>
        <v>0</v>
      </c>
      <c r="I64" s="57">
        <f>SanFrancisco!$B$18*10^6/3600</f>
        <v>0</v>
      </c>
      <c r="J64" s="57">
        <f>Baltimore!$B$18*10^6/3600</f>
        <v>0</v>
      </c>
      <c r="K64" s="57">
        <f>Albuquerque!$B$18*10^6/3600</f>
        <v>0</v>
      </c>
      <c r="L64" s="57">
        <f>Seattle!$B$18*10^6/3600</f>
        <v>0</v>
      </c>
      <c r="M64" s="57">
        <f>Chicago!$B$18*10^6/3600</f>
        <v>0</v>
      </c>
      <c r="N64" s="57">
        <f>Boulder!$B$18*10^6/3600</f>
        <v>0</v>
      </c>
      <c r="O64" s="57">
        <f>Minneapolis!$B$18*10^6/3600</f>
        <v>0</v>
      </c>
      <c r="P64" s="57">
        <f>Helena!$B$18*10^6/3600</f>
        <v>0</v>
      </c>
      <c r="Q64" s="57">
        <f>Duluth!$B$18*10^6/3600</f>
        <v>0</v>
      </c>
      <c r="R64" s="57">
        <f>Fairbanks!$B$18*10^6/3600</f>
        <v>0</v>
      </c>
    </row>
    <row r="65" spans="1:18">
      <c r="A65" s="51"/>
      <c r="B65" s="55" t="s">
        <v>83</v>
      </c>
      <c r="C65" s="57">
        <f>Miami!$B$19*10^6/3600</f>
        <v>26741.666666666668</v>
      </c>
      <c r="D65" s="57">
        <f>Houston!$B$19*10^6/3600</f>
        <v>22080.555555555555</v>
      </c>
      <c r="E65" s="57">
        <f>Phoenix!$B$19*10^6/3600</f>
        <v>27188.888888888891</v>
      </c>
      <c r="F65" s="57">
        <f>Atlanta!$B$19*10^6/3600</f>
        <v>20769.444444444445</v>
      </c>
      <c r="G65" s="57">
        <f>LosAngeles!$B$19*10^6/3600</f>
        <v>21663.888888888891</v>
      </c>
      <c r="H65" s="57">
        <f>LasVegas!$B$19*10^6/3600</f>
        <v>27872.222222222223</v>
      </c>
      <c r="I65" s="57">
        <f>SanFrancisco!$B$19*10^6/3600</f>
        <v>18227.777777777781</v>
      </c>
      <c r="J65" s="57">
        <f>Baltimore!$B$19*10^6/3600</f>
        <v>21472.222222222223</v>
      </c>
      <c r="K65" s="57">
        <f>Albuquerque!$B$19*10^6/3600</f>
        <v>24391.666666666668</v>
      </c>
      <c r="L65" s="57">
        <f>Seattle!$B$19*10^6/3600</f>
        <v>21247.222222222223</v>
      </c>
      <c r="M65" s="57">
        <f>Chicago!$B$19*10^6/3600</f>
        <v>22844.444444444445</v>
      </c>
      <c r="N65" s="57">
        <f>Boulder!$B$19*10^6/3600</f>
        <v>22486.111111111109</v>
      </c>
      <c r="O65" s="57">
        <f>Minneapolis!$B$19*10^6/3600</f>
        <v>23277.777777777777</v>
      </c>
      <c r="P65" s="57">
        <f>Helena!$B$19*10^6/3600</f>
        <v>22361.111111111109</v>
      </c>
      <c r="Q65" s="57">
        <f>Duluth!$B$19*10^6/3600</f>
        <v>24588.888888888891</v>
      </c>
      <c r="R65" s="57">
        <f>Fairbanks!$B$19*10^6/3600</f>
        <v>28255.555555555555</v>
      </c>
    </row>
    <row r="66" spans="1:18">
      <c r="A66" s="51"/>
      <c r="B66" s="55" t="s">
        <v>84</v>
      </c>
      <c r="C66" s="57">
        <f>Miami!$B$20*10^6/3600</f>
        <v>94.444444444444443</v>
      </c>
      <c r="D66" s="57">
        <f>Houston!$B$20*10^6/3600</f>
        <v>216.66666666666666</v>
      </c>
      <c r="E66" s="57">
        <f>Phoenix!$B$20*10^6/3600</f>
        <v>188.88888888888889</v>
      </c>
      <c r="F66" s="57">
        <f>Atlanta!$B$20*10^6/3600</f>
        <v>330.55555555555554</v>
      </c>
      <c r="G66" s="57">
        <f>LosAngeles!$B$20*10^6/3600</f>
        <v>175</v>
      </c>
      <c r="H66" s="57">
        <f>LasVegas!$B$20*10^6/3600</f>
        <v>255.55555555555554</v>
      </c>
      <c r="I66" s="57">
        <f>SanFrancisco!$B$20*10^6/3600</f>
        <v>258.33333333333331</v>
      </c>
      <c r="J66" s="57">
        <f>Baltimore!$B$20*10^6/3600</f>
        <v>458.33333333333331</v>
      </c>
      <c r="K66" s="57">
        <f>Albuquerque!$B$20*10^6/3600</f>
        <v>366.66666666666669</v>
      </c>
      <c r="L66" s="57">
        <f>Seattle!$B$20*10^6/3600</f>
        <v>422.22222222222223</v>
      </c>
      <c r="M66" s="57">
        <f>Chicago!$B$20*10^6/3600</f>
        <v>627.77777777777783</v>
      </c>
      <c r="N66" s="57">
        <f>Boulder!$B$20*10^6/3600</f>
        <v>513.88888888888891</v>
      </c>
      <c r="O66" s="57">
        <f>Minneapolis!$B$20*10^6/3600</f>
        <v>819.44444444444446</v>
      </c>
      <c r="P66" s="57">
        <f>Helena!$B$20*10^6/3600</f>
        <v>716.66666666666663</v>
      </c>
      <c r="Q66" s="57">
        <f>Duluth!$B$20*10^6/3600</f>
        <v>986.11111111111109</v>
      </c>
      <c r="R66" s="57">
        <f>Fairbanks!$B$20*10^6/3600</f>
        <v>1702.7777777777778</v>
      </c>
    </row>
    <row r="67" spans="1:18">
      <c r="A67" s="51"/>
      <c r="B67" s="55" t="s">
        <v>85</v>
      </c>
      <c r="C67" s="57">
        <f>Miami!$B$21*10^6/3600</f>
        <v>0</v>
      </c>
      <c r="D67" s="57">
        <f>Houston!$B$21*10^6/3600</f>
        <v>0</v>
      </c>
      <c r="E67" s="57">
        <f>Phoenix!$B$21*10^6/3600</f>
        <v>0</v>
      </c>
      <c r="F67" s="57">
        <f>Atlanta!$B$21*10^6/3600</f>
        <v>0</v>
      </c>
      <c r="G67" s="57">
        <f>LosAngeles!$B$21*10^6/3600</f>
        <v>0</v>
      </c>
      <c r="H67" s="57">
        <f>LasVegas!$B$21*10^6/3600</f>
        <v>0</v>
      </c>
      <c r="I67" s="57">
        <f>SanFrancisco!$B$21*10^6/3600</f>
        <v>0</v>
      </c>
      <c r="J67" s="57">
        <f>Baltimore!$B$21*10^6/3600</f>
        <v>0</v>
      </c>
      <c r="K67" s="57">
        <f>Albuquerque!$B$21*10^6/3600</f>
        <v>0</v>
      </c>
      <c r="L67" s="57">
        <f>Seattle!$B$21*10^6/3600</f>
        <v>0</v>
      </c>
      <c r="M67" s="57">
        <f>Chicago!$B$21*10^6/3600</f>
        <v>0</v>
      </c>
      <c r="N67" s="57">
        <f>Boulder!$B$21*10^6/3600</f>
        <v>0</v>
      </c>
      <c r="O67" s="57">
        <f>Minneapolis!$B$21*10^6/3600</f>
        <v>0</v>
      </c>
      <c r="P67" s="57">
        <f>Helena!$B$21*10^6/3600</f>
        <v>0</v>
      </c>
      <c r="Q67" s="57">
        <f>Duluth!$B$21*10^6/3600</f>
        <v>0</v>
      </c>
      <c r="R67" s="57">
        <f>Fairbanks!$B$21*10^6/3600</f>
        <v>0</v>
      </c>
    </row>
    <row r="68" spans="1:18">
      <c r="A68" s="51"/>
      <c r="B68" s="55" t="s">
        <v>86</v>
      </c>
      <c r="C68" s="57">
        <f>Miami!$B$22*10^6/3600</f>
        <v>0</v>
      </c>
      <c r="D68" s="57">
        <f>Houston!$B$22*10^6/3600</f>
        <v>0</v>
      </c>
      <c r="E68" s="57">
        <f>Phoenix!$B$22*10^6/3600</f>
        <v>0</v>
      </c>
      <c r="F68" s="57">
        <f>Atlanta!$B$22*10^6/3600</f>
        <v>0</v>
      </c>
      <c r="G68" s="57">
        <f>LosAngeles!$B$22*10^6/3600</f>
        <v>0</v>
      </c>
      <c r="H68" s="57">
        <f>LasVegas!$B$22*10^6/3600</f>
        <v>0</v>
      </c>
      <c r="I68" s="57">
        <f>SanFrancisco!$B$22*10^6/3600</f>
        <v>0</v>
      </c>
      <c r="J68" s="57">
        <f>Baltimore!$B$22*10^6/3600</f>
        <v>0</v>
      </c>
      <c r="K68" s="57">
        <f>Albuquerque!$B$22*10^6/3600</f>
        <v>0</v>
      </c>
      <c r="L68" s="57">
        <f>Seattle!$B$22*10^6/3600</f>
        <v>0</v>
      </c>
      <c r="M68" s="57">
        <f>Chicago!$B$22*10^6/3600</f>
        <v>0</v>
      </c>
      <c r="N68" s="57">
        <f>Boulder!$B$22*10^6/3600</f>
        <v>0</v>
      </c>
      <c r="O68" s="57">
        <f>Minneapolis!$B$22*10^6/3600</f>
        <v>0</v>
      </c>
      <c r="P68" s="57">
        <f>Helena!$B$22*10^6/3600</f>
        <v>0</v>
      </c>
      <c r="Q68" s="57">
        <f>Duluth!$B$22*10^6/3600</f>
        <v>0</v>
      </c>
      <c r="R68" s="57">
        <f>Fairbanks!$B$22*10^6/3600</f>
        <v>0</v>
      </c>
    </row>
    <row r="69" spans="1:18">
      <c r="A69" s="51"/>
      <c r="B69" s="55" t="s">
        <v>65</v>
      </c>
      <c r="C69" s="57">
        <f>Miami!$B$23*10^6/3600</f>
        <v>0</v>
      </c>
      <c r="D69" s="57">
        <f>Houston!$B$23*10^6/3600</f>
        <v>0</v>
      </c>
      <c r="E69" s="57">
        <f>Phoenix!$B$23*10^6/3600</f>
        <v>0</v>
      </c>
      <c r="F69" s="57">
        <f>Atlanta!$B$23*10^6/3600</f>
        <v>0</v>
      </c>
      <c r="G69" s="57">
        <f>LosAngeles!$B$23*10^6/3600</f>
        <v>0</v>
      </c>
      <c r="H69" s="57">
        <f>LasVegas!$B$23*10^6/3600</f>
        <v>0</v>
      </c>
      <c r="I69" s="57">
        <f>SanFrancisco!$B$23*10^6/3600</f>
        <v>0</v>
      </c>
      <c r="J69" s="57">
        <f>Baltimore!$B$23*10^6/3600</f>
        <v>0</v>
      </c>
      <c r="K69" s="57">
        <f>Albuquerque!$B$23*10^6/3600</f>
        <v>0</v>
      </c>
      <c r="L69" s="57">
        <f>Seattle!$B$23*10^6/3600</f>
        <v>0</v>
      </c>
      <c r="M69" s="57">
        <f>Chicago!$B$23*10^6/3600</f>
        <v>0</v>
      </c>
      <c r="N69" s="57">
        <f>Boulder!$B$23*10^6/3600</f>
        <v>0</v>
      </c>
      <c r="O69" s="57">
        <f>Minneapolis!$B$23*10^6/3600</f>
        <v>0</v>
      </c>
      <c r="P69" s="57">
        <f>Helena!$B$23*10^6/3600</f>
        <v>0</v>
      </c>
      <c r="Q69" s="57">
        <f>Duluth!$B$23*10^6/3600</f>
        <v>0</v>
      </c>
      <c r="R69" s="57">
        <f>Fairbanks!$B$23*10^6/3600</f>
        <v>0</v>
      </c>
    </row>
    <row r="70" spans="1:18">
      <c r="A70" s="51"/>
      <c r="B70" s="55" t="s">
        <v>87</v>
      </c>
      <c r="C70" s="57">
        <f>Miami!$B$24*10^6/3600</f>
        <v>0</v>
      </c>
      <c r="D70" s="57">
        <f>Houston!$B$24*10^6/3600</f>
        <v>0</v>
      </c>
      <c r="E70" s="57">
        <f>Phoenix!$B$24*10^6/3600</f>
        <v>0</v>
      </c>
      <c r="F70" s="57">
        <f>Atlanta!$B$24*10^6/3600</f>
        <v>0</v>
      </c>
      <c r="G70" s="57">
        <f>LosAngeles!$B$24*10^6/3600</f>
        <v>0</v>
      </c>
      <c r="H70" s="57">
        <f>LasVegas!$B$24*10^6/3600</f>
        <v>0</v>
      </c>
      <c r="I70" s="57">
        <f>SanFrancisco!$B$24*10^6/3600</f>
        <v>0</v>
      </c>
      <c r="J70" s="57">
        <f>Baltimore!$B$24*10^6/3600</f>
        <v>0</v>
      </c>
      <c r="K70" s="57">
        <f>Albuquerque!$B$24*10^6/3600</f>
        <v>0</v>
      </c>
      <c r="L70" s="57">
        <f>Seattle!$B$24*10^6/3600</f>
        <v>0</v>
      </c>
      <c r="M70" s="57">
        <f>Chicago!$B$24*10^6/3600</f>
        <v>0</v>
      </c>
      <c r="N70" s="57">
        <f>Boulder!$B$24*10^6/3600</f>
        <v>0</v>
      </c>
      <c r="O70" s="57">
        <f>Minneapolis!$B$24*10^6/3600</f>
        <v>0</v>
      </c>
      <c r="P70" s="57">
        <f>Helena!$B$24*10^6/3600</f>
        <v>0</v>
      </c>
      <c r="Q70" s="57">
        <f>Duluth!$B$24*10^6/3600</f>
        <v>0</v>
      </c>
      <c r="R70" s="57">
        <f>Fairbanks!$B$24*10^6/3600</f>
        <v>0</v>
      </c>
    </row>
    <row r="71" spans="1:18">
      <c r="A71" s="51"/>
      <c r="B71" s="55" t="s">
        <v>88</v>
      </c>
      <c r="C71" s="57">
        <f>Miami!$B$25*10^6/3600</f>
        <v>0</v>
      </c>
      <c r="D71" s="57">
        <f>Houston!$B$25*10^6/3600</f>
        <v>0</v>
      </c>
      <c r="E71" s="57">
        <f>Phoenix!$B$25*10^6/3600</f>
        <v>0</v>
      </c>
      <c r="F71" s="57">
        <f>Atlanta!$B$25*10^6/3600</f>
        <v>0</v>
      </c>
      <c r="G71" s="57">
        <f>LosAngeles!$B$25*10^6/3600</f>
        <v>0</v>
      </c>
      <c r="H71" s="57">
        <f>LasVegas!$B$25*10^6/3600</f>
        <v>0</v>
      </c>
      <c r="I71" s="57">
        <f>SanFrancisco!$B$25*10^6/3600</f>
        <v>0</v>
      </c>
      <c r="J71" s="57">
        <f>Baltimore!$B$25*10^6/3600</f>
        <v>0</v>
      </c>
      <c r="K71" s="57">
        <f>Albuquerque!$B$25*10^6/3600</f>
        <v>0</v>
      </c>
      <c r="L71" s="57">
        <f>Seattle!$B$25*10^6/3600</f>
        <v>0</v>
      </c>
      <c r="M71" s="57">
        <f>Chicago!$B$25*10^6/3600</f>
        <v>0</v>
      </c>
      <c r="N71" s="57">
        <f>Boulder!$B$25*10^6/3600</f>
        <v>0</v>
      </c>
      <c r="O71" s="57">
        <f>Minneapolis!$B$25*10^6/3600</f>
        <v>0</v>
      </c>
      <c r="P71" s="57">
        <f>Helena!$B$25*10^6/3600</f>
        <v>0</v>
      </c>
      <c r="Q71" s="57">
        <f>Duluth!$B$25*10^6/3600</f>
        <v>0</v>
      </c>
      <c r="R71" s="57">
        <f>Fairbanks!$B$25*10^6/3600</f>
        <v>0</v>
      </c>
    </row>
    <row r="72" spans="1:18">
      <c r="A72" s="51"/>
      <c r="B72" s="55" t="s">
        <v>89</v>
      </c>
      <c r="C72" s="57">
        <f>Miami!$B$26*10^6/3600</f>
        <v>0</v>
      </c>
      <c r="D72" s="57">
        <f>Houston!$B$26*10^6/3600</f>
        <v>0</v>
      </c>
      <c r="E72" s="57">
        <f>Phoenix!$B$26*10^6/3600</f>
        <v>0</v>
      </c>
      <c r="F72" s="57">
        <f>Atlanta!$B$26*10^6/3600</f>
        <v>0</v>
      </c>
      <c r="G72" s="57">
        <f>LosAngeles!$B$26*10^6/3600</f>
        <v>0</v>
      </c>
      <c r="H72" s="57">
        <f>LasVegas!$B$26*10^6/3600</f>
        <v>0</v>
      </c>
      <c r="I72" s="57">
        <f>SanFrancisco!$B$26*10^6/3600</f>
        <v>0</v>
      </c>
      <c r="J72" s="57">
        <f>Baltimore!$B$26*10^6/3600</f>
        <v>0</v>
      </c>
      <c r="K72" s="57">
        <f>Albuquerque!$B$26*10^6/3600</f>
        <v>0</v>
      </c>
      <c r="L72" s="57">
        <f>Seattle!$B$26*10^6/3600</f>
        <v>0</v>
      </c>
      <c r="M72" s="57">
        <f>Chicago!$B$26*10^6/3600</f>
        <v>0</v>
      </c>
      <c r="N72" s="57">
        <f>Boulder!$B$26*10^6/3600</f>
        <v>0</v>
      </c>
      <c r="O72" s="57">
        <f>Minneapolis!$B$26*10^6/3600</f>
        <v>0</v>
      </c>
      <c r="P72" s="57">
        <f>Helena!$B$26*10^6/3600</f>
        <v>0</v>
      </c>
      <c r="Q72" s="57">
        <f>Duluth!$B$26*10^6/3600</f>
        <v>0</v>
      </c>
      <c r="R72" s="57">
        <f>Fairbanks!$B$26*10^6/3600</f>
        <v>0</v>
      </c>
    </row>
    <row r="73" spans="1:18">
      <c r="A73" s="51"/>
      <c r="B73" s="55" t="s">
        <v>90</v>
      </c>
      <c r="C73" s="57">
        <f>Miami!$B$28*10^6/3600</f>
        <v>819872.22222222225</v>
      </c>
      <c r="D73" s="57">
        <f>Houston!$B$28*10^6/3600</f>
        <v>723652.77777777775</v>
      </c>
      <c r="E73" s="57">
        <f>Phoenix!$B$28*10^6/3600</f>
        <v>724611.11111111112</v>
      </c>
      <c r="F73" s="57">
        <f>Atlanta!$B$28*10^6/3600</f>
        <v>644675</v>
      </c>
      <c r="G73" s="57">
        <f>LosAngeles!$B$28*10^6/3600</f>
        <v>613741.66666666663</v>
      </c>
      <c r="H73" s="57">
        <f>LasVegas!$B$28*10^6/3600</f>
        <v>654252.77777777775</v>
      </c>
      <c r="I73" s="57">
        <f>SanFrancisco!$B$28*10^6/3600</f>
        <v>537958.33333333337</v>
      </c>
      <c r="J73" s="57">
        <f>Baltimore!$B$28*10^6/3600</f>
        <v>619958.33333333337</v>
      </c>
      <c r="K73" s="57">
        <f>Albuquerque!$B$28*10^6/3600</f>
        <v>580711.11111111112</v>
      </c>
      <c r="L73" s="57">
        <f>Seattle!$B$28*10^6/3600</f>
        <v>534616.66666666663</v>
      </c>
      <c r="M73" s="57">
        <f>Chicago!$B$28*10^6/3600</f>
        <v>579300</v>
      </c>
      <c r="N73" s="57">
        <f>Boulder!$B$28*10^6/3600</f>
        <v>551697.22222222225</v>
      </c>
      <c r="O73" s="57">
        <f>Minneapolis!$B$28*10^6/3600</f>
        <v>569075</v>
      </c>
      <c r="P73" s="57">
        <f>Helena!$B$28*10^6/3600</f>
        <v>535019.4444444445</v>
      </c>
      <c r="Q73" s="57">
        <f>Duluth!$B$28*10^6/3600</f>
        <v>535719.4444444445</v>
      </c>
      <c r="R73" s="57">
        <f>Fairbanks!$B$28*10^6/3600</f>
        <v>527450</v>
      </c>
    </row>
    <row r="74" spans="1:18">
      <c r="A74" s="51"/>
      <c r="B74" s="54" t="s">
        <v>248</v>
      </c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</row>
    <row r="75" spans="1:18">
      <c r="A75" s="51"/>
      <c r="B75" s="55" t="s">
        <v>70</v>
      </c>
      <c r="C75" s="57">
        <f>Miami!$C$13*10^3</f>
        <v>93390</v>
      </c>
      <c r="D75" s="57">
        <f>Houston!$C$13*10^3</f>
        <v>474830</v>
      </c>
      <c r="E75" s="57">
        <f>Phoenix!$C$13*10^3</f>
        <v>453340</v>
      </c>
      <c r="F75" s="57">
        <f>Atlanta!$C$13*10^3</f>
        <v>806410</v>
      </c>
      <c r="G75" s="57">
        <f>LosAngeles!$C$13*10^3</f>
        <v>428270</v>
      </c>
      <c r="H75" s="57">
        <f>LasVegas!$C$13*10^3</f>
        <v>634860</v>
      </c>
      <c r="I75" s="57">
        <f>SanFrancisco!$C$13*10^3</f>
        <v>692920</v>
      </c>
      <c r="J75" s="57">
        <f>Baltimore!$C$13*10^3</f>
        <v>1237100</v>
      </c>
      <c r="K75" s="57">
        <f>Albuquerque!$C$13*10^3</f>
        <v>838530</v>
      </c>
      <c r="L75" s="57">
        <f>Seattle!$C$13*10^3</f>
        <v>1280810</v>
      </c>
      <c r="M75" s="57">
        <f>Chicago!$C$13*10^3</f>
        <v>1711480</v>
      </c>
      <c r="N75" s="57">
        <f>Boulder!$C$13*10^3</f>
        <v>1180410</v>
      </c>
      <c r="O75" s="57">
        <f>Minneapolis!$C$13*10^3</f>
        <v>2165780</v>
      </c>
      <c r="P75" s="57">
        <f>Helena!$C$13*10^3</f>
        <v>1728790</v>
      </c>
      <c r="Q75" s="57">
        <f>Duluth!$C$13*10^3</f>
        <v>2615970</v>
      </c>
      <c r="R75" s="57">
        <f>Fairbanks!$C$13*10^3</f>
        <v>4470720</v>
      </c>
    </row>
    <row r="76" spans="1:18">
      <c r="A76" s="51"/>
      <c r="B76" s="55" t="s">
        <v>71</v>
      </c>
      <c r="C76" s="57">
        <f>Miami!$C$14*10^3</f>
        <v>0</v>
      </c>
      <c r="D76" s="57">
        <f>Houston!$C$14*10^3</f>
        <v>0</v>
      </c>
      <c r="E76" s="57">
        <f>Phoenix!$C$14*10^3</f>
        <v>0</v>
      </c>
      <c r="F76" s="57">
        <f>Atlanta!$C$14*10^3</f>
        <v>0</v>
      </c>
      <c r="G76" s="57">
        <f>LosAngeles!$C$14*10^3</f>
        <v>0</v>
      </c>
      <c r="H76" s="57">
        <f>LasVegas!$C$14*10^3</f>
        <v>0</v>
      </c>
      <c r="I76" s="57">
        <f>SanFrancisco!$C$14*10^3</f>
        <v>0</v>
      </c>
      <c r="J76" s="57">
        <f>Baltimore!$C$14*10^3</f>
        <v>0</v>
      </c>
      <c r="K76" s="57">
        <f>Albuquerque!$C$14*10^3</f>
        <v>0</v>
      </c>
      <c r="L76" s="57">
        <f>Seattle!$C$14*10^3</f>
        <v>0</v>
      </c>
      <c r="M76" s="57">
        <f>Chicago!$C$14*10^3</f>
        <v>0</v>
      </c>
      <c r="N76" s="57">
        <f>Boulder!$C$14*10^3</f>
        <v>0</v>
      </c>
      <c r="O76" s="57">
        <f>Minneapolis!$C$14*10^3</f>
        <v>0</v>
      </c>
      <c r="P76" s="57">
        <f>Helena!$C$14*10^3</f>
        <v>0</v>
      </c>
      <c r="Q76" s="57">
        <f>Duluth!$C$14*10^3</f>
        <v>0</v>
      </c>
      <c r="R76" s="57">
        <f>Fairbanks!$C$14*10^3</f>
        <v>0</v>
      </c>
    </row>
    <row r="77" spans="1:18">
      <c r="A77" s="51"/>
      <c r="B77" s="55" t="s">
        <v>79</v>
      </c>
      <c r="C77" s="57">
        <f>Miami!$C$15*10^3</f>
        <v>0</v>
      </c>
      <c r="D77" s="57">
        <f>Houston!$C$15*10^3</f>
        <v>0</v>
      </c>
      <c r="E77" s="57">
        <f>Phoenix!$C$15*10^3</f>
        <v>0</v>
      </c>
      <c r="F77" s="57">
        <f>Atlanta!$C$15*10^3</f>
        <v>0</v>
      </c>
      <c r="G77" s="57">
        <f>LosAngeles!$C$15*10^3</f>
        <v>0</v>
      </c>
      <c r="H77" s="57">
        <f>LasVegas!$C$15*10^3</f>
        <v>0</v>
      </c>
      <c r="I77" s="57">
        <f>SanFrancisco!$C$15*10^3</f>
        <v>0</v>
      </c>
      <c r="J77" s="57">
        <f>Baltimore!$C$15*10^3</f>
        <v>0</v>
      </c>
      <c r="K77" s="57">
        <f>Albuquerque!$C$15*10^3</f>
        <v>0</v>
      </c>
      <c r="L77" s="57">
        <f>Seattle!$C$15*10^3</f>
        <v>0</v>
      </c>
      <c r="M77" s="57">
        <f>Chicago!$C$15*10^3</f>
        <v>0</v>
      </c>
      <c r="N77" s="57">
        <f>Boulder!$C$15*10^3</f>
        <v>0</v>
      </c>
      <c r="O77" s="57">
        <f>Minneapolis!$C$15*10^3</f>
        <v>0</v>
      </c>
      <c r="P77" s="57">
        <f>Helena!$C$15*10^3</f>
        <v>0</v>
      </c>
      <c r="Q77" s="57">
        <f>Duluth!$C$15*10^3</f>
        <v>0</v>
      </c>
      <c r="R77" s="57">
        <f>Fairbanks!$C$15*10^3</f>
        <v>0</v>
      </c>
    </row>
    <row r="78" spans="1:18">
      <c r="A78" s="51"/>
      <c r="B78" s="55" t="s">
        <v>80</v>
      </c>
      <c r="C78" s="57">
        <f>Miami!$C$16*10^3</f>
        <v>0</v>
      </c>
      <c r="D78" s="57">
        <f>Houston!$C$16*10^3</f>
        <v>0</v>
      </c>
      <c r="E78" s="57">
        <f>Phoenix!$C$16*10^3</f>
        <v>0</v>
      </c>
      <c r="F78" s="57">
        <f>Atlanta!$C$16*10^3</f>
        <v>0</v>
      </c>
      <c r="G78" s="57">
        <f>LosAngeles!$C$16*10^3</f>
        <v>0</v>
      </c>
      <c r="H78" s="57">
        <f>LasVegas!$C$16*10^3</f>
        <v>0</v>
      </c>
      <c r="I78" s="57">
        <f>SanFrancisco!$C$16*10^3</f>
        <v>0</v>
      </c>
      <c r="J78" s="57">
        <f>Baltimore!$C$16*10^3</f>
        <v>0</v>
      </c>
      <c r="K78" s="57">
        <f>Albuquerque!$C$16*10^3</f>
        <v>0</v>
      </c>
      <c r="L78" s="57">
        <f>Seattle!$C$16*10^3</f>
        <v>0</v>
      </c>
      <c r="M78" s="57">
        <f>Chicago!$C$16*10^3</f>
        <v>0</v>
      </c>
      <c r="N78" s="57">
        <f>Boulder!$C$16*10^3</f>
        <v>0</v>
      </c>
      <c r="O78" s="57">
        <f>Minneapolis!$C$16*10^3</f>
        <v>0</v>
      </c>
      <c r="P78" s="57">
        <f>Helena!$C$16*10^3</f>
        <v>0</v>
      </c>
      <c r="Q78" s="57">
        <f>Duluth!$C$16*10^3</f>
        <v>0</v>
      </c>
      <c r="R78" s="57">
        <f>Fairbanks!$C$16*10^3</f>
        <v>0</v>
      </c>
    </row>
    <row r="79" spans="1:18">
      <c r="A79" s="51"/>
      <c r="B79" s="55" t="s">
        <v>81</v>
      </c>
      <c r="C79" s="57">
        <f>Miami!$C$17*10^3</f>
        <v>0</v>
      </c>
      <c r="D79" s="57">
        <f>Houston!$C$17*10^3</f>
        <v>0</v>
      </c>
      <c r="E79" s="57">
        <f>Phoenix!$C$17*10^3</f>
        <v>0</v>
      </c>
      <c r="F79" s="57">
        <f>Atlanta!$C$17*10^3</f>
        <v>0</v>
      </c>
      <c r="G79" s="57">
        <f>LosAngeles!$C$17*10^3</f>
        <v>0</v>
      </c>
      <c r="H79" s="57">
        <f>LasVegas!$C$17*10^3</f>
        <v>0</v>
      </c>
      <c r="I79" s="57">
        <f>SanFrancisco!$C$17*10^3</f>
        <v>0</v>
      </c>
      <c r="J79" s="57">
        <f>Baltimore!$C$17*10^3</f>
        <v>0</v>
      </c>
      <c r="K79" s="57">
        <f>Albuquerque!$C$17*10^3</f>
        <v>0</v>
      </c>
      <c r="L79" s="57">
        <f>Seattle!$C$17*10^3</f>
        <v>0</v>
      </c>
      <c r="M79" s="57">
        <f>Chicago!$C$17*10^3</f>
        <v>0</v>
      </c>
      <c r="N79" s="57">
        <f>Boulder!$C$17*10^3</f>
        <v>0</v>
      </c>
      <c r="O79" s="57">
        <f>Minneapolis!$C$17*10^3</f>
        <v>0</v>
      </c>
      <c r="P79" s="57">
        <f>Helena!$C$17*10^3</f>
        <v>0</v>
      </c>
      <c r="Q79" s="57">
        <f>Duluth!$C$17*10^3</f>
        <v>0</v>
      </c>
      <c r="R79" s="57">
        <f>Fairbanks!$C$17*10^3</f>
        <v>0</v>
      </c>
    </row>
    <row r="80" spans="1:18">
      <c r="A80" s="51"/>
      <c r="B80" s="55" t="s">
        <v>82</v>
      </c>
      <c r="C80" s="57">
        <f>Miami!$C$18*10^3</f>
        <v>0</v>
      </c>
      <c r="D80" s="57">
        <f>Houston!$C$18*10^3</f>
        <v>0</v>
      </c>
      <c r="E80" s="57">
        <f>Phoenix!$C$18*10^3</f>
        <v>0</v>
      </c>
      <c r="F80" s="57">
        <f>Atlanta!$C$18*10^3</f>
        <v>0</v>
      </c>
      <c r="G80" s="57">
        <f>LosAngeles!$C$18*10^3</f>
        <v>0</v>
      </c>
      <c r="H80" s="57">
        <f>LasVegas!$C$18*10^3</f>
        <v>0</v>
      </c>
      <c r="I80" s="57">
        <f>SanFrancisco!$C$18*10^3</f>
        <v>0</v>
      </c>
      <c r="J80" s="57">
        <f>Baltimore!$C$18*10^3</f>
        <v>0</v>
      </c>
      <c r="K80" s="57">
        <f>Albuquerque!$C$18*10^3</f>
        <v>0</v>
      </c>
      <c r="L80" s="57">
        <f>Seattle!$C$18*10^3</f>
        <v>0</v>
      </c>
      <c r="M80" s="57">
        <f>Chicago!$C$18*10^3</f>
        <v>0</v>
      </c>
      <c r="N80" s="57">
        <f>Boulder!$C$18*10^3</f>
        <v>0</v>
      </c>
      <c r="O80" s="57">
        <f>Minneapolis!$C$18*10^3</f>
        <v>0</v>
      </c>
      <c r="P80" s="57">
        <f>Helena!$C$18*10^3</f>
        <v>0</v>
      </c>
      <c r="Q80" s="57">
        <f>Duluth!$C$18*10^3</f>
        <v>0</v>
      </c>
      <c r="R80" s="57">
        <f>Fairbanks!$C$18*10^3</f>
        <v>0</v>
      </c>
    </row>
    <row r="81" spans="1:18">
      <c r="A81" s="51"/>
      <c r="B81" s="55" t="s">
        <v>83</v>
      </c>
      <c r="C81" s="57">
        <f>Miami!$C$19*10^3</f>
        <v>0</v>
      </c>
      <c r="D81" s="57">
        <f>Houston!$C$19*10^3</f>
        <v>0</v>
      </c>
      <c r="E81" s="57">
        <f>Phoenix!$C$19*10^3</f>
        <v>0</v>
      </c>
      <c r="F81" s="57">
        <f>Atlanta!$C$19*10^3</f>
        <v>0</v>
      </c>
      <c r="G81" s="57">
        <f>LosAngeles!$C$19*10^3</f>
        <v>0</v>
      </c>
      <c r="H81" s="57">
        <f>LasVegas!$C$19*10^3</f>
        <v>0</v>
      </c>
      <c r="I81" s="57">
        <f>SanFrancisco!$C$19*10^3</f>
        <v>0</v>
      </c>
      <c r="J81" s="57">
        <f>Baltimore!$C$19*10^3</f>
        <v>0</v>
      </c>
      <c r="K81" s="57">
        <f>Albuquerque!$C$19*10^3</f>
        <v>0</v>
      </c>
      <c r="L81" s="57">
        <f>Seattle!$C$19*10^3</f>
        <v>0</v>
      </c>
      <c r="M81" s="57">
        <f>Chicago!$C$19*10^3</f>
        <v>0</v>
      </c>
      <c r="N81" s="57">
        <f>Boulder!$C$19*10^3</f>
        <v>0</v>
      </c>
      <c r="O81" s="57">
        <f>Minneapolis!$C$19*10^3</f>
        <v>0</v>
      </c>
      <c r="P81" s="57">
        <f>Helena!$C$19*10^3</f>
        <v>0</v>
      </c>
      <c r="Q81" s="57">
        <f>Duluth!$C$19*10^3</f>
        <v>0</v>
      </c>
      <c r="R81" s="57">
        <f>Fairbanks!$C$19*10^3</f>
        <v>0</v>
      </c>
    </row>
    <row r="82" spans="1:18">
      <c r="A82" s="51"/>
      <c r="B82" s="55" t="s">
        <v>84</v>
      </c>
      <c r="C82" s="57">
        <f>Miami!$C$20*10^3</f>
        <v>0</v>
      </c>
      <c r="D82" s="57">
        <f>Houston!$C$20*10^3</f>
        <v>0</v>
      </c>
      <c r="E82" s="57">
        <f>Phoenix!$C$20*10^3</f>
        <v>0</v>
      </c>
      <c r="F82" s="57">
        <f>Atlanta!$C$20*10^3</f>
        <v>0</v>
      </c>
      <c r="G82" s="57">
        <f>LosAngeles!$C$20*10^3</f>
        <v>0</v>
      </c>
      <c r="H82" s="57">
        <f>LasVegas!$C$20*10^3</f>
        <v>0</v>
      </c>
      <c r="I82" s="57">
        <f>SanFrancisco!$C$20*10^3</f>
        <v>0</v>
      </c>
      <c r="J82" s="57">
        <f>Baltimore!$C$20*10^3</f>
        <v>0</v>
      </c>
      <c r="K82" s="57">
        <f>Albuquerque!$C$20*10^3</f>
        <v>0</v>
      </c>
      <c r="L82" s="57">
        <f>Seattle!$C$20*10^3</f>
        <v>0</v>
      </c>
      <c r="M82" s="57">
        <f>Chicago!$C$20*10^3</f>
        <v>0</v>
      </c>
      <c r="N82" s="57">
        <f>Boulder!$C$20*10^3</f>
        <v>0</v>
      </c>
      <c r="O82" s="57">
        <f>Minneapolis!$C$20*10^3</f>
        <v>0</v>
      </c>
      <c r="P82" s="57">
        <f>Helena!$C$20*10^3</f>
        <v>0</v>
      </c>
      <c r="Q82" s="57">
        <f>Duluth!$C$20*10^3</f>
        <v>0</v>
      </c>
      <c r="R82" s="57">
        <f>Fairbanks!$C$20*10^3</f>
        <v>0</v>
      </c>
    </row>
    <row r="83" spans="1:18">
      <c r="A83" s="51"/>
      <c r="B83" s="55" t="s">
        <v>85</v>
      </c>
      <c r="C83" s="57">
        <f>Miami!$C$21*10^3</f>
        <v>0</v>
      </c>
      <c r="D83" s="57">
        <f>Houston!$C$21*10^3</f>
        <v>0</v>
      </c>
      <c r="E83" s="57">
        <f>Phoenix!$C$21*10^3</f>
        <v>0</v>
      </c>
      <c r="F83" s="57">
        <f>Atlanta!$C$21*10^3</f>
        <v>0</v>
      </c>
      <c r="G83" s="57">
        <f>LosAngeles!$C$21*10^3</f>
        <v>0</v>
      </c>
      <c r="H83" s="57">
        <f>LasVegas!$C$21*10^3</f>
        <v>0</v>
      </c>
      <c r="I83" s="57">
        <f>SanFrancisco!$C$21*10^3</f>
        <v>0</v>
      </c>
      <c r="J83" s="57">
        <f>Baltimore!$C$21*10^3</f>
        <v>0</v>
      </c>
      <c r="K83" s="57">
        <f>Albuquerque!$C$21*10^3</f>
        <v>0</v>
      </c>
      <c r="L83" s="57">
        <f>Seattle!$C$21*10^3</f>
        <v>0</v>
      </c>
      <c r="M83" s="57">
        <f>Chicago!$C$21*10^3</f>
        <v>0</v>
      </c>
      <c r="N83" s="57">
        <f>Boulder!$C$21*10^3</f>
        <v>0</v>
      </c>
      <c r="O83" s="57">
        <f>Minneapolis!$C$21*10^3</f>
        <v>0</v>
      </c>
      <c r="P83" s="57">
        <f>Helena!$C$21*10^3</f>
        <v>0</v>
      </c>
      <c r="Q83" s="57">
        <f>Duluth!$C$21*10^3</f>
        <v>0</v>
      </c>
      <c r="R83" s="57">
        <f>Fairbanks!$C$21*10^3</f>
        <v>0</v>
      </c>
    </row>
    <row r="84" spans="1:18">
      <c r="A84" s="51"/>
      <c r="B84" s="55" t="s">
        <v>86</v>
      </c>
      <c r="C84" s="57">
        <f>Miami!$C$22*10^3</f>
        <v>0</v>
      </c>
      <c r="D84" s="57">
        <f>Houston!$C$22*10^3</f>
        <v>0</v>
      </c>
      <c r="E84" s="57">
        <f>Phoenix!$C$22*10^3</f>
        <v>0</v>
      </c>
      <c r="F84" s="57">
        <f>Atlanta!$C$22*10^3</f>
        <v>0</v>
      </c>
      <c r="G84" s="57">
        <f>LosAngeles!$C$22*10^3</f>
        <v>0</v>
      </c>
      <c r="H84" s="57">
        <f>LasVegas!$C$22*10^3</f>
        <v>0</v>
      </c>
      <c r="I84" s="57">
        <f>SanFrancisco!$C$22*10^3</f>
        <v>0</v>
      </c>
      <c r="J84" s="57">
        <f>Baltimore!$C$22*10^3</f>
        <v>0</v>
      </c>
      <c r="K84" s="57">
        <f>Albuquerque!$C$22*10^3</f>
        <v>0</v>
      </c>
      <c r="L84" s="57">
        <f>Seattle!$C$22*10^3</f>
        <v>0</v>
      </c>
      <c r="M84" s="57">
        <f>Chicago!$C$22*10^3</f>
        <v>0</v>
      </c>
      <c r="N84" s="57">
        <f>Boulder!$C$22*10^3</f>
        <v>0</v>
      </c>
      <c r="O84" s="57">
        <f>Minneapolis!$C$22*10^3</f>
        <v>0</v>
      </c>
      <c r="P84" s="57">
        <f>Helena!$C$22*10^3</f>
        <v>0</v>
      </c>
      <c r="Q84" s="57">
        <f>Duluth!$C$22*10^3</f>
        <v>0</v>
      </c>
      <c r="R84" s="57">
        <f>Fairbanks!$C$22*10^3</f>
        <v>0</v>
      </c>
    </row>
    <row r="85" spans="1:18">
      <c r="A85" s="51"/>
      <c r="B85" s="55" t="s">
        <v>65</v>
      </c>
      <c r="C85" s="57">
        <f>Miami!$C$23*10^3</f>
        <v>0</v>
      </c>
      <c r="D85" s="57">
        <f>Houston!$C$23*10^3</f>
        <v>0</v>
      </c>
      <c r="E85" s="57">
        <f>Phoenix!$C$23*10^3</f>
        <v>0</v>
      </c>
      <c r="F85" s="57">
        <f>Atlanta!$C$23*10^3</f>
        <v>0</v>
      </c>
      <c r="G85" s="57">
        <f>LosAngeles!$C$23*10^3</f>
        <v>0</v>
      </c>
      <c r="H85" s="57">
        <f>LasVegas!$C$23*10^3</f>
        <v>0</v>
      </c>
      <c r="I85" s="57">
        <f>SanFrancisco!$C$23*10^3</f>
        <v>0</v>
      </c>
      <c r="J85" s="57">
        <f>Baltimore!$C$23*10^3</f>
        <v>0</v>
      </c>
      <c r="K85" s="57">
        <f>Albuquerque!$C$23*10^3</f>
        <v>0</v>
      </c>
      <c r="L85" s="57">
        <f>Seattle!$C$23*10^3</f>
        <v>0</v>
      </c>
      <c r="M85" s="57">
        <f>Chicago!$C$23*10^3</f>
        <v>0</v>
      </c>
      <c r="N85" s="57">
        <f>Boulder!$C$23*10^3</f>
        <v>0</v>
      </c>
      <c r="O85" s="57">
        <f>Minneapolis!$C$23*10^3</f>
        <v>0</v>
      </c>
      <c r="P85" s="57">
        <f>Helena!$C$23*10^3</f>
        <v>0</v>
      </c>
      <c r="Q85" s="57">
        <f>Duluth!$C$23*10^3</f>
        <v>0</v>
      </c>
      <c r="R85" s="57">
        <f>Fairbanks!$C$23*10^3</f>
        <v>0</v>
      </c>
    </row>
    <row r="86" spans="1:18">
      <c r="A86" s="51"/>
      <c r="B86" s="55" t="s">
        <v>87</v>
      </c>
      <c r="C86" s="57">
        <f>Miami!$C$24*10^3</f>
        <v>28430</v>
      </c>
      <c r="D86" s="57">
        <f>Houston!$C$24*10^3</f>
        <v>32470</v>
      </c>
      <c r="E86" s="57">
        <f>Phoenix!$C$24*10^3</f>
        <v>30130</v>
      </c>
      <c r="F86" s="57">
        <f>Atlanta!$C$24*10^3</f>
        <v>36360</v>
      </c>
      <c r="G86" s="57">
        <f>LosAngeles!$C$24*10^3</f>
        <v>35610</v>
      </c>
      <c r="H86" s="57">
        <f>LasVegas!$C$24*10^3</f>
        <v>32930</v>
      </c>
      <c r="I86" s="57">
        <f>SanFrancisco!$C$24*10^3</f>
        <v>38950</v>
      </c>
      <c r="J86" s="57">
        <f>Baltimore!$C$24*10^3</f>
        <v>39420</v>
      </c>
      <c r="K86" s="57">
        <f>Albuquerque!$C$24*10^3</f>
        <v>38840</v>
      </c>
      <c r="L86" s="57">
        <f>Seattle!$C$24*10^3</f>
        <v>41030</v>
      </c>
      <c r="M86" s="57">
        <f>Chicago!$C$24*10^3</f>
        <v>42110</v>
      </c>
      <c r="N86" s="57">
        <f>Boulder!$C$24*10^3</f>
        <v>41980</v>
      </c>
      <c r="O86" s="57">
        <f>Minneapolis!$C$24*10^3</f>
        <v>44440</v>
      </c>
      <c r="P86" s="57">
        <f>Helena!$C$24*10^3</f>
        <v>44860</v>
      </c>
      <c r="Q86" s="57">
        <f>Duluth!$C$24*10^3</f>
        <v>48270</v>
      </c>
      <c r="R86" s="57">
        <f>Fairbanks!$C$24*10^3</f>
        <v>52910</v>
      </c>
    </row>
    <row r="87" spans="1:18">
      <c r="A87" s="51"/>
      <c r="B87" s="55" t="s">
        <v>88</v>
      </c>
      <c r="C87" s="57">
        <f>Miami!$C$25*10^3</f>
        <v>0</v>
      </c>
      <c r="D87" s="57">
        <f>Houston!$C$25*10^3</f>
        <v>0</v>
      </c>
      <c r="E87" s="57">
        <f>Phoenix!$C$25*10^3</f>
        <v>0</v>
      </c>
      <c r="F87" s="57">
        <f>Atlanta!$C$25*10^3</f>
        <v>0</v>
      </c>
      <c r="G87" s="57">
        <f>LosAngeles!$C$25*10^3</f>
        <v>0</v>
      </c>
      <c r="H87" s="57">
        <f>LasVegas!$C$25*10^3</f>
        <v>0</v>
      </c>
      <c r="I87" s="57">
        <f>SanFrancisco!$C$25*10^3</f>
        <v>0</v>
      </c>
      <c r="J87" s="57">
        <f>Baltimore!$C$25*10^3</f>
        <v>0</v>
      </c>
      <c r="K87" s="57">
        <f>Albuquerque!$C$25*10^3</f>
        <v>0</v>
      </c>
      <c r="L87" s="57">
        <f>Seattle!$C$25*10^3</f>
        <v>0</v>
      </c>
      <c r="M87" s="57">
        <f>Chicago!$C$25*10^3</f>
        <v>0</v>
      </c>
      <c r="N87" s="57">
        <f>Boulder!$C$25*10^3</f>
        <v>0</v>
      </c>
      <c r="O87" s="57">
        <f>Minneapolis!$C$25*10^3</f>
        <v>0</v>
      </c>
      <c r="P87" s="57">
        <f>Helena!$C$25*10^3</f>
        <v>0</v>
      </c>
      <c r="Q87" s="57">
        <f>Duluth!$C$25*10^3</f>
        <v>0</v>
      </c>
      <c r="R87" s="57">
        <f>Fairbanks!$C$25*10^3</f>
        <v>0</v>
      </c>
    </row>
    <row r="88" spans="1:18">
      <c r="A88" s="51"/>
      <c r="B88" s="55" t="s">
        <v>89</v>
      </c>
      <c r="C88" s="57">
        <f>Miami!$C$26*10^3</f>
        <v>0</v>
      </c>
      <c r="D88" s="57">
        <f>Houston!$C$26*10^3</f>
        <v>0</v>
      </c>
      <c r="E88" s="57">
        <f>Phoenix!$C$26*10^3</f>
        <v>0</v>
      </c>
      <c r="F88" s="57">
        <f>Atlanta!$C$26*10^3</f>
        <v>0</v>
      </c>
      <c r="G88" s="57">
        <f>LosAngeles!$C$26*10^3</f>
        <v>0</v>
      </c>
      <c r="H88" s="57">
        <f>LasVegas!$C$26*10^3</f>
        <v>0</v>
      </c>
      <c r="I88" s="57">
        <f>SanFrancisco!$C$26*10^3</f>
        <v>0</v>
      </c>
      <c r="J88" s="57">
        <f>Baltimore!$C$26*10^3</f>
        <v>0</v>
      </c>
      <c r="K88" s="57">
        <f>Albuquerque!$C$26*10^3</f>
        <v>0</v>
      </c>
      <c r="L88" s="57">
        <f>Seattle!$C$26*10^3</f>
        <v>0</v>
      </c>
      <c r="M88" s="57">
        <f>Chicago!$C$26*10^3</f>
        <v>0</v>
      </c>
      <c r="N88" s="57">
        <f>Boulder!$C$26*10^3</f>
        <v>0</v>
      </c>
      <c r="O88" s="57">
        <f>Minneapolis!$C$26*10^3</f>
        <v>0</v>
      </c>
      <c r="P88" s="57">
        <f>Helena!$C$26*10^3</f>
        <v>0</v>
      </c>
      <c r="Q88" s="57">
        <f>Duluth!$C$26*10^3</f>
        <v>0</v>
      </c>
      <c r="R88" s="57">
        <f>Fairbanks!$C$26*10^3</f>
        <v>0</v>
      </c>
    </row>
    <row r="89" spans="1:18">
      <c r="A89" s="51"/>
      <c r="B89" s="55" t="s">
        <v>90</v>
      </c>
      <c r="C89" s="57">
        <f>Miami!$C$28*10^3</f>
        <v>121820</v>
      </c>
      <c r="D89" s="57">
        <f>Houston!$C$28*10^3</f>
        <v>507290</v>
      </c>
      <c r="E89" s="57">
        <f>Phoenix!$C$28*10^3</f>
        <v>483480</v>
      </c>
      <c r="F89" s="57">
        <f>Atlanta!$C$28*10^3</f>
        <v>842770</v>
      </c>
      <c r="G89" s="57">
        <f>LosAngeles!$C$28*10^3</f>
        <v>463880</v>
      </c>
      <c r="H89" s="57">
        <f>LasVegas!$C$28*10^3</f>
        <v>667790</v>
      </c>
      <c r="I89" s="57">
        <f>SanFrancisco!$C$28*10^3</f>
        <v>731870</v>
      </c>
      <c r="J89" s="57">
        <f>Baltimore!$C$28*10^3</f>
        <v>1276520</v>
      </c>
      <c r="K89" s="57">
        <f>Albuquerque!$C$28*10^3</f>
        <v>877380</v>
      </c>
      <c r="L89" s="57">
        <f>Seattle!$C$28*10^3</f>
        <v>1321830</v>
      </c>
      <c r="M89" s="57">
        <f>Chicago!$C$28*10^3</f>
        <v>1753590</v>
      </c>
      <c r="N89" s="57">
        <f>Boulder!$C$28*10^3</f>
        <v>1222390</v>
      </c>
      <c r="O89" s="57">
        <f>Minneapolis!$C$28*10^3</f>
        <v>2210220</v>
      </c>
      <c r="P89" s="57">
        <f>Helena!$C$28*10^3</f>
        <v>1773650</v>
      </c>
      <c r="Q89" s="57">
        <f>Duluth!$C$28*10^3</f>
        <v>2664250</v>
      </c>
      <c r="R89" s="57">
        <f>Fairbanks!$C$28*10^3</f>
        <v>4523620</v>
      </c>
    </row>
    <row r="90" spans="1:18">
      <c r="A90" s="51"/>
      <c r="B90" s="54" t="s">
        <v>249</v>
      </c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</row>
    <row r="91" spans="1:18">
      <c r="A91" s="51"/>
      <c r="B91" s="55" t="s">
        <v>70</v>
      </c>
      <c r="C91" s="57">
        <f>Miami!$E$13*10^3</f>
        <v>0</v>
      </c>
      <c r="D91" s="57">
        <f>Houston!$E$13*10^3</f>
        <v>0</v>
      </c>
      <c r="E91" s="57">
        <f>Phoenix!$E$13*10^3</f>
        <v>0</v>
      </c>
      <c r="F91" s="57">
        <f>Atlanta!$E$13*10^3</f>
        <v>0</v>
      </c>
      <c r="G91" s="57">
        <f>LosAngeles!$E$13*10^3</f>
        <v>0</v>
      </c>
      <c r="H91" s="57">
        <f>LasVegas!$E$13*10^3</f>
        <v>0</v>
      </c>
      <c r="I91" s="57">
        <f>SanFrancisco!$E$13*10^3</f>
        <v>0</v>
      </c>
      <c r="J91" s="57">
        <f>Baltimore!$E$13*10^3</f>
        <v>0</v>
      </c>
      <c r="K91" s="57">
        <f>Albuquerque!$E$13*10^3</f>
        <v>0</v>
      </c>
      <c r="L91" s="57">
        <f>Seattle!$E$13*10^3</f>
        <v>0</v>
      </c>
      <c r="M91" s="57">
        <f>Chicago!$E$13*10^3</f>
        <v>0</v>
      </c>
      <c r="N91" s="57">
        <f>Boulder!$E$13*10^3</f>
        <v>0</v>
      </c>
      <c r="O91" s="57">
        <f>Minneapolis!$E$13*10^3</f>
        <v>0</v>
      </c>
      <c r="P91" s="57">
        <f>Helena!$E$13*10^3</f>
        <v>0</v>
      </c>
      <c r="Q91" s="57">
        <f>Duluth!$E$13*10^3</f>
        <v>0</v>
      </c>
      <c r="R91" s="57">
        <f>Fairbanks!$E$13*10^3</f>
        <v>0</v>
      </c>
    </row>
    <row r="92" spans="1:18">
      <c r="A92" s="51"/>
      <c r="B92" s="55" t="s">
        <v>71</v>
      </c>
      <c r="C92" s="57">
        <f>Miami!$E$14*10^3</f>
        <v>0</v>
      </c>
      <c r="D92" s="57">
        <f>Houston!$E$14*10^3</f>
        <v>0</v>
      </c>
      <c r="E92" s="57">
        <f>Phoenix!$E$14*10^3</f>
        <v>0</v>
      </c>
      <c r="F92" s="57">
        <f>Atlanta!$E$14*10^3</f>
        <v>0</v>
      </c>
      <c r="G92" s="57">
        <f>LosAngeles!$E$14*10^3</f>
        <v>0</v>
      </c>
      <c r="H92" s="57">
        <f>LasVegas!$E$14*10^3</f>
        <v>0</v>
      </c>
      <c r="I92" s="57">
        <f>SanFrancisco!$E$14*10^3</f>
        <v>0</v>
      </c>
      <c r="J92" s="57">
        <f>Baltimore!$E$14*10^3</f>
        <v>0</v>
      </c>
      <c r="K92" s="57">
        <f>Albuquerque!$E$14*10^3</f>
        <v>0</v>
      </c>
      <c r="L92" s="57">
        <f>Seattle!$E$14*10^3</f>
        <v>0</v>
      </c>
      <c r="M92" s="57">
        <f>Chicago!$E$14*10^3</f>
        <v>0</v>
      </c>
      <c r="N92" s="57">
        <f>Boulder!$E$14*10^3</f>
        <v>0</v>
      </c>
      <c r="O92" s="57">
        <f>Minneapolis!$E$14*10^3</f>
        <v>0</v>
      </c>
      <c r="P92" s="57">
        <f>Helena!$E$14*10^3</f>
        <v>0</v>
      </c>
      <c r="Q92" s="57">
        <f>Duluth!$E$14*10^3</f>
        <v>0</v>
      </c>
      <c r="R92" s="57">
        <f>Fairbanks!$E$14*10^3</f>
        <v>0</v>
      </c>
    </row>
    <row r="93" spans="1:18">
      <c r="A93" s="51"/>
      <c r="B93" s="55" t="s">
        <v>79</v>
      </c>
      <c r="C93" s="57">
        <f>Miami!$E$15*10^3</f>
        <v>0</v>
      </c>
      <c r="D93" s="57">
        <f>Houston!$E$15*10^3</f>
        <v>0</v>
      </c>
      <c r="E93" s="57">
        <f>Phoenix!$E$15*10^3</f>
        <v>0</v>
      </c>
      <c r="F93" s="57">
        <f>Atlanta!$E$15*10^3</f>
        <v>0</v>
      </c>
      <c r="G93" s="57">
        <f>LosAngeles!$E$15*10^3</f>
        <v>0</v>
      </c>
      <c r="H93" s="57">
        <f>LasVegas!$E$15*10^3</f>
        <v>0</v>
      </c>
      <c r="I93" s="57">
        <f>SanFrancisco!$E$15*10^3</f>
        <v>0</v>
      </c>
      <c r="J93" s="57">
        <f>Baltimore!$E$15*10^3</f>
        <v>0</v>
      </c>
      <c r="K93" s="57">
        <f>Albuquerque!$E$15*10^3</f>
        <v>0</v>
      </c>
      <c r="L93" s="57">
        <f>Seattle!$E$15*10^3</f>
        <v>0</v>
      </c>
      <c r="M93" s="57">
        <f>Chicago!$E$15*10^3</f>
        <v>0</v>
      </c>
      <c r="N93" s="57">
        <f>Boulder!$E$15*10^3</f>
        <v>0</v>
      </c>
      <c r="O93" s="57">
        <f>Minneapolis!$E$15*10^3</f>
        <v>0</v>
      </c>
      <c r="P93" s="57">
        <f>Helena!$E$15*10^3</f>
        <v>0</v>
      </c>
      <c r="Q93" s="57">
        <f>Duluth!$E$15*10^3</f>
        <v>0</v>
      </c>
      <c r="R93" s="57">
        <f>Fairbanks!$E$15*10^3</f>
        <v>0</v>
      </c>
    </row>
    <row r="94" spans="1:18">
      <c r="A94" s="51"/>
      <c r="B94" s="55" t="s">
        <v>80</v>
      </c>
      <c r="C94" s="57">
        <f>Miami!$E$16*10^3</f>
        <v>0</v>
      </c>
      <c r="D94" s="57">
        <f>Houston!$E$16*10^3</f>
        <v>0</v>
      </c>
      <c r="E94" s="57">
        <f>Phoenix!$E$16*10^3</f>
        <v>0</v>
      </c>
      <c r="F94" s="57">
        <f>Atlanta!$E$16*10^3</f>
        <v>0</v>
      </c>
      <c r="G94" s="57">
        <f>LosAngeles!$E$16*10^3</f>
        <v>0</v>
      </c>
      <c r="H94" s="57">
        <f>LasVegas!$E$16*10^3</f>
        <v>0</v>
      </c>
      <c r="I94" s="57">
        <f>SanFrancisco!$E$16*10^3</f>
        <v>0</v>
      </c>
      <c r="J94" s="57">
        <f>Baltimore!$E$16*10^3</f>
        <v>0</v>
      </c>
      <c r="K94" s="57">
        <f>Albuquerque!$E$16*10^3</f>
        <v>0</v>
      </c>
      <c r="L94" s="57">
        <f>Seattle!$E$16*10^3</f>
        <v>0</v>
      </c>
      <c r="M94" s="57">
        <f>Chicago!$E$16*10^3</f>
        <v>0</v>
      </c>
      <c r="N94" s="57">
        <f>Boulder!$E$16*10^3</f>
        <v>0</v>
      </c>
      <c r="O94" s="57">
        <f>Minneapolis!$E$16*10^3</f>
        <v>0</v>
      </c>
      <c r="P94" s="57">
        <f>Helena!$E$16*10^3</f>
        <v>0</v>
      </c>
      <c r="Q94" s="57">
        <f>Duluth!$E$16*10^3</f>
        <v>0</v>
      </c>
      <c r="R94" s="57">
        <f>Fairbanks!$E$16*10^3</f>
        <v>0</v>
      </c>
    </row>
    <row r="95" spans="1:18">
      <c r="A95" s="51"/>
      <c r="B95" s="55" t="s">
        <v>81</v>
      </c>
      <c r="C95" s="57">
        <f>Miami!$E$17*10^3</f>
        <v>0</v>
      </c>
      <c r="D95" s="57">
        <f>Houston!$E$17*10^3</f>
        <v>0</v>
      </c>
      <c r="E95" s="57">
        <f>Phoenix!$E$17*10^3</f>
        <v>0</v>
      </c>
      <c r="F95" s="57">
        <f>Atlanta!$E$17*10^3</f>
        <v>0</v>
      </c>
      <c r="G95" s="57">
        <f>LosAngeles!$E$17*10^3</f>
        <v>0</v>
      </c>
      <c r="H95" s="57">
        <f>LasVegas!$E$17*10^3</f>
        <v>0</v>
      </c>
      <c r="I95" s="57">
        <f>SanFrancisco!$E$17*10^3</f>
        <v>0</v>
      </c>
      <c r="J95" s="57">
        <f>Baltimore!$E$17*10^3</f>
        <v>0</v>
      </c>
      <c r="K95" s="57">
        <f>Albuquerque!$E$17*10^3</f>
        <v>0</v>
      </c>
      <c r="L95" s="57">
        <f>Seattle!$E$17*10^3</f>
        <v>0</v>
      </c>
      <c r="M95" s="57">
        <f>Chicago!$E$17*10^3</f>
        <v>0</v>
      </c>
      <c r="N95" s="57">
        <f>Boulder!$E$17*10^3</f>
        <v>0</v>
      </c>
      <c r="O95" s="57">
        <f>Minneapolis!$E$17*10^3</f>
        <v>0</v>
      </c>
      <c r="P95" s="57">
        <f>Helena!$E$17*10^3</f>
        <v>0</v>
      </c>
      <c r="Q95" s="57">
        <f>Duluth!$E$17*10^3</f>
        <v>0</v>
      </c>
      <c r="R95" s="57">
        <f>Fairbanks!$E$17*10^3</f>
        <v>0</v>
      </c>
    </row>
    <row r="96" spans="1:18">
      <c r="A96" s="51"/>
      <c r="B96" s="55" t="s">
        <v>82</v>
      </c>
      <c r="C96" s="57">
        <f>Miami!$E$18*10^3</f>
        <v>0</v>
      </c>
      <c r="D96" s="57">
        <f>Houston!$E$18*10^3</f>
        <v>0</v>
      </c>
      <c r="E96" s="57">
        <f>Phoenix!$E$18*10^3</f>
        <v>0</v>
      </c>
      <c r="F96" s="57">
        <f>Atlanta!$E$18*10^3</f>
        <v>0</v>
      </c>
      <c r="G96" s="57">
        <f>LosAngeles!$E$18*10^3</f>
        <v>0</v>
      </c>
      <c r="H96" s="57">
        <f>LasVegas!$E$18*10^3</f>
        <v>0</v>
      </c>
      <c r="I96" s="57">
        <f>SanFrancisco!$E$18*10^3</f>
        <v>0</v>
      </c>
      <c r="J96" s="57">
        <f>Baltimore!$E$18*10^3</f>
        <v>0</v>
      </c>
      <c r="K96" s="57">
        <f>Albuquerque!$E$18*10^3</f>
        <v>0</v>
      </c>
      <c r="L96" s="57">
        <f>Seattle!$E$18*10^3</f>
        <v>0</v>
      </c>
      <c r="M96" s="57">
        <f>Chicago!$E$18*10^3</f>
        <v>0</v>
      </c>
      <c r="N96" s="57">
        <f>Boulder!$E$18*10^3</f>
        <v>0</v>
      </c>
      <c r="O96" s="57">
        <f>Minneapolis!$E$18*10^3</f>
        <v>0</v>
      </c>
      <c r="P96" s="57">
        <f>Helena!$E$18*10^3</f>
        <v>0</v>
      </c>
      <c r="Q96" s="57">
        <f>Duluth!$E$18*10^3</f>
        <v>0</v>
      </c>
      <c r="R96" s="57">
        <f>Fairbanks!$E$18*10^3</f>
        <v>0</v>
      </c>
    </row>
    <row r="97" spans="1:18">
      <c r="A97" s="51"/>
      <c r="B97" s="55" t="s">
        <v>83</v>
      </c>
      <c r="C97" s="57">
        <f>Miami!$E$19*10^3</f>
        <v>0</v>
      </c>
      <c r="D97" s="57">
        <f>Houston!$E$19*10^3</f>
        <v>0</v>
      </c>
      <c r="E97" s="57">
        <f>Phoenix!$E$19*10^3</f>
        <v>0</v>
      </c>
      <c r="F97" s="57">
        <f>Atlanta!$E$19*10^3</f>
        <v>0</v>
      </c>
      <c r="G97" s="57">
        <f>LosAngeles!$E$19*10^3</f>
        <v>0</v>
      </c>
      <c r="H97" s="57">
        <f>LasVegas!$E$19*10^3</f>
        <v>0</v>
      </c>
      <c r="I97" s="57">
        <f>SanFrancisco!$E$19*10^3</f>
        <v>0</v>
      </c>
      <c r="J97" s="57">
        <f>Baltimore!$E$19*10^3</f>
        <v>0</v>
      </c>
      <c r="K97" s="57">
        <f>Albuquerque!$E$19*10^3</f>
        <v>0</v>
      </c>
      <c r="L97" s="57">
        <f>Seattle!$E$19*10^3</f>
        <v>0</v>
      </c>
      <c r="M97" s="57">
        <f>Chicago!$E$19*10^3</f>
        <v>0</v>
      </c>
      <c r="N97" s="57">
        <f>Boulder!$E$19*10^3</f>
        <v>0</v>
      </c>
      <c r="O97" s="57">
        <f>Minneapolis!$E$19*10^3</f>
        <v>0</v>
      </c>
      <c r="P97" s="57">
        <f>Helena!$E$19*10^3</f>
        <v>0</v>
      </c>
      <c r="Q97" s="57">
        <f>Duluth!$E$19*10^3</f>
        <v>0</v>
      </c>
      <c r="R97" s="57">
        <f>Fairbanks!$E$19*10^3</f>
        <v>0</v>
      </c>
    </row>
    <row r="98" spans="1:18">
      <c r="A98" s="51"/>
      <c r="B98" s="55" t="s">
        <v>84</v>
      </c>
      <c r="C98" s="57">
        <f>Miami!$E$20*10^3</f>
        <v>0</v>
      </c>
      <c r="D98" s="57">
        <f>Houston!$E$20*10^3</f>
        <v>0</v>
      </c>
      <c r="E98" s="57">
        <f>Phoenix!$E$20*10^3</f>
        <v>0</v>
      </c>
      <c r="F98" s="57">
        <f>Atlanta!$E$20*10^3</f>
        <v>0</v>
      </c>
      <c r="G98" s="57">
        <f>LosAngeles!$E$20*10^3</f>
        <v>0</v>
      </c>
      <c r="H98" s="57">
        <f>LasVegas!$E$20*10^3</f>
        <v>0</v>
      </c>
      <c r="I98" s="57">
        <f>SanFrancisco!$E$20*10^3</f>
        <v>0</v>
      </c>
      <c r="J98" s="57">
        <f>Baltimore!$E$20*10^3</f>
        <v>0</v>
      </c>
      <c r="K98" s="57">
        <f>Albuquerque!$E$20*10^3</f>
        <v>0</v>
      </c>
      <c r="L98" s="57">
        <f>Seattle!$E$20*10^3</f>
        <v>0</v>
      </c>
      <c r="M98" s="57">
        <f>Chicago!$E$20*10^3</f>
        <v>0</v>
      </c>
      <c r="N98" s="57">
        <f>Boulder!$E$20*10^3</f>
        <v>0</v>
      </c>
      <c r="O98" s="57">
        <f>Minneapolis!$E$20*10^3</f>
        <v>0</v>
      </c>
      <c r="P98" s="57">
        <f>Helena!$E$20*10^3</f>
        <v>0</v>
      </c>
      <c r="Q98" s="57">
        <f>Duluth!$E$20*10^3</f>
        <v>0</v>
      </c>
      <c r="R98" s="57">
        <f>Fairbanks!$E$20*10^3</f>
        <v>0</v>
      </c>
    </row>
    <row r="99" spans="1:18">
      <c r="A99" s="51"/>
      <c r="B99" s="55" t="s">
        <v>85</v>
      </c>
      <c r="C99" s="57">
        <f>Miami!$E$21*10^3</f>
        <v>0</v>
      </c>
      <c r="D99" s="57">
        <f>Houston!$E$21*10^3</f>
        <v>0</v>
      </c>
      <c r="E99" s="57">
        <f>Phoenix!$E$21*10^3</f>
        <v>0</v>
      </c>
      <c r="F99" s="57">
        <f>Atlanta!$E$21*10^3</f>
        <v>0</v>
      </c>
      <c r="G99" s="57">
        <f>LosAngeles!$E$21*10^3</f>
        <v>0</v>
      </c>
      <c r="H99" s="57">
        <f>LasVegas!$E$21*10^3</f>
        <v>0</v>
      </c>
      <c r="I99" s="57">
        <f>SanFrancisco!$E$21*10^3</f>
        <v>0</v>
      </c>
      <c r="J99" s="57">
        <f>Baltimore!$E$21*10^3</f>
        <v>0</v>
      </c>
      <c r="K99" s="57">
        <f>Albuquerque!$E$21*10^3</f>
        <v>0</v>
      </c>
      <c r="L99" s="57">
        <f>Seattle!$E$21*10^3</f>
        <v>0</v>
      </c>
      <c r="M99" s="57">
        <f>Chicago!$E$21*10^3</f>
        <v>0</v>
      </c>
      <c r="N99" s="57">
        <f>Boulder!$E$21*10^3</f>
        <v>0</v>
      </c>
      <c r="O99" s="57">
        <f>Minneapolis!$E$21*10^3</f>
        <v>0</v>
      </c>
      <c r="P99" s="57">
        <f>Helena!$E$21*10^3</f>
        <v>0</v>
      </c>
      <c r="Q99" s="57">
        <f>Duluth!$E$21*10^3</f>
        <v>0</v>
      </c>
      <c r="R99" s="57">
        <f>Fairbanks!$E$21*10^3</f>
        <v>0</v>
      </c>
    </row>
    <row r="100" spans="1:18">
      <c r="A100" s="51"/>
      <c r="B100" s="55" t="s">
        <v>86</v>
      </c>
      <c r="C100" s="57">
        <f>Miami!$E$22*10^3</f>
        <v>0</v>
      </c>
      <c r="D100" s="57">
        <f>Houston!$E$22*10^3</f>
        <v>0</v>
      </c>
      <c r="E100" s="57">
        <f>Phoenix!$E$22*10^3</f>
        <v>0</v>
      </c>
      <c r="F100" s="57">
        <f>Atlanta!$E$22*10^3</f>
        <v>0</v>
      </c>
      <c r="G100" s="57">
        <f>LosAngeles!$E$22*10^3</f>
        <v>0</v>
      </c>
      <c r="H100" s="57">
        <f>LasVegas!$E$22*10^3</f>
        <v>0</v>
      </c>
      <c r="I100" s="57">
        <f>SanFrancisco!$E$22*10^3</f>
        <v>0</v>
      </c>
      <c r="J100" s="57">
        <f>Baltimore!$E$22*10^3</f>
        <v>0</v>
      </c>
      <c r="K100" s="57">
        <f>Albuquerque!$E$22*10^3</f>
        <v>0</v>
      </c>
      <c r="L100" s="57">
        <f>Seattle!$E$22*10^3</f>
        <v>0</v>
      </c>
      <c r="M100" s="57">
        <f>Chicago!$E$22*10^3</f>
        <v>0</v>
      </c>
      <c r="N100" s="57">
        <f>Boulder!$E$22*10^3</f>
        <v>0</v>
      </c>
      <c r="O100" s="57">
        <f>Minneapolis!$E$22*10^3</f>
        <v>0</v>
      </c>
      <c r="P100" s="57">
        <f>Helena!$E$22*10^3</f>
        <v>0</v>
      </c>
      <c r="Q100" s="57">
        <f>Duluth!$E$22*10^3</f>
        <v>0</v>
      </c>
      <c r="R100" s="57">
        <f>Fairbanks!$E$22*10^3</f>
        <v>0</v>
      </c>
    </row>
    <row r="101" spans="1:18">
      <c r="A101" s="51"/>
      <c r="B101" s="55" t="s">
        <v>65</v>
      </c>
      <c r="C101" s="57">
        <f>Miami!$E$23*10^3</f>
        <v>0</v>
      </c>
      <c r="D101" s="57">
        <f>Houston!$E$23*10^3</f>
        <v>0</v>
      </c>
      <c r="E101" s="57">
        <f>Phoenix!$E$23*10^3</f>
        <v>0</v>
      </c>
      <c r="F101" s="57">
        <f>Atlanta!$E$23*10^3</f>
        <v>0</v>
      </c>
      <c r="G101" s="57">
        <f>LosAngeles!$E$23*10^3</f>
        <v>0</v>
      </c>
      <c r="H101" s="57">
        <f>LasVegas!$E$23*10^3</f>
        <v>0</v>
      </c>
      <c r="I101" s="57">
        <f>SanFrancisco!$E$23*10^3</f>
        <v>0</v>
      </c>
      <c r="J101" s="57">
        <f>Baltimore!$E$23*10^3</f>
        <v>0</v>
      </c>
      <c r="K101" s="57">
        <f>Albuquerque!$E$23*10^3</f>
        <v>0</v>
      </c>
      <c r="L101" s="57">
        <f>Seattle!$E$23*10^3</f>
        <v>0</v>
      </c>
      <c r="M101" s="57">
        <f>Chicago!$E$23*10^3</f>
        <v>0</v>
      </c>
      <c r="N101" s="57">
        <f>Boulder!$E$23*10^3</f>
        <v>0</v>
      </c>
      <c r="O101" s="57">
        <f>Minneapolis!$E$23*10^3</f>
        <v>0</v>
      </c>
      <c r="P101" s="57">
        <f>Helena!$E$23*10^3</f>
        <v>0</v>
      </c>
      <c r="Q101" s="57">
        <f>Duluth!$E$23*10^3</f>
        <v>0</v>
      </c>
      <c r="R101" s="57">
        <f>Fairbanks!$E$23*10^3</f>
        <v>0</v>
      </c>
    </row>
    <row r="102" spans="1:18">
      <c r="A102" s="51"/>
      <c r="B102" s="55" t="s">
        <v>87</v>
      </c>
      <c r="C102" s="57">
        <f>Miami!$E$24*10^3</f>
        <v>0</v>
      </c>
      <c r="D102" s="57">
        <f>Houston!$E$24*10^3</f>
        <v>0</v>
      </c>
      <c r="E102" s="57">
        <f>Phoenix!$E$24*10^3</f>
        <v>0</v>
      </c>
      <c r="F102" s="57">
        <f>Atlanta!$E$24*10^3</f>
        <v>0</v>
      </c>
      <c r="G102" s="57">
        <f>LosAngeles!$E$24*10^3</f>
        <v>0</v>
      </c>
      <c r="H102" s="57">
        <f>LasVegas!$E$24*10^3</f>
        <v>0</v>
      </c>
      <c r="I102" s="57">
        <f>SanFrancisco!$E$24*10^3</f>
        <v>0</v>
      </c>
      <c r="J102" s="57">
        <f>Baltimore!$E$24*10^3</f>
        <v>0</v>
      </c>
      <c r="K102" s="57">
        <f>Albuquerque!$E$24*10^3</f>
        <v>0</v>
      </c>
      <c r="L102" s="57">
        <f>Seattle!$E$24*10^3</f>
        <v>0</v>
      </c>
      <c r="M102" s="57">
        <f>Chicago!$E$24*10^3</f>
        <v>0</v>
      </c>
      <c r="N102" s="57">
        <f>Boulder!$E$24*10^3</f>
        <v>0</v>
      </c>
      <c r="O102" s="57">
        <f>Minneapolis!$E$24*10^3</f>
        <v>0</v>
      </c>
      <c r="P102" s="57">
        <f>Helena!$E$24*10^3</f>
        <v>0</v>
      </c>
      <c r="Q102" s="57">
        <f>Duluth!$E$24*10^3</f>
        <v>0</v>
      </c>
      <c r="R102" s="57">
        <f>Fairbanks!$E$24*10^3</f>
        <v>0</v>
      </c>
    </row>
    <row r="103" spans="1:18">
      <c r="A103" s="51"/>
      <c r="B103" s="55" t="s">
        <v>88</v>
      </c>
      <c r="C103" s="57">
        <f>Miami!$E$25*10^3</f>
        <v>0</v>
      </c>
      <c r="D103" s="57">
        <f>Houston!$E$25*10^3</f>
        <v>0</v>
      </c>
      <c r="E103" s="57">
        <f>Phoenix!$E$25*10^3</f>
        <v>0</v>
      </c>
      <c r="F103" s="57">
        <f>Atlanta!$E$25*10^3</f>
        <v>0</v>
      </c>
      <c r="G103" s="57">
        <f>LosAngeles!$E$25*10^3</f>
        <v>0</v>
      </c>
      <c r="H103" s="57">
        <f>LasVegas!$E$25*10^3</f>
        <v>0</v>
      </c>
      <c r="I103" s="57">
        <f>SanFrancisco!$E$25*10^3</f>
        <v>0</v>
      </c>
      <c r="J103" s="57">
        <f>Baltimore!$E$25*10^3</f>
        <v>0</v>
      </c>
      <c r="K103" s="57">
        <f>Albuquerque!$E$25*10^3</f>
        <v>0</v>
      </c>
      <c r="L103" s="57">
        <f>Seattle!$E$25*10^3</f>
        <v>0</v>
      </c>
      <c r="M103" s="57">
        <f>Chicago!$E$25*10^3</f>
        <v>0</v>
      </c>
      <c r="N103" s="57">
        <f>Boulder!$E$25*10^3</f>
        <v>0</v>
      </c>
      <c r="O103" s="57">
        <f>Minneapolis!$E$25*10^3</f>
        <v>0</v>
      </c>
      <c r="P103" s="57">
        <f>Helena!$E$25*10^3</f>
        <v>0</v>
      </c>
      <c r="Q103" s="57">
        <f>Duluth!$E$25*10^3</f>
        <v>0</v>
      </c>
      <c r="R103" s="57">
        <f>Fairbanks!$E$25*10^3</f>
        <v>0</v>
      </c>
    </row>
    <row r="104" spans="1:18">
      <c r="A104" s="51"/>
      <c r="B104" s="55" t="s">
        <v>89</v>
      </c>
      <c r="C104" s="57">
        <f>Miami!$E$26*10^3</f>
        <v>0</v>
      </c>
      <c r="D104" s="57">
        <f>Houston!$E$26*10^3</f>
        <v>0</v>
      </c>
      <c r="E104" s="57">
        <f>Phoenix!$E$26*10^3</f>
        <v>0</v>
      </c>
      <c r="F104" s="57">
        <f>Atlanta!$E$26*10^3</f>
        <v>0</v>
      </c>
      <c r="G104" s="57">
        <f>LosAngeles!$E$26*10^3</f>
        <v>0</v>
      </c>
      <c r="H104" s="57">
        <f>LasVegas!$E$26*10^3</f>
        <v>0</v>
      </c>
      <c r="I104" s="57">
        <f>SanFrancisco!$E$26*10^3</f>
        <v>0</v>
      </c>
      <c r="J104" s="57">
        <f>Baltimore!$E$26*10^3</f>
        <v>0</v>
      </c>
      <c r="K104" s="57">
        <f>Albuquerque!$E$26*10^3</f>
        <v>0</v>
      </c>
      <c r="L104" s="57">
        <f>Seattle!$E$26*10^3</f>
        <v>0</v>
      </c>
      <c r="M104" s="57">
        <f>Chicago!$E$26*10^3</f>
        <v>0</v>
      </c>
      <c r="N104" s="57">
        <f>Boulder!$E$26*10^3</f>
        <v>0</v>
      </c>
      <c r="O104" s="57">
        <f>Minneapolis!$E$26*10^3</f>
        <v>0</v>
      </c>
      <c r="P104" s="57">
        <f>Helena!$E$26*10^3</f>
        <v>0</v>
      </c>
      <c r="Q104" s="57">
        <f>Duluth!$E$26*10^3</f>
        <v>0</v>
      </c>
      <c r="R104" s="57">
        <f>Fairbanks!$E$26*10^3</f>
        <v>0</v>
      </c>
    </row>
    <row r="105" spans="1:18">
      <c r="A105" s="51"/>
      <c r="B105" s="55" t="s">
        <v>90</v>
      </c>
      <c r="C105" s="57">
        <f>Miami!$E$28*10^3</f>
        <v>0</v>
      </c>
      <c r="D105" s="57">
        <f>Houston!$E$28*10^3</f>
        <v>0</v>
      </c>
      <c r="E105" s="57">
        <f>Phoenix!$E$28*10^3</f>
        <v>0</v>
      </c>
      <c r="F105" s="57">
        <f>Atlanta!$E$28*10^3</f>
        <v>0</v>
      </c>
      <c r="G105" s="57">
        <f>LosAngeles!$E$28*10^3</f>
        <v>0</v>
      </c>
      <c r="H105" s="57">
        <f>LasVegas!$E$28*10^3</f>
        <v>0</v>
      </c>
      <c r="I105" s="57">
        <f>SanFrancisco!$E$28*10^3</f>
        <v>0</v>
      </c>
      <c r="J105" s="57">
        <f>Baltimore!$E$28*10^3</f>
        <v>0</v>
      </c>
      <c r="K105" s="57">
        <f>Albuquerque!$E$28*10^3</f>
        <v>0</v>
      </c>
      <c r="L105" s="57">
        <f>Seattle!$E$28*10^3</f>
        <v>0</v>
      </c>
      <c r="M105" s="57">
        <f>Chicago!$E$28*10^3</f>
        <v>0</v>
      </c>
      <c r="N105" s="57">
        <f>Boulder!$E$28*10^3</f>
        <v>0</v>
      </c>
      <c r="O105" s="57">
        <f>Minneapolis!$E$28*10^3</f>
        <v>0</v>
      </c>
      <c r="P105" s="57">
        <f>Helena!$E$28*10^3</f>
        <v>0</v>
      </c>
      <c r="Q105" s="57">
        <f>Duluth!$E$28*10^3</f>
        <v>0</v>
      </c>
      <c r="R105" s="57">
        <f>Fairbanks!$E$28*10^3</f>
        <v>0</v>
      </c>
    </row>
    <row r="106" spans="1:18">
      <c r="A106" s="51"/>
      <c r="B106" s="54" t="s">
        <v>250</v>
      </c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</row>
    <row r="107" spans="1:18">
      <c r="A107" s="51"/>
      <c r="B107" s="55" t="s">
        <v>70</v>
      </c>
      <c r="C107" s="57">
        <f>Miami!$F$13*10^3</f>
        <v>0</v>
      </c>
      <c r="D107" s="57">
        <f>Houston!$F$13*10^3</f>
        <v>0</v>
      </c>
      <c r="E107" s="57">
        <f>Phoenix!$F$13*10^3</f>
        <v>0</v>
      </c>
      <c r="F107" s="57">
        <f>Atlanta!$F$13*10^3</f>
        <v>0</v>
      </c>
      <c r="G107" s="57">
        <f>LosAngeles!$F$13*10^3</f>
        <v>0</v>
      </c>
      <c r="H107" s="57">
        <f>LasVegas!$F$13*10^3</f>
        <v>0</v>
      </c>
      <c r="I107" s="57">
        <f>SanFrancisco!$F$13*10^3</f>
        <v>0</v>
      </c>
      <c r="J107" s="57">
        <f>Baltimore!$F$13*10^3</f>
        <v>0</v>
      </c>
      <c r="K107" s="57">
        <f>Albuquerque!$F$13*10^3</f>
        <v>0</v>
      </c>
      <c r="L107" s="57">
        <f>Seattle!$F$13*10^3</f>
        <v>0</v>
      </c>
      <c r="M107" s="57">
        <f>Chicago!$F$13*10^3</f>
        <v>0</v>
      </c>
      <c r="N107" s="57">
        <f>Boulder!$F$13*10^3</f>
        <v>0</v>
      </c>
      <c r="O107" s="57">
        <f>Minneapolis!$F$13*10^3</f>
        <v>0</v>
      </c>
      <c r="P107" s="57">
        <f>Helena!$F$13*10^3</f>
        <v>0</v>
      </c>
      <c r="Q107" s="57">
        <f>Duluth!$F$13*10^3</f>
        <v>0</v>
      </c>
      <c r="R107" s="57">
        <f>Fairbanks!$F$13*10^3</f>
        <v>0</v>
      </c>
    </row>
    <row r="108" spans="1:18">
      <c r="A108" s="51"/>
      <c r="B108" s="55" t="s">
        <v>71</v>
      </c>
      <c r="C108" s="57">
        <f>Miami!$F$14*10^3</f>
        <v>0</v>
      </c>
      <c r="D108" s="57">
        <f>Houston!$F$14*10^3</f>
        <v>0</v>
      </c>
      <c r="E108" s="57">
        <f>Phoenix!$F$14*10^3</f>
        <v>0</v>
      </c>
      <c r="F108" s="57">
        <f>Atlanta!$F$14*10^3</f>
        <v>0</v>
      </c>
      <c r="G108" s="57">
        <f>LosAngeles!$F$14*10^3</f>
        <v>0</v>
      </c>
      <c r="H108" s="57">
        <f>LasVegas!$F$14*10^3</f>
        <v>0</v>
      </c>
      <c r="I108" s="57">
        <f>SanFrancisco!$F$14*10^3</f>
        <v>0</v>
      </c>
      <c r="J108" s="57">
        <f>Baltimore!$F$14*10^3</f>
        <v>0</v>
      </c>
      <c r="K108" s="57">
        <f>Albuquerque!$F$14*10^3</f>
        <v>0</v>
      </c>
      <c r="L108" s="57">
        <f>Seattle!$F$14*10^3</f>
        <v>0</v>
      </c>
      <c r="M108" s="57">
        <f>Chicago!$F$14*10^3</f>
        <v>0</v>
      </c>
      <c r="N108" s="57">
        <f>Boulder!$F$14*10^3</f>
        <v>0</v>
      </c>
      <c r="O108" s="57">
        <f>Minneapolis!$F$14*10^3</f>
        <v>0</v>
      </c>
      <c r="P108" s="57">
        <f>Helena!$F$14*10^3</f>
        <v>0</v>
      </c>
      <c r="Q108" s="57">
        <f>Duluth!$F$14*10^3</f>
        <v>0</v>
      </c>
      <c r="R108" s="57">
        <f>Fairbanks!$F$14*10^3</f>
        <v>0</v>
      </c>
    </row>
    <row r="109" spans="1:18">
      <c r="A109" s="51"/>
      <c r="B109" s="55" t="s">
        <v>79</v>
      </c>
      <c r="C109" s="57">
        <f>Miami!$F$15*10^3</f>
        <v>0</v>
      </c>
      <c r="D109" s="57">
        <f>Houston!$F$15*10^3</f>
        <v>0</v>
      </c>
      <c r="E109" s="57">
        <f>Phoenix!$F$15*10^3</f>
        <v>0</v>
      </c>
      <c r="F109" s="57">
        <f>Atlanta!$F$15*10^3</f>
        <v>0</v>
      </c>
      <c r="G109" s="57">
        <f>LosAngeles!$F$15*10^3</f>
        <v>0</v>
      </c>
      <c r="H109" s="57">
        <f>LasVegas!$F$15*10^3</f>
        <v>0</v>
      </c>
      <c r="I109" s="57">
        <f>SanFrancisco!$F$15*10^3</f>
        <v>0</v>
      </c>
      <c r="J109" s="57">
        <f>Baltimore!$F$15*10^3</f>
        <v>0</v>
      </c>
      <c r="K109" s="57">
        <f>Albuquerque!$F$15*10^3</f>
        <v>0</v>
      </c>
      <c r="L109" s="57">
        <f>Seattle!$F$15*10^3</f>
        <v>0</v>
      </c>
      <c r="M109" s="57">
        <f>Chicago!$F$15*10^3</f>
        <v>0</v>
      </c>
      <c r="N109" s="57">
        <f>Boulder!$F$15*10^3</f>
        <v>0</v>
      </c>
      <c r="O109" s="57">
        <f>Minneapolis!$F$15*10^3</f>
        <v>0</v>
      </c>
      <c r="P109" s="57">
        <f>Helena!$F$15*10^3</f>
        <v>0</v>
      </c>
      <c r="Q109" s="57">
        <f>Duluth!$F$15*10^3</f>
        <v>0</v>
      </c>
      <c r="R109" s="57">
        <f>Fairbanks!$F$15*10^3</f>
        <v>0</v>
      </c>
    </row>
    <row r="110" spans="1:18">
      <c r="A110" s="51"/>
      <c r="B110" s="55" t="s">
        <v>80</v>
      </c>
      <c r="C110" s="57">
        <f>Miami!$F$16*10^3</f>
        <v>0</v>
      </c>
      <c r="D110" s="57">
        <f>Houston!$F$16*10^3</f>
        <v>0</v>
      </c>
      <c r="E110" s="57">
        <f>Phoenix!$F$16*10^3</f>
        <v>0</v>
      </c>
      <c r="F110" s="57">
        <f>Atlanta!$F$16*10^3</f>
        <v>0</v>
      </c>
      <c r="G110" s="57">
        <f>LosAngeles!$F$16*10^3</f>
        <v>0</v>
      </c>
      <c r="H110" s="57">
        <f>LasVegas!$F$16*10^3</f>
        <v>0</v>
      </c>
      <c r="I110" s="57">
        <f>SanFrancisco!$F$16*10^3</f>
        <v>0</v>
      </c>
      <c r="J110" s="57">
        <f>Baltimore!$F$16*10^3</f>
        <v>0</v>
      </c>
      <c r="K110" s="57">
        <f>Albuquerque!$F$16*10^3</f>
        <v>0</v>
      </c>
      <c r="L110" s="57">
        <f>Seattle!$F$16*10^3</f>
        <v>0</v>
      </c>
      <c r="M110" s="57">
        <f>Chicago!$F$16*10^3</f>
        <v>0</v>
      </c>
      <c r="N110" s="57">
        <f>Boulder!$F$16*10^3</f>
        <v>0</v>
      </c>
      <c r="O110" s="57">
        <f>Minneapolis!$F$16*10^3</f>
        <v>0</v>
      </c>
      <c r="P110" s="57">
        <f>Helena!$F$16*10^3</f>
        <v>0</v>
      </c>
      <c r="Q110" s="57">
        <f>Duluth!$F$16*10^3</f>
        <v>0</v>
      </c>
      <c r="R110" s="57">
        <f>Fairbanks!$F$16*10^3</f>
        <v>0</v>
      </c>
    </row>
    <row r="111" spans="1:18">
      <c r="A111" s="51"/>
      <c r="B111" s="55" t="s">
        <v>81</v>
      </c>
      <c r="C111" s="57">
        <f>Miami!$F$17*10^3</f>
        <v>0</v>
      </c>
      <c r="D111" s="57">
        <f>Houston!$F$17*10^3</f>
        <v>0</v>
      </c>
      <c r="E111" s="57">
        <f>Phoenix!$F$17*10^3</f>
        <v>0</v>
      </c>
      <c r="F111" s="57">
        <f>Atlanta!$F$17*10^3</f>
        <v>0</v>
      </c>
      <c r="G111" s="57">
        <f>LosAngeles!$F$17*10^3</f>
        <v>0</v>
      </c>
      <c r="H111" s="57">
        <f>LasVegas!$F$17*10^3</f>
        <v>0</v>
      </c>
      <c r="I111" s="57">
        <f>SanFrancisco!$F$17*10^3</f>
        <v>0</v>
      </c>
      <c r="J111" s="57">
        <f>Baltimore!$F$17*10^3</f>
        <v>0</v>
      </c>
      <c r="K111" s="57">
        <f>Albuquerque!$F$17*10^3</f>
        <v>0</v>
      </c>
      <c r="L111" s="57">
        <f>Seattle!$F$17*10^3</f>
        <v>0</v>
      </c>
      <c r="M111" s="57">
        <f>Chicago!$F$17*10^3</f>
        <v>0</v>
      </c>
      <c r="N111" s="57">
        <f>Boulder!$F$17*10^3</f>
        <v>0</v>
      </c>
      <c r="O111" s="57">
        <f>Minneapolis!$F$17*10^3</f>
        <v>0</v>
      </c>
      <c r="P111" s="57">
        <f>Helena!$F$17*10^3</f>
        <v>0</v>
      </c>
      <c r="Q111" s="57">
        <f>Duluth!$F$17*10^3</f>
        <v>0</v>
      </c>
      <c r="R111" s="57">
        <f>Fairbanks!$F$17*10^3</f>
        <v>0</v>
      </c>
    </row>
    <row r="112" spans="1:18">
      <c r="A112" s="51"/>
      <c r="B112" s="55" t="s">
        <v>82</v>
      </c>
      <c r="C112" s="57">
        <f>Miami!$F$18*10^3</f>
        <v>0</v>
      </c>
      <c r="D112" s="57">
        <f>Houston!$F$18*10^3</f>
        <v>0</v>
      </c>
      <c r="E112" s="57">
        <f>Phoenix!$F$18*10^3</f>
        <v>0</v>
      </c>
      <c r="F112" s="57">
        <f>Atlanta!$F$18*10^3</f>
        <v>0</v>
      </c>
      <c r="G112" s="57">
        <f>LosAngeles!$F$18*10^3</f>
        <v>0</v>
      </c>
      <c r="H112" s="57">
        <f>LasVegas!$F$18*10^3</f>
        <v>0</v>
      </c>
      <c r="I112" s="57">
        <f>SanFrancisco!$F$18*10^3</f>
        <v>0</v>
      </c>
      <c r="J112" s="57">
        <f>Baltimore!$F$18*10^3</f>
        <v>0</v>
      </c>
      <c r="K112" s="57">
        <f>Albuquerque!$F$18*10^3</f>
        <v>0</v>
      </c>
      <c r="L112" s="57">
        <f>Seattle!$F$18*10^3</f>
        <v>0</v>
      </c>
      <c r="M112" s="57">
        <f>Chicago!$F$18*10^3</f>
        <v>0</v>
      </c>
      <c r="N112" s="57">
        <f>Boulder!$F$18*10^3</f>
        <v>0</v>
      </c>
      <c r="O112" s="57">
        <f>Minneapolis!$F$18*10^3</f>
        <v>0</v>
      </c>
      <c r="P112" s="57">
        <f>Helena!$F$18*10^3</f>
        <v>0</v>
      </c>
      <c r="Q112" s="57">
        <f>Duluth!$F$18*10^3</f>
        <v>0</v>
      </c>
      <c r="R112" s="57">
        <f>Fairbanks!$F$18*10^3</f>
        <v>0</v>
      </c>
    </row>
    <row r="113" spans="1:18">
      <c r="A113" s="51"/>
      <c r="B113" s="55" t="s">
        <v>83</v>
      </c>
      <c r="C113" s="57">
        <f>Miami!$F$19*10^3</f>
        <v>0</v>
      </c>
      <c r="D113" s="57">
        <f>Houston!$F$19*10^3</f>
        <v>0</v>
      </c>
      <c r="E113" s="57">
        <f>Phoenix!$F$19*10^3</f>
        <v>0</v>
      </c>
      <c r="F113" s="57">
        <f>Atlanta!$F$19*10^3</f>
        <v>0</v>
      </c>
      <c r="G113" s="57">
        <f>LosAngeles!$F$19*10^3</f>
        <v>0</v>
      </c>
      <c r="H113" s="57">
        <f>LasVegas!$F$19*10^3</f>
        <v>0</v>
      </c>
      <c r="I113" s="57">
        <f>SanFrancisco!$F$19*10^3</f>
        <v>0</v>
      </c>
      <c r="J113" s="57">
        <f>Baltimore!$F$19*10^3</f>
        <v>0</v>
      </c>
      <c r="K113" s="57">
        <f>Albuquerque!$F$19*10^3</f>
        <v>0</v>
      </c>
      <c r="L113" s="57">
        <f>Seattle!$F$19*10^3</f>
        <v>0</v>
      </c>
      <c r="M113" s="57">
        <f>Chicago!$F$19*10^3</f>
        <v>0</v>
      </c>
      <c r="N113" s="57">
        <f>Boulder!$F$19*10^3</f>
        <v>0</v>
      </c>
      <c r="O113" s="57">
        <f>Minneapolis!$F$19*10^3</f>
        <v>0</v>
      </c>
      <c r="P113" s="57">
        <f>Helena!$F$19*10^3</f>
        <v>0</v>
      </c>
      <c r="Q113" s="57">
        <f>Duluth!$F$19*10^3</f>
        <v>0</v>
      </c>
      <c r="R113" s="57">
        <f>Fairbanks!$F$19*10^3</f>
        <v>0</v>
      </c>
    </row>
    <row r="114" spans="1:18">
      <c r="A114" s="51"/>
      <c r="B114" s="55" t="s">
        <v>84</v>
      </c>
      <c r="C114" s="57">
        <f>Miami!$F$20*10^3</f>
        <v>0</v>
      </c>
      <c r="D114" s="57">
        <f>Houston!$F$20*10^3</f>
        <v>0</v>
      </c>
      <c r="E114" s="57">
        <f>Phoenix!$F$20*10^3</f>
        <v>0</v>
      </c>
      <c r="F114" s="57">
        <f>Atlanta!$F$20*10^3</f>
        <v>0</v>
      </c>
      <c r="G114" s="57">
        <f>LosAngeles!$F$20*10^3</f>
        <v>0</v>
      </c>
      <c r="H114" s="57">
        <f>LasVegas!$F$20*10^3</f>
        <v>0</v>
      </c>
      <c r="I114" s="57">
        <f>SanFrancisco!$F$20*10^3</f>
        <v>0</v>
      </c>
      <c r="J114" s="57">
        <f>Baltimore!$F$20*10^3</f>
        <v>0</v>
      </c>
      <c r="K114" s="57">
        <f>Albuquerque!$F$20*10^3</f>
        <v>0</v>
      </c>
      <c r="L114" s="57">
        <f>Seattle!$F$20*10^3</f>
        <v>0</v>
      </c>
      <c r="M114" s="57">
        <f>Chicago!$F$20*10^3</f>
        <v>0</v>
      </c>
      <c r="N114" s="57">
        <f>Boulder!$F$20*10^3</f>
        <v>0</v>
      </c>
      <c r="O114" s="57">
        <f>Minneapolis!$F$20*10^3</f>
        <v>0</v>
      </c>
      <c r="P114" s="57">
        <f>Helena!$F$20*10^3</f>
        <v>0</v>
      </c>
      <c r="Q114" s="57">
        <f>Duluth!$F$20*10^3</f>
        <v>0</v>
      </c>
      <c r="R114" s="57">
        <f>Fairbanks!$F$20*10^3</f>
        <v>0</v>
      </c>
    </row>
    <row r="115" spans="1:18">
      <c r="A115" s="51"/>
      <c r="B115" s="55" t="s">
        <v>85</v>
      </c>
      <c r="C115" s="57">
        <f>Miami!$F$21*10^3</f>
        <v>0</v>
      </c>
      <c r="D115" s="57">
        <f>Houston!$F$21*10^3</f>
        <v>0</v>
      </c>
      <c r="E115" s="57">
        <f>Phoenix!$F$21*10^3</f>
        <v>0</v>
      </c>
      <c r="F115" s="57">
        <f>Atlanta!$F$21*10^3</f>
        <v>0</v>
      </c>
      <c r="G115" s="57">
        <f>LosAngeles!$F$21*10^3</f>
        <v>0</v>
      </c>
      <c r="H115" s="57">
        <f>LasVegas!$F$21*10^3</f>
        <v>0</v>
      </c>
      <c r="I115" s="57">
        <f>SanFrancisco!$F$21*10^3</f>
        <v>0</v>
      </c>
      <c r="J115" s="57">
        <f>Baltimore!$F$21*10^3</f>
        <v>0</v>
      </c>
      <c r="K115" s="57">
        <f>Albuquerque!$F$21*10^3</f>
        <v>0</v>
      </c>
      <c r="L115" s="57">
        <f>Seattle!$F$21*10^3</f>
        <v>0</v>
      </c>
      <c r="M115" s="57">
        <f>Chicago!$F$21*10^3</f>
        <v>0</v>
      </c>
      <c r="N115" s="57">
        <f>Boulder!$F$21*10^3</f>
        <v>0</v>
      </c>
      <c r="O115" s="57">
        <f>Minneapolis!$F$21*10^3</f>
        <v>0</v>
      </c>
      <c r="P115" s="57">
        <f>Helena!$F$21*10^3</f>
        <v>0</v>
      </c>
      <c r="Q115" s="57">
        <f>Duluth!$F$21*10^3</f>
        <v>0</v>
      </c>
      <c r="R115" s="57">
        <f>Fairbanks!$F$21*10^3</f>
        <v>0</v>
      </c>
    </row>
    <row r="116" spans="1:18">
      <c r="A116" s="51"/>
      <c r="B116" s="55" t="s">
        <v>86</v>
      </c>
      <c r="C116" s="57">
        <f>Miami!$F$22*10^3</f>
        <v>0</v>
      </c>
      <c r="D116" s="57">
        <f>Houston!$F$22*10^3</f>
        <v>0</v>
      </c>
      <c r="E116" s="57">
        <f>Phoenix!$F$22*10^3</f>
        <v>0</v>
      </c>
      <c r="F116" s="57">
        <f>Atlanta!$F$22*10^3</f>
        <v>0</v>
      </c>
      <c r="G116" s="57">
        <f>LosAngeles!$F$22*10^3</f>
        <v>0</v>
      </c>
      <c r="H116" s="57">
        <f>LasVegas!$F$22*10^3</f>
        <v>0</v>
      </c>
      <c r="I116" s="57">
        <f>SanFrancisco!$F$22*10^3</f>
        <v>0</v>
      </c>
      <c r="J116" s="57">
        <f>Baltimore!$F$22*10^3</f>
        <v>0</v>
      </c>
      <c r="K116" s="57">
        <f>Albuquerque!$F$22*10^3</f>
        <v>0</v>
      </c>
      <c r="L116" s="57">
        <f>Seattle!$F$22*10^3</f>
        <v>0</v>
      </c>
      <c r="M116" s="57">
        <f>Chicago!$F$22*10^3</f>
        <v>0</v>
      </c>
      <c r="N116" s="57">
        <f>Boulder!$F$22*10^3</f>
        <v>0</v>
      </c>
      <c r="O116" s="57">
        <f>Minneapolis!$F$22*10^3</f>
        <v>0</v>
      </c>
      <c r="P116" s="57">
        <f>Helena!$F$22*10^3</f>
        <v>0</v>
      </c>
      <c r="Q116" s="57">
        <f>Duluth!$F$22*10^3</f>
        <v>0</v>
      </c>
      <c r="R116" s="57">
        <f>Fairbanks!$F$22*10^3</f>
        <v>0</v>
      </c>
    </row>
    <row r="117" spans="1:18">
      <c r="A117" s="51"/>
      <c r="B117" s="55" t="s">
        <v>65</v>
      </c>
      <c r="C117" s="57">
        <f>Miami!$F$23*10^3</f>
        <v>0</v>
      </c>
      <c r="D117" s="57">
        <f>Houston!$F$23*10^3</f>
        <v>0</v>
      </c>
      <c r="E117" s="57">
        <f>Phoenix!$F$23*10^3</f>
        <v>0</v>
      </c>
      <c r="F117" s="57">
        <f>Atlanta!$F$23*10^3</f>
        <v>0</v>
      </c>
      <c r="G117" s="57">
        <f>LosAngeles!$F$23*10^3</f>
        <v>0</v>
      </c>
      <c r="H117" s="57">
        <f>LasVegas!$F$23*10^3</f>
        <v>0</v>
      </c>
      <c r="I117" s="57">
        <f>SanFrancisco!$F$23*10^3</f>
        <v>0</v>
      </c>
      <c r="J117" s="57">
        <f>Baltimore!$F$23*10^3</f>
        <v>0</v>
      </c>
      <c r="K117" s="57">
        <f>Albuquerque!$F$23*10^3</f>
        <v>0</v>
      </c>
      <c r="L117" s="57">
        <f>Seattle!$F$23*10^3</f>
        <v>0</v>
      </c>
      <c r="M117" s="57">
        <f>Chicago!$F$23*10^3</f>
        <v>0</v>
      </c>
      <c r="N117" s="57">
        <f>Boulder!$F$23*10^3</f>
        <v>0</v>
      </c>
      <c r="O117" s="57">
        <f>Minneapolis!$F$23*10^3</f>
        <v>0</v>
      </c>
      <c r="P117" s="57">
        <f>Helena!$F$23*10^3</f>
        <v>0</v>
      </c>
      <c r="Q117" s="57">
        <f>Duluth!$F$23*10^3</f>
        <v>0</v>
      </c>
      <c r="R117" s="57">
        <f>Fairbanks!$F$23*10^3</f>
        <v>0</v>
      </c>
    </row>
    <row r="118" spans="1:18">
      <c r="A118" s="51"/>
      <c r="B118" s="55" t="s">
        <v>87</v>
      </c>
      <c r="C118" s="57">
        <f>Miami!$F$24*10^3</f>
        <v>0</v>
      </c>
      <c r="D118" s="57">
        <f>Houston!$F$24*10^3</f>
        <v>0</v>
      </c>
      <c r="E118" s="57">
        <f>Phoenix!$F$24*10^3</f>
        <v>0</v>
      </c>
      <c r="F118" s="57">
        <f>Atlanta!$F$24*10^3</f>
        <v>0</v>
      </c>
      <c r="G118" s="57">
        <f>LosAngeles!$F$24*10^3</f>
        <v>0</v>
      </c>
      <c r="H118" s="57">
        <f>LasVegas!$F$24*10^3</f>
        <v>0</v>
      </c>
      <c r="I118" s="57">
        <f>SanFrancisco!$F$24*10^3</f>
        <v>0</v>
      </c>
      <c r="J118" s="57">
        <f>Baltimore!$F$24*10^3</f>
        <v>0</v>
      </c>
      <c r="K118" s="57">
        <f>Albuquerque!$F$24*10^3</f>
        <v>0</v>
      </c>
      <c r="L118" s="57">
        <f>Seattle!$F$24*10^3</f>
        <v>0</v>
      </c>
      <c r="M118" s="57">
        <f>Chicago!$F$24*10^3</f>
        <v>0</v>
      </c>
      <c r="N118" s="57">
        <f>Boulder!$F$24*10^3</f>
        <v>0</v>
      </c>
      <c r="O118" s="57">
        <f>Minneapolis!$F$24*10^3</f>
        <v>0</v>
      </c>
      <c r="P118" s="57">
        <f>Helena!$F$24*10^3</f>
        <v>0</v>
      </c>
      <c r="Q118" s="57">
        <f>Duluth!$F$24*10^3</f>
        <v>0</v>
      </c>
      <c r="R118" s="57">
        <f>Fairbanks!$F$24*10^3</f>
        <v>0</v>
      </c>
    </row>
    <row r="119" spans="1:18">
      <c r="A119" s="51"/>
      <c r="B119" s="55" t="s">
        <v>88</v>
      </c>
      <c r="C119" s="57">
        <f>Miami!$F$25*10^3</f>
        <v>0</v>
      </c>
      <c r="D119" s="57">
        <f>Houston!$F$25*10^3</f>
        <v>0</v>
      </c>
      <c r="E119" s="57">
        <f>Phoenix!$F$25*10^3</f>
        <v>0</v>
      </c>
      <c r="F119" s="57">
        <f>Atlanta!$F$25*10^3</f>
        <v>0</v>
      </c>
      <c r="G119" s="57">
        <f>LosAngeles!$F$25*10^3</f>
        <v>0</v>
      </c>
      <c r="H119" s="57">
        <f>LasVegas!$F$25*10^3</f>
        <v>0</v>
      </c>
      <c r="I119" s="57">
        <f>SanFrancisco!$F$25*10^3</f>
        <v>0</v>
      </c>
      <c r="J119" s="57">
        <f>Baltimore!$F$25*10^3</f>
        <v>0</v>
      </c>
      <c r="K119" s="57">
        <f>Albuquerque!$F$25*10^3</f>
        <v>0</v>
      </c>
      <c r="L119" s="57">
        <f>Seattle!$F$25*10^3</f>
        <v>0</v>
      </c>
      <c r="M119" s="57">
        <f>Chicago!$F$25*10^3</f>
        <v>0</v>
      </c>
      <c r="N119" s="57">
        <f>Boulder!$F$25*10^3</f>
        <v>0</v>
      </c>
      <c r="O119" s="57">
        <f>Minneapolis!$F$25*10^3</f>
        <v>0</v>
      </c>
      <c r="P119" s="57">
        <f>Helena!$F$25*10^3</f>
        <v>0</v>
      </c>
      <c r="Q119" s="57">
        <f>Duluth!$F$25*10^3</f>
        <v>0</v>
      </c>
      <c r="R119" s="57">
        <f>Fairbanks!$F$25*10^3</f>
        <v>0</v>
      </c>
    </row>
    <row r="120" spans="1:18">
      <c r="A120" s="51"/>
      <c r="B120" s="55" t="s">
        <v>89</v>
      </c>
      <c r="C120" s="57">
        <f>Miami!$F$26*10^3</f>
        <v>0</v>
      </c>
      <c r="D120" s="57">
        <f>Houston!$F$26*10^3</f>
        <v>0</v>
      </c>
      <c r="E120" s="57">
        <f>Phoenix!$F$26*10^3</f>
        <v>0</v>
      </c>
      <c r="F120" s="57">
        <f>Atlanta!$F$26*10^3</f>
        <v>0</v>
      </c>
      <c r="G120" s="57">
        <f>LosAngeles!$F$26*10^3</f>
        <v>0</v>
      </c>
      <c r="H120" s="57">
        <f>LasVegas!$F$26*10^3</f>
        <v>0</v>
      </c>
      <c r="I120" s="57">
        <f>SanFrancisco!$F$26*10^3</f>
        <v>0</v>
      </c>
      <c r="J120" s="57">
        <f>Baltimore!$F$26*10^3</f>
        <v>0</v>
      </c>
      <c r="K120" s="57">
        <f>Albuquerque!$F$26*10^3</f>
        <v>0</v>
      </c>
      <c r="L120" s="57">
        <f>Seattle!$F$26*10^3</f>
        <v>0</v>
      </c>
      <c r="M120" s="57">
        <f>Chicago!$F$26*10^3</f>
        <v>0</v>
      </c>
      <c r="N120" s="57">
        <f>Boulder!$F$26*10^3</f>
        <v>0</v>
      </c>
      <c r="O120" s="57">
        <f>Minneapolis!$F$26*10^3</f>
        <v>0</v>
      </c>
      <c r="P120" s="57">
        <f>Helena!$F$26*10^3</f>
        <v>0</v>
      </c>
      <c r="Q120" s="57">
        <f>Duluth!$F$26*10^3</f>
        <v>0</v>
      </c>
      <c r="R120" s="57">
        <f>Fairbanks!$F$26*10^3</f>
        <v>0</v>
      </c>
    </row>
    <row r="121" spans="1:18">
      <c r="A121" s="51"/>
      <c r="B121" s="55" t="s">
        <v>90</v>
      </c>
      <c r="C121" s="57">
        <f>Miami!$F$28*10^3</f>
        <v>0</v>
      </c>
      <c r="D121" s="57">
        <f>Houston!$F$28*10^3</f>
        <v>0</v>
      </c>
      <c r="E121" s="57">
        <f>Phoenix!$F$28*10^3</f>
        <v>0</v>
      </c>
      <c r="F121" s="57">
        <f>Atlanta!$F$28*10^3</f>
        <v>0</v>
      </c>
      <c r="G121" s="57">
        <f>LosAngeles!$F$28*10^3</f>
        <v>0</v>
      </c>
      <c r="H121" s="57">
        <f>LasVegas!$F$28*10^3</f>
        <v>0</v>
      </c>
      <c r="I121" s="57">
        <f>SanFrancisco!$F$28*10^3</f>
        <v>0</v>
      </c>
      <c r="J121" s="57">
        <f>Baltimore!$F$28*10^3</f>
        <v>0</v>
      </c>
      <c r="K121" s="57">
        <f>Albuquerque!$F$28*10^3</f>
        <v>0</v>
      </c>
      <c r="L121" s="57">
        <f>Seattle!$F$28*10^3</f>
        <v>0</v>
      </c>
      <c r="M121" s="57">
        <f>Chicago!$F$28*10^3</f>
        <v>0</v>
      </c>
      <c r="N121" s="57">
        <f>Boulder!$F$28*10^3</f>
        <v>0</v>
      </c>
      <c r="O121" s="57">
        <f>Minneapolis!$F$28*10^3</f>
        <v>0</v>
      </c>
      <c r="P121" s="57">
        <f>Helena!$F$28*10^3</f>
        <v>0</v>
      </c>
      <c r="Q121" s="57">
        <f>Duluth!$F$28*10^3</f>
        <v>0</v>
      </c>
      <c r="R121" s="57">
        <f>Fairbanks!$F$28*10^3</f>
        <v>0</v>
      </c>
    </row>
    <row r="122" spans="1:18">
      <c r="A122" s="51"/>
      <c r="B122" s="54" t="s">
        <v>251</v>
      </c>
      <c r="C122" s="76">
        <f>Miami!$B$2*10^3</f>
        <v>3073360</v>
      </c>
      <c r="D122" s="76">
        <f>Houston!$B$2*10^3</f>
        <v>3112440</v>
      </c>
      <c r="E122" s="76">
        <f>Phoenix!$B$2*10^3</f>
        <v>3092080</v>
      </c>
      <c r="F122" s="76">
        <f>Atlanta!$B$2*10^3</f>
        <v>3163600</v>
      </c>
      <c r="G122" s="76">
        <f>LosAngeles!$B$2*10^3</f>
        <v>2673350</v>
      </c>
      <c r="H122" s="76">
        <f>LasVegas!$B$2*10^3</f>
        <v>3023100</v>
      </c>
      <c r="I122" s="76">
        <f>SanFrancisco!$B$2*10^3</f>
        <v>2668530</v>
      </c>
      <c r="J122" s="76">
        <f>Baltimore!$B$2*10^3</f>
        <v>3508370</v>
      </c>
      <c r="K122" s="76">
        <f>Albuquerque!$B$2*10^3</f>
        <v>2967930</v>
      </c>
      <c r="L122" s="76">
        <f>Seattle!$B$2*10^3</f>
        <v>3246460</v>
      </c>
      <c r="M122" s="76">
        <f>Chicago!$B$2*10^3</f>
        <v>3839070</v>
      </c>
      <c r="N122" s="76">
        <f>Boulder!$B$2*10^3</f>
        <v>3208490</v>
      </c>
      <c r="O122" s="76">
        <f>Minneapolis!$B$2*10^3</f>
        <v>4258890</v>
      </c>
      <c r="P122" s="76">
        <f>Helena!$B$2*10^3</f>
        <v>3699720</v>
      </c>
      <c r="Q122" s="76">
        <f>Duluth!$B$2*10^3</f>
        <v>4592840</v>
      </c>
      <c r="R122" s="76">
        <f>Fairbanks!$B$2*10^3</f>
        <v>6422440</v>
      </c>
    </row>
    <row r="123" spans="1:18">
      <c r="A123" s="54" t="s">
        <v>91</v>
      </c>
      <c r="B123" s="48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</row>
    <row r="124" spans="1:18">
      <c r="A124" s="51"/>
      <c r="B124" s="54" t="s">
        <v>257</v>
      </c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</row>
    <row r="125" spans="1:18">
      <c r="A125" s="51"/>
      <c r="B125" s="55" t="s">
        <v>162</v>
      </c>
      <c r="C125" s="77">
        <f>(Miami!$B$13*10^3)/Miami!$B$8</f>
        <v>0</v>
      </c>
      <c r="D125" s="77">
        <f>(Houston!$B$13*10^3)/Houston!$B$8</f>
        <v>0</v>
      </c>
      <c r="E125" s="77">
        <f>(Phoenix!$B$13*10^3)/Phoenix!$B$8</f>
        <v>0</v>
      </c>
      <c r="F125" s="77">
        <f>(Atlanta!$B$13*10^3)/Atlanta!$B$8</f>
        <v>0</v>
      </c>
      <c r="G125" s="77">
        <f>(LosAngeles!$B$13*10^3)/LosAngeles!$B$8</f>
        <v>0</v>
      </c>
      <c r="H125" s="77">
        <f>(LasVegas!$B$13*10^3)/LasVegas!$B$8</f>
        <v>0</v>
      </c>
      <c r="I125" s="77">
        <f>(SanFrancisco!$B$13*10^3)/SanFrancisco!$B$8</f>
        <v>0</v>
      </c>
      <c r="J125" s="77">
        <f>(Baltimore!$B$13*10^3)/Baltimore!$B$8</f>
        <v>0</v>
      </c>
      <c r="K125" s="77">
        <f>(Albuquerque!$B$13*10^3)/Albuquerque!$B$8</f>
        <v>0</v>
      </c>
      <c r="L125" s="77">
        <f>(Seattle!$B$13*10^3)/Seattle!$B$8</f>
        <v>0</v>
      </c>
      <c r="M125" s="77">
        <f>(Chicago!$B$13*10^3)/Chicago!$B$8</f>
        <v>0</v>
      </c>
      <c r="N125" s="77">
        <f>(Boulder!$B$13*10^3)/Boulder!$B$8</f>
        <v>0</v>
      </c>
      <c r="O125" s="77">
        <f>(Minneapolis!$B$13*10^3)/Minneapolis!$B$8</f>
        <v>0</v>
      </c>
      <c r="P125" s="77">
        <f>(Helena!$B$13*10^3)/Helena!$B$8</f>
        <v>0</v>
      </c>
      <c r="Q125" s="77">
        <f>(Duluth!$B$13*10^3)/Duluth!$B$8</f>
        <v>0</v>
      </c>
      <c r="R125" s="77">
        <f>(Fairbanks!$B$13*10^3)/Fairbanks!$B$8</f>
        <v>0</v>
      </c>
    </row>
    <row r="126" spans="1:18">
      <c r="A126" s="51"/>
      <c r="B126" s="55" t="s">
        <v>161</v>
      </c>
      <c r="C126" s="77">
        <f>(Miami!$B$14*10^3)/Miami!$B$8</f>
        <v>230.26821538319496</v>
      </c>
      <c r="D126" s="77">
        <f>(Houston!$B$14*10^3)/Houston!$B$8</f>
        <v>164.02626154361838</v>
      </c>
      <c r="E126" s="77">
        <f>(Phoenix!$B$14*10^3)/Phoenix!$B$8</f>
        <v>161.04765173548179</v>
      </c>
      <c r="F126" s="77">
        <f>(Atlanta!$B$14*10^3)/Atlanta!$B$8</f>
        <v>107.82406933497117</v>
      </c>
      <c r="G126" s="77">
        <f>(LosAngeles!$B$14*10^3)/LosAngeles!$B$8</f>
        <v>84.946579716951788</v>
      </c>
      <c r="H126" s="77">
        <f>(LasVegas!$B$14*10^3)/LasVegas!$B$8</f>
        <v>109.67466114299134</v>
      </c>
      <c r="I126" s="77">
        <f>(SanFrancisco!$B$14*10^3)/SanFrancisco!$B$8</f>
        <v>32.606143081656867</v>
      </c>
      <c r="J126" s="77">
        <f>(Baltimore!$B$14*10^3)/Baltimore!$B$8</f>
        <v>89.372344290362278</v>
      </c>
      <c r="K126" s="77">
        <f>(Albuquerque!$B$14*10^3)/Albuquerque!$B$8</f>
        <v>58.966037023879061</v>
      </c>
      <c r="L126" s="77">
        <f>(Seattle!$B$14*10^3)/Seattle!$B$8</f>
        <v>27.90539903134967</v>
      </c>
      <c r="M126" s="77">
        <f>(Chicago!$B$14*10^3)/Chicago!$B$8</f>
        <v>58.875715297891091</v>
      </c>
      <c r="N126" s="77">
        <f>(Boulder!$B$14*10^3)/Boulder!$B$8</f>
        <v>39.277907907968185</v>
      </c>
      <c r="O126" s="77">
        <f>(Minneapolis!$B$14*10^3)/Minneapolis!$B$8</f>
        <v>51.043818080000968</v>
      </c>
      <c r="P126" s="77">
        <f>(Helena!$B$14*10^3)/Helena!$B$8</f>
        <v>27.174796625580321</v>
      </c>
      <c r="Q126" s="77">
        <f>(Duluth!$B$14*10^3)/Duluth!$B$8</f>
        <v>25.878178070286364</v>
      </c>
      <c r="R126" s="77">
        <f>(Fairbanks!$B$14*10^3)/Fairbanks!$B$8</f>
        <v>16.777762389631871</v>
      </c>
    </row>
    <row r="127" spans="1:18">
      <c r="A127" s="51"/>
      <c r="B127" s="55" t="s">
        <v>163</v>
      </c>
      <c r="C127" s="77">
        <f>(Miami!$B$15*10^3)/Miami!$B$8</f>
        <v>174.09412326707735</v>
      </c>
      <c r="D127" s="77">
        <f>(Houston!$B$15*10^3)/Houston!$B$8</f>
        <v>174.09412326707735</v>
      </c>
      <c r="E127" s="77">
        <f>(Phoenix!$B$15*10^3)/Phoenix!$B$8</f>
        <v>174.09412326707735</v>
      </c>
      <c r="F127" s="77">
        <f>(Atlanta!$B$15*10^3)/Atlanta!$B$8</f>
        <v>174.09412326707735</v>
      </c>
      <c r="G127" s="77">
        <f>(LosAngeles!$B$15*10^3)/LosAngeles!$B$8</f>
        <v>174.09412326707735</v>
      </c>
      <c r="H127" s="77">
        <f>(LasVegas!$B$15*10^3)/LasVegas!$B$8</f>
        <v>174.09412326707735</v>
      </c>
      <c r="I127" s="77">
        <f>(SanFrancisco!$B$15*10^3)/SanFrancisco!$B$8</f>
        <v>174.09412326707735</v>
      </c>
      <c r="J127" s="77">
        <f>(Baltimore!$B$15*10^3)/Baltimore!$B$8</f>
        <v>174.09412326707735</v>
      </c>
      <c r="K127" s="77">
        <f>(Albuquerque!$B$15*10^3)/Albuquerque!$B$8</f>
        <v>174.09412326707735</v>
      </c>
      <c r="L127" s="77">
        <f>(Seattle!$B$15*10^3)/Seattle!$B$8</f>
        <v>174.09412326707735</v>
      </c>
      <c r="M127" s="77">
        <f>(Chicago!$B$15*10^3)/Chicago!$B$8</f>
        <v>174.09412326707735</v>
      </c>
      <c r="N127" s="77">
        <f>(Boulder!$B$15*10^3)/Boulder!$B$8</f>
        <v>174.09412326707735</v>
      </c>
      <c r="O127" s="77">
        <f>(Minneapolis!$B$15*10^3)/Minneapolis!$B$8</f>
        <v>174.09412326707735</v>
      </c>
      <c r="P127" s="77">
        <f>(Helena!$B$15*10^3)/Helena!$B$8</f>
        <v>174.09412326707735</v>
      </c>
      <c r="Q127" s="77">
        <f>(Duluth!$B$15*10^3)/Duluth!$B$8</f>
        <v>174.09412326707735</v>
      </c>
      <c r="R127" s="77">
        <f>(Fairbanks!$B$15*10^3)/Fairbanks!$B$8</f>
        <v>174.09412326707735</v>
      </c>
    </row>
    <row r="128" spans="1:18">
      <c r="A128" s="51"/>
      <c r="B128" s="55" t="s">
        <v>169</v>
      </c>
      <c r="C128" s="77">
        <f>(Miami!$B$16*10^3)/Miami!$B$8</f>
        <v>6.8825155202832491</v>
      </c>
      <c r="D128" s="77">
        <f>(Houston!$B$16*10^3)/Houston!$B$8</f>
        <v>6.8785012213504508</v>
      </c>
      <c r="E128" s="77">
        <f>(Phoenix!$B$16*10^3)/Phoenix!$B$8</f>
        <v>6.8785012213504508</v>
      </c>
      <c r="F128" s="77">
        <f>(Atlanta!$B$16*10^3)/Atlanta!$B$8</f>
        <v>6.8764940718840517</v>
      </c>
      <c r="G128" s="77">
        <f>(LosAngeles!$B$16*10^3)/LosAngeles!$B$8</f>
        <v>6.8724797729512526</v>
      </c>
      <c r="H128" s="77">
        <f>(LasVegas!$B$16*10^3)/LasVegas!$B$8</f>
        <v>6.8704726234848534</v>
      </c>
      <c r="I128" s="77">
        <f>(SanFrancisco!$B$16*10^3)/SanFrancisco!$B$8</f>
        <v>6.8744869224176526</v>
      </c>
      <c r="J128" s="77">
        <f>(Baltimore!$B$16*10^3)/Baltimore!$B$8</f>
        <v>6.8704726234848534</v>
      </c>
      <c r="K128" s="77">
        <f>(Albuquerque!$B$16*10^3)/Albuquerque!$B$8</f>
        <v>6.8724797729512526</v>
      </c>
      <c r="L128" s="77">
        <f>(Seattle!$B$16*10^3)/Seattle!$B$8</f>
        <v>6.8584297266864578</v>
      </c>
      <c r="M128" s="77">
        <f>(Chicago!$B$16*10^3)/Chicago!$B$8</f>
        <v>6.8704726234848534</v>
      </c>
      <c r="N128" s="77">
        <f>(Boulder!$B$16*10^3)/Boulder!$B$8</f>
        <v>6.8664583245520552</v>
      </c>
      <c r="O128" s="77">
        <f>(Minneapolis!$B$16*10^3)/Minneapolis!$B$8</f>
        <v>6.8664583245520552</v>
      </c>
      <c r="P128" s="77">
        <f>(Helena!$B$16*10^3)/Helena!$B$8</f>
        <v>6.8644511750856561</v>
      </c>
      <c r="Q128" s="77">
        <f>(Duluth!$B$16*10^3)/Duluth!$B$8</f>
        <v>6.8604368761528569</v>
      </c>
      <c r="R128" s="77">
        <f>(Fairbanks!$B$16*10^3)/Fairbanks!$B$8</f>
        <v>6.8182867373584717</v>
      </c>
    </row>
    <row r="129" spans="1:18">
      <c r="A129" s="51"/>
      <c r="B129" s="55" t="s">
        <v>164</v>
      </c>
      <c r="C129" s="77">
        <f>(Miami!$B$17*10^3)/Miami!$B$8</f>
        <v>161.78427558965035</v>
      </c>
      <c r="D129" s="77">
        <f>(Houston!$B$17*10^3)/Houston!$B$8</f>
        <v>161.78427558965035</v>
      </c>
      <c r="E129" s="77">
        <f>(Phoenix!$B$17*10^3)/Phoenix!$B$8</f>
        <v>161.78427558965035</v>
      </c>
      <c r="F129" s="77">
        <f>(Atlanta!$B$17*10^3)/Atlanta!$B$8</f>
        <v>161.78427558965035</v>
      </c>
      <c r="G129" s="77">
        <f>(LosAngeles!$B$17*10^3)/LosAngeles!$B$8</f>
        <v>161.78427558965035</v>
      </c>
      <c r="H129" s="77">
        <f>(LasVegas!$B$17*10^3)/LasVegas!$B$8</f>
        <v>161.78427558965035</v>
      </c>
      <c r="I129" s="77">
        <f>(SanFrancisco!$B$17*10^3)/SanFrancisco!$B$8</f>
        <v>161.78427558965035</v>
      </c>
      <c r="J129" s="77">
        <f>(Baltimore!$B$17*10^3)/Baltimore!$B$8</f>
        <v>161.78427558965035</v>
      </c>
      <c r="K129" s="77">
        <f>(Albuquerque!$B$17*10^3)/Albuquerque!$B$8</f>
        <v>161.78427558965035</v>
      </c>
      <c r="L129" s="77">
        <f>(Seattle!$B$17*10^3)/Seattle!$B$8</f>
        <v>161.78427558965035</v>
      </c>
      <c r="M129" s="77">
        <f>(Chicago!$B$17*10^3)/Chicago!$B$8</f>
        <v>161.78427558965035</v>
      </c>
      <c r="N129" s="77">
        <f>(Boulder!$B$17*10^3)/Boulder!$B$8</f>
        <v>161.78427558965035</v>
      </c>
      <c r="O129" s="77">
        <f>(Minneapolis!$B$17*10^3)/Minneapolis!$B$8</f>
        <v>161.78427558965035</v>
      </c>
      <c r="P129" s="77">
        <f>(Helena!$B$17*10^3)/Helena!$B$8</f>
        <v>161.78427558965035</v>
      </c>
      <c r="Q129" s="77">
        <f>(Duluth!$B$17*10^3)/Duluth!$B$8</f>
        <v>161.78427558965035</v>
      </c>
      <c r="R129" s="77">
        <f>(Fairbanks!$B$17*10^3)/Fairbanks!$B$8</f>
        <v>161.78427558965035</v>
      </c>
    </row>
    <row r="130" spans="1:18">
      <c r="A130" s="51"/>
      <c r="B130" s="55" t="s">
        <v>170</v>
      </c>
      <c r="C130" s="77">
        <f>(Miami!$B$18*10^3)/Miami!$B$8</f>
        <v>0</v>
      </c>
      <c r="D130" s="77">
        <f>(Houston!$B$18*10^3)/Houston!$B$8</f>
        <v>0</v>
      </c>
      <c r="E130" s="77">
        <f>(Phoenix!$B$18*10^3)/Phoenix!$B$8</f>
        <v>0</v>
      </c>
      <c r="F130" s="77">
        <f>(Atlanta!$B$18*10^3)/Atlanta!$B$8</f>
        <v>0</v>
      </c>
      <c r="G130" s="77">
        <f>(LosAngeles!$B$18*10^3)/LosAngeles!$B$8</f>
        <v>0</v>
      </c>
      <c r="H130" s="77">
        <f>(LasVegas!$B$18*10^3)/LasVegas!$B$8</f>
        <v>0</v>
      </c>
      <c r="I130" s="77">
        <f>(SanFrancisco!$B$18*10^3)/SanFrancisco!$B$8</f>
        <v>0</v>
      </c>
      <c r="J130" s="77">
        <f>(Baltimore!$B$18*10^3)/Baltimore!$B$8</f>
        <v>0</v>
      </c>
      <c r="K130" s="77">
        <f>(Albuquerque!$B$18*10^3)/Albuquerque!$B$8</f>
        <v>0</v>
      </c>
      <c r="L130" s="77">
        <f>(Seattle!$B$18*10^3)/Seattle!$B$8</f>
        <v>0</v>
      </c>
      <c r="M130" s="77">
        <f>(Chicago!$B$18*10^3)/Chicago!$B$8</f>
        <v>0</v>
      </c>
      <c r="N130" s="77">
        <f>(Boulder!$B$18*10^3)/Boulder!$B$8</f>
        <v>0</v>
      </c>
      <c r="O130" s="77">
        <f>(Minneapolis!$B$18*10^3)/Minneapolis!$B$8</f>
        <v>0</v>
      </c>
      <c r="P130" s="77">
        <f>(Helena!$B$18*10^3)/Helena!$B$8</f>
        <v>0</v>
      </c>
      <c r="Q130" s="77">
        <f>(Duluth!$B$18*10^3)/Duluth!$B$8</f>
        <v>0</v>
      </c>
      <c r="R130" s="77">
        <f>(Fairbanks!$B$18*10^3)/Fairbanks!$B$8</f>
        <v>0</v>
      </c>
    </row>
    <row r="131" spans="1:18">
      <c r="A131" s="51"/>
      <c r="B131" s="55" t="s">
        <v>165</v>
      </c>
      <c r="C131" s="77">
        <f>(Miami!$B$19*10^3)/Miami!$B$8</f>
        <v>19.322827913026202</v>
      </c>
      <c r="D131" s="77">
        <f>(Houston!$B$19*10^3)/Houston!$B$8</f>
        <v>15.95483110840815</v>
      </c>
      <c r="E131" s="77">
        <f>(Phoenix!$B$19*10^3)/Phoenix!$B$8</f>
        <v>19.645978977116492</v>
      </c>
      <c r="F131" s="77">
        <f>(Atlanta!$B$19*10^3)/Atlanta!$B$8</f>
        <v>15.007456560267675</v>
      </c>
      <c r="G131" s="77">
        <f>(LosAngeles!$B$19*10^3)/LosAngeles!$B$8</f>
        <v>15.653758688448255</v>
      </c>
      <c r="H131" s="77">
        <f>(LasVegas!$B$19*10^3)/LasVegas!$B$8</f>
        <v>20.139737745850724</v>
      </c>
      <c r="I131" s="77">
        <f>(SanFrancisco!$B$19*10^3)/SanFrancisco!$B$8</f>
        <v>13.170914798512301</v>
      </c>
      <c r="J131" s="77">
        <f>(Baltimore!$B$19*10^3)/Baltimore!$B$8</f>
        <v>15.515265375266701</v>
      </c>
      <c r="K131" s="77">
        <f>(Albuquerque!$B$19*10^3)/Albuquerque!$B$8</f>
        <v>17.624779464452381</v>
      </c>
      <c r="L131" s="77">
        <f>(Seattle!$B$19*10^3)/Seattle!$B$8</f>
        <v>15.352686268488357</v>
      </c>
      <c r="M131" s="77">
        <f>(Chicago!$B$19*10^3)/Chicago!$B$8</f>
        <v>16.506797211667962</v>
      </c>
      <c r="N131" s="77">
        <f>(Boulder!$B$19*10^3)/Boulder!$B$8</f>
        <v>16.247874930502451</v>
      </c>
      <c r="O131" s="77">
        <f>(Minneapolis!$B$19*10^3)/Minneapolis!$B$8</f>
        <v>16.819912528426254</v>
      </c>
      <c r="P131" s="77">
        <f>(Helena!$B$19*10^3)/Helena!$B$8</f>
        <v>16.157553204514482</v>
      </c>
      <c r="Q131" s="77">
        <f>(Duluth!$B$19*10^3)/Duluth!$B$8</f>
        <v>17.767287076566731</v>
      </c>
      <c r="R131" s="77">
        <f>(Fairbanks!$B$19*10^3)/Fairbanks!$B$8</f>
        <v>20.416724372213828</v>
      </c>
    </row>
    <row r="132" spans="1:18">
      <c r="A132" s="51"/>
      <c r="B132" s="55" t="s">
        <v>171</v>
      </c>
      <c r="C132" s="77">
        <f>(Miami!$B$20*10^3)/Miami!$B$8</f>
        <v>6.8243081857576687E-2</v>
      </c>
      <c r="D132" s="77">
        <f>(Houston!$B$20*10^3)/Houston!$B$8</f>
        <v>0.15655765837914654</v>
      </c>
      <c r="E132" s="77">
        <f>(Phoenix!$B$20*10^3)/Phoenix!$B$8</f>
        <v>0.13648616371515337</v>
      </c>
      <c r="F132" s="77">
        <f>(Atlanta!$B$20*10^3)/Atlanta!$B$8</f>
        <v>0.23885078650151842</v>
      </c>
      <c r="G132" s="77">
        <f>(LosAngeles!$B$20*10^3)/LosAngeles!$B$8</f>
        <v>0.12645041638315682</v>
      </c>
      <c r="H132" s="77">
        <f>(LasVegas!$B$20*10^3)/LasVegas!$B$8</f>
        <v>0.18465775090873693</v>
      </c>
      <c r="I132" s="77">
        <f>(SanFrancisco!$B$20*10^3)/SanFrancisco!$B$8</f>
        <v>0.18666490037513625</v>
      </c>
      <c r="J132" s="77">
        <f>(Baltimore!$B$20*10^3)/Baltimore!$B$8</f>
        <v>0.33117966195588688</v>
      </c>
      <c r="K132" s="77">
        <f>(Albuquerque!$B$20*10^3)/Albuquerque!$B$8</f>
        <v>0.26494372956470952</v>
      </c>
      <c r="L132" s="77">
        <f>(Seattle!$B$20*10^3)/Seattle!$B$8</f>
        <v>0.30508671889269579</v>
      </c>
      <c r="M132" s="77">
        <f>(Chicago!$B$20*10^3)/Chicago!$B$8</f>
        <v>0.45361577940624509</v>
      </c>
      <c r="N132" s="77">
        <f>(Boulder!$B$20*10^3)/Boulder!$B$8</f>
        <v>0.37132265128387321</v>
      </c>
      <c r="O132" s="77">
        <f>(Minneapolis!$B$20*10^3)/Minneapolis!$B$8</f>
        <v>0.59210909258779776</v>
      </c>
      <c r="P132" s="77">
        <f>(Helena!$B$20*10^3)/Helena!$B$8</f>
        <v>0.51784456233102316</v>
      </c>
      <c r="Q132" s="77">
        <f>(Duluth!$B$20*10^3)/Duluth!$B$8</f>
        <v>0.71253806057175662</v>
      </c>
      <c r="R132" s="77">
        <f>(Fairbanks!$B$20*10^3)/Fairbanks!$B$8</f>
        <v>1.2303826229027799</v>
      </c>
    </row>
    <row r="133" spans="1:18">
      <c r="A133" s="51"/>
      <c r="B133" s="55" t="s">
        <v>172</v>
      </c>
      <c r="C133" s="77">
        <f>(Miami!$B$21*10^3)/Miami!$B$8</f>
        <v>0</v>
      </c>
      <c r="D133" s="77">
        <f>(Houston!$B$21*10^3)/Houston!$B$8</f>
        <v>0</v>
      </c>
      <c r="E133" s="77">
        <f>(Phoenix!$B$21*10^3)/Phoenix!$B$8</f>
        <v>0</v>
      </c>
      <c r="F133" s="77">
        <f>(Atlanta!$B$21*10^3)/Atlanta!$B$8</f>
        <v>0</v>
      </c>
      <c r="G133" s="77">
        <f>(LosAngeles!$B$21*10^3)/LosAngeles!$B$8</f>
        <v>0</v>
      </c>
      <c r="H133" s="77">
        <f>(LasVegas!$B$21*10^3)/LasVegas!$B$8</f>
        <v>0</v>
      </c>
      <c r="I133" s="77">
        <f>(SanFrancisco!$B$21*10^3)/SanFrancisco!$B$8</f>
        <v>0</v>
      </c>
      <c r="J133" s="77">
        <f>(Baltimore!$B$21*10^3)/Baltimore!$B$8</f>
        <v>0</v>
      </c>
      <c r="K133" s="77">
        <f>(Albuquerque!$B$21*10^3)/Albuquerque!$B$8</f>
        <v>0</v>
      </c>
      <c r="L133" s="77">
        <f>(Seattle!$B$21*10^3)/Seattle!$B$8</f>
        <v>0</v>
      </c>
      <c r="M133" s="77">
        <f>(Chicago!$B$21*10^3)/Chicago!$B$8</f>
        <v>0</v>
      </c>
      <c r="N133" s="77">
        <f>(Boulder!$B$21*10^3)/Boulder!$B$8</f>
        <v>0</v>
      </c>
      <c r="O133" s="77">
        <f>(Minneapolis!$B$21*10^3)/Minneapolis!$B$8</f>
        <v>0</v>
      </c>
      <c r="P133" s="77">
        <f>(Helena!$B$21*10^3)/Helena!$B$8</f>
        <v>0</v>
      </c>
      <c r="Q133" s="77">
        <f>(Duluth!$B$21*10^3)/Duluth!$B$8</f>
        <v>0</v>
      </c>
      <c r="R133" s="77">
        <f>(Fairbanks!$B$21*10^3)/Fairbanks!$B$8</f>
        <v>0</v>
      </c>
    </row>
    <row r="134" spans="1:18">
      <c r="A134" s="51"/>
      <c r="B134" s="55" t="s">
        <v>173</v>
      </c>
      <c r="C134" s="77">
        <f>(Miami!$B$22*10^3)/Miami!$B$8</f>
        <v>0</v>
      </c>
      <c r="D134" s="77">
        <f>(Houston!$B$22*10^3)/Houston!$B$8</f>
        <v>0</v>
      </c>
      <c r="E134" s="77">
        <f>(Phoenix!$B$22*10^3)/Phoenix!$B$8</f>
        <v>0</v>
      </c>
      <c r="F134" s="77">
        <f>(Atlanta!$B$22*10^3)/Atlanta!$B$8</f>
        <v>0</v>
      </c>
      <c r="G134" s="77">
        <f>(LosAngeles!$B$22*10^3)/LosAngeles!$B$8</f>
        <v>0</v>
      </c>
      <c r="H134" s="77">
        <f>(LasVegas!$B$22*10^3)/LasVegas!$B$8</f>
        <v>0</v>
      </c>
      <c r="I134" s="77">
        <f>(SanFrancisco!$B$22*10^3)/SanFrancisco!$B$8</f>
        <v>0</v>
      </c>
      <c r="J134" s="77">
        <f>(Baltimore!$B$22*10^3)/Baltimore!$B$8</f>
        <v>0</v>
      </c>
      <c r="K134" s="77">
        <f>(Albuquerque!$B$22*10^3)/Albuquerque!$B$8</f>
        <v>0</v>
      </c>
      <c r="L134" s="77">
        <f>(Seattle!$B$22*10^3)/Seattle!$B$8</f>
        <v>0</v>
      </c>
      <c r="M134" s="77">
        <f>(Chicago!$B$22*10^3)/Chicago!$B$8</f>
        <v>0</v>
      </c>
      <c r="N134" s="77">
        <f>(Boulder!$B$22*10^3)/Boulder!$B$8</f>
        <v>0</v>
      </c>
      <c r="O134" s="77">
        <f>(Minneapolis!$B$22*10^3)/Minneapolis!$B$8</f>
        <v>0</v>
      </c>
      <c r="P134" s="77">
        <f>(Helena!$B$22*10^3)/Helena!$B$8</f>
        <v>0</v>
      </c>
      <c r="Q134" s="77">
        <f>(Duluth!$B$22*10^3)/Duluth!$B$8</f>
        <v>0</v>
      </c>
      <c r="R134" s="77">
        <f>(Fairbanks!$B$22*10^3)/Fairbanks!$B$8</f>
        <v>0</v>
      </c>
    </row>
    <row r="135" spans="1:18">
      <c r="A135" s="51"/>
      <c r="B135" s="55" t="s">
        <v>174</v>
      </c>
      <c r="C135" s="77">
        <f>(Miami!$B$23*10^3)/Miami!$B$8</f>
        <v>0</v>
      </c>
      <c r="D135" s="77">
        <f>(Houston!$B$23*10^3)/Houston!$B$8</f>
        <v>0</v>
      </c>
      <c r="E135" s="77">
        <f>(Phoenix!$B$23*10^3)/Phoenix!$B$8</f>
        <v>0</v>
      </c>
      <c r="F135" s="77">
        <f>(Atlanta!$B$23*10^3)/Atlanta!$B$8</f>
        <v>0</v>
      </c>
      <c r="G135" s="77">
        <f>(LosAngeles!$B$23*10^3)/LosAngeles!$B$8</f>
        <v>0</v>
      </c>
      <c r="H135" s="77">
        <f>(LasVegas!$B$23*10^3)/LasVegas!$B$8</f>
        <v>0</v>
      </c>
      <c r="I135" s="77">
        <f>(SanFrancisco!$B$23*10^3)/SanFrancisco!$B$8</f>
        <v>0</v>
      </c>
      <c r="J135" s="77">
        <f>(Baltimore!$B$23*10^3)/Baltimore!$B$8</f>
        <v>0</v>
      </c>
      <c r="K135" s="77">
        <f>(Albuquerque!$B$23*10^3)/Albuquerque!$B$8</f>
        <v>0</v>
      </c>
      <c r="L135" s="77">
        <f>(Seattle!$B$23*10^3)/Seattle!$B$8</f>
        <v>0</v>
      </c>
      <c r="M135" s="77">
        <f>(Chicago!$B$23*10^3)/Chicago!$B$8</f>
        <v>0</v>
      </c>
      <c r="N135" s="77">
        <f>(Boulder!$B$23*10^3)/Boulder!$B$8</f>
        <v>0</v>
      </c>
      <c r="O135" s="77">
        <f>(Minneapolis!$B$23*10^3)/Minneapolis!$B$8</f>
        <v>0</v>
      </c>
      <c r="P135" s="77">
        <f>(Helena!$B$23*10^3)/Helena!$B$8</f>
        <v>0</v>
      </c>
      <c r="Q135" s="77">
        <f>(Duluth!$B$23*10^3)/Duluth!$B$8</f>
        <v>0</v>
      </c>
      <c r="R135" s="77">
        <f>(Fairbanks!$B$23*10^3)/Fairbanks!$B$8</f>
        <v>0</v>
      </c>
    </row>
    <row r="136" spans="1:18">
      <c r="A136" s="51"/>
      <c r="B136" s="55" t="s">
        <v>175</v>
      </c>
      <c r="C136" s="77">
        <f>(Miami!$B$24*10^3)/Miami!$B$8</f>
        <v>0</v>
      </c>
      <c r="D136" s="77">
        <f>(Houston!$B$24*10^3)/Houston!$B$8</f>
        <v>0</v>
      </c>
      <c r="E136" s="77">
        <f>(Phoenix!$B$24*10^3)/Phoenix!$B$8</f>
        <v>0</v>
      </c>
      <c r="F136" s="77">
        <f>(Atlanta!$B$24*10^3)/Atlanta!$B$8</f>
        <v>0</v>
      </c>
      <c r="G136" s="77">
        <f>(LosAngeles!$B$24*10^3)/LosAngeles!$B$8</f>
        <v>0</v>
      </c>
      <c r="H136" s="77">
        <f>(LasVegas!$B$24*10^3)/LasVegas!$B$8</f>
        <v>0</v>
      </c>
      <c r="I136" s="77">
        <f>(SanFrancisco!$B$24*10^3)/SanFrancisco!$B$8</f>
        <v>0</v>
      </c>
      <c r="J136" s="77">
        <f>(Baltimore!$B$24*10^3)/Baltimore!$B$8</f>
        <v>0</v>
      </c>
      <c r="K136" s="77">
        <f>(Albuquerque!$B$24*10^3)/Albuquerque!$B$8</f>
        <v>0</v>
      </c>
      <c r="L136" s="77">
        <f>(Seattle!$B$24*10^3)/Seattle!$B$8</f>
        <v>0</v>
      </c>
      <c r="M136" s="77">
        <f>(Chicago!$B$24*10^3)/Chicago!$B$8</f>
        <v>0</v>
      </c>
      <c r="N136" s="77">
        <f>(Boulder!$B$24*10^3)/Boulder!$B$8</f>
        <v>0</v>
      </c>
      <c r="O136" s="77">
        <f>(Minneapolis!$B$24*10^3)/Minneapolis!$B$8</f>
        <v>0</v>
      </c>
      <c r="P136" s="77">
        <f>(Helena!$B$24*10^3)/Helena!$B$8</f>
        <v>0</v>
      </c>
      <c r="Q136" s="77">
        <f>(Duluth!$B$24*10^3)/Duluth!$B$8</f>
        <v>0</v>
      </c>
      <c r="R136" s="77">
        <f>(Fairbanks!$B$24*10^3)/Fairbanks!$B$8</f>
        <v>0</v>
      </c>
    </row>
    <row r="137" spans="1:18">
      <c r="A137" s="51"/>
      <c r="B137" s="55" t="s">
        <v>166</v>
      </c>
      <c r="C137" s="77">
        <f>(Miami!$B$25*10^3)/Miami!$B$8</f>
        <v>0</v>
      </c>
      <c r="D137" s="77">
        <f>(Houston!$B$25*10^3)/Houston!$B$8</f>
        <v>0</v>
      </c>
      <c r="E137" s="77">
        <f>(Phoenix!$B$25*10^3)/Phoenix!$B$8</f>
        <v>0</v>
      </c>
      <c r="F137" s="77">
        <f>(Atlanta!$B$25*10^3)/Atlanta!$B$8</f>
        <v>0</v>
      </c>
      <c r="G137" s="77">
        <f>(LosAngeles!$B$25*10^3)/LosAngeles!$B$8</f>
        <v>0</v>
      </c>
      <c r="H137" s="77">
        <f>(LasVegas!$B$25*10^3)/LasVegas!$B$8</f>
        <v>0</v>
      </c>
      <c r="I137" s="77">
        <f>(SanFrancisco!$B$25*10^3)/SanFrancisco!$B$8</f>
        <v>0</v>
      </c>
      <c r="J137" s="77">
        <f>(Baltimore!$B$25*10^3)/Baltimore!$B$8</f>
        <v>0</v>
      </c>
      <c r="K137" s="77">
        <f>(Albuquerque!$B$25*10^3)/Albuquerque!$B$8</f>
        <v>0</v>
      </c>
      <c r="L137" s="77">
        <f>(Seattle!$B$25*10^3)/Seattle!$B$8</f>
        <v>0</v>
      </c>
      <c r="M137" s="77">
        <f>(Chicago!$B$25*10^3)/Chicago!$B$8</f>
        <v>0</v>
      </c>
      <c r="N137" s="77">
        <f>(Boulder!$B$25*10^3)/Boulder!$B$8</f>
        <v>0</v>
      </c>
      <c r="O137" s="77">
        <f>(Minneapolis!$B$25*10^3)/Minneapolis!$B$8</f>
        <v>0</v>
      </c>
      <c r="P137" s="77">
        <f>(Helena!$B$25*10^3)/Helena!$B$8</f>
        <v>0</v>
      </c>
      <c r="Q137" s="77">
        <f>(Duluth!$B$25*10^3)/Duluth!$B$8</f>
        <v>0</v>
      </c>
      <c r="R137" s="77">
        <f>(Fairbanks!$B$25*10^3)/Fairbanks!$B$8</f>
        <v>0</v>
      </c>
    </row>
    <row r="138" spans="1:18">
      <c r="A138" s="51"/>
      <c r="B138" s="55" t="s">
        <v>176</v>
      </c>
      <c r="C138" s="77">
        <f>(Miami!$B$26*10^3)/Miami!$B$8</f>
        <v>0</v>
      </c>
      <c r="D138" s="77">
        <f>(Houston!$B$26*10^3)/Houston!$B$8</f>
        <v>0</v>
      </c>
      <c r="E138" s="77">
        <f>(Phoenix!$B$26*10^3)/Phoenix!$B$8</f>
        <v>0</v>
      </c>
      <c r="F138" s="77">
        <f>(Atlanta!$B$26*10^3)/Atlanta!$B$8</f>
        <v>0</v>
      </c>
      <c r="G138" s="77">
        <f>(LosAngeles!$B$26*10^3)/LosAngeles!$B$8</f>
        <v>0</v>
      </c>
      <c r="H138" s="77">
        <f>(LasVegas!$B$26*10^3)/LasVegas!$B$8</f>
        <v>0</v>
      </c>
      <c r="I138" s="77">
        <f>(SanFrancisco!$B$26*10^3)/SanFrancisco!$B$8</f>
        <v>0</v>
      </c>
      <c r="J138" s="77">
        <f>(Baltimore!$B$26*10^3)/Baltimore!$B$8</f>
        <v>0</v>
      </c>
      <c r="K138" s="77">
        <f>(Albuquerque!$B$26*10^3)/Albuquerque!$B$8</f>
        <v>0</v>
      </c>
      <c r="L138" s="77">
        <f>(Seattle!$B$26*10^3)/Seattle!$B$8</f>
        <v>0</v>
      </c>
      <c r="M138" s="77">
        <f>(Chicago!$B$26*10^3)/Chicago!$B$8</f>
        <v>0</v>
      </c>
      <c r="N138" s="77">
        <f>(Boulder!$B$26*10^3)/Boulder!$B$8</f>
        <v>0</v>
      </c>
      <c r="O138" s="77">
        <f>(Minneapolis!$B$26*10^3)/Minneapolis!$B$8</f>
        <v>0</v>
      </c>
      <c r="P138" s="77">
        <f>(Helena!$B$26*10^3)/Helena!$B$8</f>
        <v>0</v>
      </c>
      <c r="Q138" s="77">
        <f>(Duluth!$B$26*10^3)/Duluth!$B$8</f>
        <v>0</v>
      </c>
      <c r="R138" s="77">
        <f>(Fairbanks!$B$26*10^3)/Fairbanks!$B$8</f>
        <v>0</v>
      </c>
    </row>
    <row r="139" spans="1:18">
      <c r="A139" s="51"/>
      <c r="B139" s="55" t="s">
        <v>90</v>
      </c>
      <c r="C139" s="77">
        <f>(Miami!$B$28*10^3)/Miami!$B$8</f>
        <v>592.41819360562329</v>
      </c>
      <c r="D139" s="77">
        <f>(Houston!$B$28*10^3)/Houston!$B$8</f>
        <v>522.89254323901741</v>
      </c>
      <c r="E139" s="77">
        <f>(Phoenix!$B$28*10^3)/Phoenix!$B$8</f>
        <v>523.58500980492522</v>
      </c>
      <c r="F139" s="77">
        <f>(Atlanta!$B$28*10^3)/Atlanta!$B$8</f>
        <v>465.82526961035211</v>
      </c>
      <c r="G139" s="77">
        <f>(LosAngeles!$B$28*10^3)/LosAngeles!$B$8</f>
        <v>443.47365315252932</v>
      </c>
      <c r="H139" s="77">
        <f>(LasVegas!$B$28*10^3)/LasVegas!$B$8</f>
        <v>472.74592097049697</v>
      </c>
      <c r="I139" s="77">
        <f>(SanFrancisco!$B$28*10^3)/SanFrancisco!$B$8</f>
        <v>388.71460141022322</v>
      </c>
      <c r="J139" s="77">
        <f>(Baltimore!$B$28*10^3)/Baltimore!$B$8</f>
        <v>447.96565365833101</v>
      </c>
      <c r="K139" s="77">
        <f>(Albuquerque!$B$28*10^3)/Albuquerque!$B$8</f>
        <v>419.60663884757508</v>
      </c>
      <c r="L139" s="77">
        <f>(Seattle!$B$28*10^3)/Seattle!$B$8</f>
        <v>386.30000060214485</v>
      </c>
      <c r="M139" s="77">
        <f>(Chicago!$B$28*10^3)/Chicago!$B$8</f>
        <v>418.58700691864425</v>
      </c>
      <c r="N139" s="77">
        <f>(Boulder!$B$28*10^3)/Boulder!$B$8</f>
        <v>398.64196267103426</v>
      </c>
      <c r="O139" s="77">
        <f>(Minneapolis!$B$28*10^3)/Minneapolis!$B$8</f>
        <v>411.19868973282837</v>
      </c>
      <c r="P139" s="77">
        <f>(Helena!$B$28*10^3)/Helena!$B$8</f>
        <v>386.59103727477276</v>
      </c>
      <c r="Q139" s="77">
        <f>(Duluth!$B$28*10^3)/Duluth!$B$8</f>
        <v>387.09683894030542</v>
      </c>
      <c r="R139" s="77">
        <f>(Fairbanks!$B$28*10^3)/Fairbanks!$B$8</f>
        <v>381.12155497883464</v>
      </c>
    </row>
    <row r="140" spans="1:18">
      <c r="A140" s="51"/>
      <c r="B140" s="54" t="s">
        <v>258</v>
      </c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</row>
    <row r="141" spans="1:18">
      <c r="A141" s="51"/>
      <c r="B141" s="55" t="s">
        <v>160</v>
      </c>
      <c r="C141" s="77">
        <f>(Miami!$C$13*10^3)/Miami!$B$8</f>
        <v>18.744768866703197</v>
      </c>
      <c r="D141" s="77">
        <f>(Houston!$C$13*10^3)/Houston!$B$8</f>
        <v>95.305478113038646</v>
      </c>
      <c r="E141" s="77">
        <f>(Phoenix!$C$13*10^3)/Phoenix!$B$8</f>
        <v>90.992113909746521</v>
      </c>
      <c r="F141" s="77">
        <f>(Atlanta!$C$13*10^3)/Atlanta!$B$8</f>
        <v>161.85854011990713</v>
      </c>
      <c r="G141" s="77">
        <f>(LosAngeles!$C$13*10^3)/LosAngeles!$B$8</f>
        <v>85.960190197483442</v>
      </c>
      <c r="H141" s="77">
        <f>(LasVegas!$C$13*10^3)/LasVegas!$B$8</f>
        <v>127.42589102382688</v>
      </c>
      <c r="I141" s="77">
        <f>(SanFrancisco!$C$13*10^3)/SanFrancisco!$B$8</f>
        <v>139.07940082574129</v>
      </c>
      <c r="J141" s="77">
        <f>(Baltimore!$C$13*10^3)/Baltimore!$B$8</f>
        <v>248.3044604882592</v>
      </c>
      <c r="K141" s="77">
        <f>(Albuquerque!$C$13*10^3)/Albuquerque!$B$8</f>
        <v>168.30550420598172</v>
      </c>
      <c r="L141" s="77">
        <f>(Seattle!$C$13*10^3)/Seattle!$B$8</f>
        <v>257.0777108058906</v>
      </c>
      <c r="M141" s="77">
        <f>(Chicago!$C$13*10^3)/Chicago!$B$8</f>
        <v>343.51961687530991</v>
      </c>
      <c r="N141" s="77">
        <f>(Boulder!$C$13*10^3)/Boulder!$B$8</f>
        <v>236.92593016324147</v>
      </c>
      <c r="O141" s="77">
        <f>(Minneapolis!$C$13*10^3)/Minneapolis!$B$8</f>
        <v>434.70441713383076</v>
      </c>
      <c r="P141" s="77">
        <f>(Helena!$C$13*10^3)/Helena!$B$8</f>
        <v>346.99399260164711</v>
      </c>
      <c r="Q141" s="77">
        <f>(Duluth!$C$13*10^3)/Duluth!$B$8</f>
        <v>525.06427896166144</v>
      </c>
      <c r="R141" s="77">
        <f>(Fairbanks!$C$13*10^3)/Fairbanks!$B$8</f>
        <v>897.3403262420743</v>
      </c>
    </row>
    <row r="142" spans="1:18">
      <c r="A142" s="51"/>
      <c r="B142" s="55" t="s">
        <v>177</v>
      </c>
      <c r="C142" s="77">
        <f>(Miami!$C$14*10^3)/Miami!$B$8</f>
        <v>0</v>
      </c>
      <c r="D142" s="77">
        <f>(Houston!$C$14*10^3)/Houston!$B$8</f>
        <v>0</v>
      </c>
      <c r="E142" s="77">
        <f>(Phoenix!$C$14*10^3)/Phoenix!$B$8</f>
        <v>0</v>
      </c>
      <c r="F142" s="77">
        <f>(Atlanta!$C$14*10^3)/Atlanta!$B$8</f>
        <v>0</v>
      </c>
      <c r="G142" s="77">
        <f>(LosAngeles!$C$14*10^3)/LosAngeles!$B$8</f>
        <v>0</v>
      </c>
      <c r="H142" s="77">
        <f>(LasVegas!$C$14*10^3)/LasVegas!$B$8</f>
        <v>0</v>
      </c>
      <c r="I142" s="77">
        <f>(SanFrancisco!$C$14*10^3)/SanFrancisco!$B$8</f>
        <v>0</v>
      </c>
      <c r="J142" s="77">
        <f>(Baltimore!$C$14*10^3)/Baltimore!$B$8</f>
        <v>0</v>
      </c>
      <c r="K142" s="77">
        <f>(Albuquerque!$C$14*10^3)/Albuquerque!$B$8</f>
        <v>0</v>
      </c>
      <c r="L142" s="77">
        <f>(Seattle!$C$14*10^3)/Seattle!$B$8</f>
        <v>0</v>
      </c>
      <c r="M142" s="77">
        <f>(Chicago!$C$14*10^3)/Chicago!$B$8</f>
        <v>0</v>
      </c>
      <c r="N142" s="77">
        <f>(Boulder!$C$14*10^3)/Boulder!$B$8</f>
        <v>0</v>
      </c>
      <c r="O142" s="77">
        <f>(Minneapolis!$C$14*10^3)/Minneapolis!$B$8</f>
        <v>0</v>
      </c>
      <c r="P142" s="77">
        <f>(Helena!$C$14*10^3)/Helena!$B$8</f>
        <v>0</v>
      </c>
      <c r="Q142" s="77">
        <f>(Duluth!$C$14*10^3)/Duluth!$B$8</f>
        <v>0</v>
      </c>
      <c r="R142" s="77">
        <f>(Fairbanks!$C$14*10^3)/Fairbanks!$B$8</f>
        <v>0</v>
      </c>
    </row>
    <row r="143" spans="1:18">
      <c r="A143" s="51"/>
      <c r="B143" s="55" t="s">
        <v>178</v>
      </c>
      <c r="C143" s="77">
        <f>(Miami!$C$15*10^3)/Miami!$B$8</f>
        <v>0</v>
      </c>
      <c r="D143" s="77">
        <f>(Houston!$C$15*10^3)/Houston!$B$8</f>
        <v>0</v>
      </c>
      <c r="E143" s="77">
        <f>(Phoenix!$C$15*10^3)/Phoenix!$B$8</f>
        <v>0</v>
      </c>
      <c r="F143" s="77">
        <f>(Atlanta!$C$15*10^3)/Atlanta!$B$8</f>
        <v>0</v>
      </c>
      <c r="G143" s="77">
        <f>(LosAngeles!$C$15*10^3)/LosAngeles!$B$8</f>
        <v>0</v>
      </c>
      <c r="H143" s="77">
        <f>(LasVegas!$C$15*10^3)/LasVegas!$B$8</f>
        <v>0</v>
      </c>
      <c r="I143" s="77">
        <f>(SanFrancisco!$C$15*10^3)/SanFrancisco!$B$8</f>
        <v>0</v>
      </c>
      <c r="J143" s="77">
        <f>(Baltimore!$C$15*10^3)/Baltimore!$B$8</f>
        <v>0</v>
      </c>
      <c r="K143" s="77">
        <f>(Albuquerque!$C$15*10^3)/Albuquerque!$B$8</f>
        <v>0</v>
      </c>
      <c r="L143" s="77">
        <f>(Seattle!$C$15*10^3)/Seattle!$B$8</f>
        <v>0</v>
      </c>
      <c r="M143" s="77">
        <f>(Chicago!$C$15*10^3)/Chicago!$B$8</f>
        <v>0</v>
      </c>
      <c r="N143" s="77">
        <f>(Boulder!$C$15*10^3)/Boulder!$B$8</f>
        <v>0</v>
      </c>
      <c r="O143" s="77">
        <f>(Minneapolis!$C$15*10^3)/Minneapolis!$B$8</f>
        <v>0</v>
      </c>
      <c r="P143" s="77">
        <f>(Helena!$C$15*10^3)/Helena!$B$8</f>
        <v>0</v>
      </c>
      <c r="Q143" s="77">
        <f>(Duluth!$C$15*10^3)/Duluth!$B$8</f>
        <v>0</v>
      </c>
      <c r="R143" s="77">
        <f>(Fairbanks!$C$15*10^3)/Fairbanks!$B$8</f>
        <v>0</v>
      </c>
    </row>
    <row r="144" spans="1:18">
      <c r="A144" s="51"/>
      <c r="B144" s="55" t="s">
        <v>179</v>
      </c>
      <c r="C144" s="77">
        <f>(Miami!$C$16*10^3)/Miami!$B$8</f>
        <v>0</v>
      </c>
      <c r="D144" s="77">
        <f>(Houston!$C$16*10^3)/Houston!$B$8</f>
        <v>0</v>
      </c>
      <c r="E144" s="77">
        <f>(Phoenix!$C$16*10^3)/Phoenix!$B$8</f>
        <v>0</v>
      </c>
      <c r="F144" s="77">
        <f>(Atlanta!$C$16*10^3)/Atlanta!$B$8</f>
        <v>0</v>
      </c>
      <c r="G144" s="77">
        <f>(LosAngeles!$C$16*10^3)/LosAngeles!$B$8</f>
        <v>0</v>
      </c>
      <c r="H144" s="77">
        <f>(LasVegas!$C$16*10^3)/LasVegas!$B$8</f>
        <v>0</v>
      </c>
      <c r="I144" s="77">
        <f>(SanFrancisco!$C$16*10^3)/SanFrancisco!$B$8</f>
        <v>0</v>
      </c>
      <c r="J144" s="77">
        <f>(Baltimore!$C$16*10^3)/Baltimore!$B$8</f>
        <v>0</v>
      </c>
      <c r="K144" s="77">
        <f>(Albuquerque!$C$16*10^3)/Albuquerque!$B$8</f>
        <v>0</v>
      </c>
      <c r="L144" s="77">
        <f>(Seattle!$C$16*10^3)/Seattle!$B$8</f>
        <v>0</v>
      </c>
      <c r="M144" s="77">
        <f>(Chicago!$C$16*10^3)/Chicago!$B$8</f>
        <v>0</v>
      </c>
      <c r="N144" s="77">
        <f>(Boulder!$C$16*10^3)/Boulder!$B$8</f>
        <v>0</v>
      </c>
      <c r="O144" s="77">
        <f>(Minneapolis!$C$16*10^3)/Minneapolis!$B$8</f>
        <v>0</v>
      </c>
      <c r="P144" s="77">
        <f>(Helena!$C$16*10^3)/Helena!$B$8</f>
        <v>0</v>
      </c>
      <c r="Q144" s="77">
        <f>(Duluth!$C$16*10^3)/Duluth!$B$8</f>
        <v>0</v>
      </c>
      <c r="R144" s="77">
        <f>(Fairbanks!$C$16*10^3)/Fairbanks!$B$8</f>
        <v>0</v>
      </c>
    </row>
    <row r="145" spans="1:18">
      <c r="A145" s="51"/>
      <c r="B145" s="55" t="s">
        <v>167</v>
      </c>
      <c r="C145" s="77">
        <f>(Miami!$C$17*10^3)/Miami!$B$8</f>
        <v>0</v>
      </c>
      <c r="D145" s="77">
        <f>(Houston!$C$17*10^3)/Houston!$B$8</f>
        <v>0</v>
      </c>
      <c r="E145" s="77">
        <f>(Phoenix!$C$17*10^3)/Phoenix!$B$8</f>
        <v>0</v>
      </c>
      <c r="F145" s="77">
        <f>(Atlanta!$C$17*10^3)/Atlanta!$B$8</f>
        <v>0</v>
      </c>
      <c r="G145" s="77">
        <f>(LosAngeles!$C$17*10^3)/LosAngeles!$B$8</f>
        <v>0</v>
      </c>
      <c r="H145" s="77">
        <f>(LasVegas!$C$17*10^3)/LasVegas!$B$8</f>
        <v>0</v>
      </c>
      <c r="I145" s="77">
        <f>(SanFrancisco!$C$17*10^3)/SanFrancisco!$B$8</f>
        <v>0</v>
      </c>
      <c r="J145" s="77">
        <f>(Baltimore!$C$17*10^3)/Baltimore!$B$8</f>
        <v>0</v>
      </c>
      <c r="K145" s="77">
        <f>(Albuquerque!$C$17*10^3)/Albuquerque!$B$8</f>
        <v>0</v>
      </c>
      <c r="L145" s="77">
        <f>(Seattle!$C$17*10^3)/Seattle!$B$8</f>
        <v>0</v>
      </c>
      <c r="M145" s="77">
        <f>(Chicago!$C$17*10^3)/Chicago!$B$8</f>
        <v>0</v>
      </c>
      <c r="N145" s="77">
        <f>(Boulder!$C$17*10^3)/Boulder!$B$8</f>
        <v>0</v>
      </c>
      <c r="O145" s="77">
        <f>(Minneapolis!$C$17*10^3)/Minneapolis!$B$8</f>
        <v>0</v>
      </c>
      <c r="P145" s="77">
        <f>(Helena!$C$17*10^3)/Helena!$B$8</f>
        <v>0</v>
      </c>
      <c r="Q145" s="77">
        <f>(Duluth!$C$17*10^3)/Duluth!$B$8</f>
        <v>0</v>
      </c>
      <c r="R145" s="77">
        <f>(Fairbanks!$C$17*10^3)/Fairbanks!$B$8</f>
        <v>0</v>
      </c>
    </row>
    <row r="146" spans="1:18">
      <c r="A146" s="51"/>
      <c r="B146" s="55" t="s">
        <v>180</v>
      </c>
      <c r="C146" s="77">
        <f>(Miami!$C$18*10^3)/Miami!$B$8</f>
        <v>0</v>
      </c>
      <c r="D146" s="77">
        <f>(Houston!$C$18*10^3)/Houston!$B$8</f>
        <v>0</v>
      </c>
      <c r="E146" s="77">
        <f>(Phoenix!$C$18*10^3)/Phoenix!$B$8</f>
        <v>0</v>
      </c>
      <c r="F146" s="77">
        <f>(Atlanta!$C$18*10^3)/Atlanta!$B$8</f>
        <v>0</v>
      </c>
      <c r="G146" s="77">
        <f>(LosAngeles!$C$18*10^3)/LosAngeles!$B$8</f>
        <v>0</v>
      </c>
      <c r="H146" s="77">
        <f>(LasVegas!$C$18*10^3)/LasVegas!$B$8</f>
        <v>0</v>
      </c>
      <c r="I146" s="77">
        <f>(SanFrancisco!$C$18*10^3)/SanFrancisco!$B$8</f>
        <v>0</v>
      </c>
      <c r="J146" s="77">
        <f>(Baltimore!$C$18*10^3)/Baltimore!$B$8</f>
        <v>0</v>
      </c>
      <c r="K146" s="77">
        <f>(Albuquerque!$C$18*10^3)/Albuquerque!$B$8</f>
        <v>0</v>
      </c>
      <c r="L146" s="77">
        <f>(Seattle!$C$18*10^3)/Seattle!$B$8</f>
        <v>0</v>
      </c>
      <c r="M146" s="77">
        <f>(Chicago!$C$18*10^3)/Chicago!$B$8</f>
        <v>0</v>
      </c>
      <c r="N146" s="77">
        <f>(Boulder!$C$18*10^3)/Boulder!$B$8</f>
        <v>0</v>
      </c>
      <c r="O146" s="77">
        <f>(Minneapolis!$C$18*10^3)/Minneapolis!$B$8</f>
        <v>0</v>
      </c>
      <c r="P146" s="77">
        <f>(Helena!$C$18*10^3)/Helena!$B$8</f>
        <v>0</v>
      </c>
      <c r="Q146" s="77">
        <f>(Duluth!$C$18*10^3)/Duluth!$B$8</f>
        <v>0</v>
      </c>
      <c r="R146" s="77">
        <f>(Fairbanks!$C$18*10^3)/Fairbanks!$B$8</f>
        <v>0</v>
      </c>
    </row>
    <row r="147" spans="1:18">
      <c r="A147" s="51"/>
      <c r="B147" s="55" t="s">
        <v>181</v>
      </c>
      <c r="C147" s="77">
        <f>(Miami!$C$19*10^3)/Miami!$B$8</f>
        <v>0</v>
      </c>
      <c r="D147" s="77">
        <f>(Houston!$C$19*10^3)/Houston!$B$8</f>
        <v>0</v>
      </c>
      <c r="E147" s="77">
        <f>(Phoenix!$C$19*10^3)/Phoenix!$B$8</f>
        <v>0</v>
      </c>
      <c r="F147" s="77">
        <f>(Atlanta!$C$19*10^3)/Atlanta!$B$8</f>
        <v>0</v>
      </c>
      <c r="G147" s="77">
        <f>(LosAngeles!$C$19*10^3)/LosAngeles!$B$8</f>
        <v>0</v>
      </c>
      <c r="H147" s="77">
        <f>(LasVegas!$C$19*10^3)/LasVegas!$B$8</f>
        <v>0</v>
      </c>
      <c r="I147" s="77">
        <f>(SanFrancisco!$C$19*10^3)/SanFrancisco!$B$8</f>
        <v>0</v>
      </c>
      <c r="J147" s="77">
        <f>(Baltimore!$C$19*10^3)/Baltimore!$B$8</f>
        <v>0</v>
      </c>
      <c r="K147" s="77">
        <f>(Albuquerque!$C$19*10^3)/Albuquerque!$B$8</f>
        <v>0</v>
      </c>
      <c r="L147" s="77">
        <f>(Seattle!$C$19*10^3)/Seattle!$B$8</f>
        <v>0</v>
      </c>
      <c r="M147" s="77">
        <f>(Chicago!$C$19*10^3)/Chicago!$B$8</f>
        <v>0</v>
      </c>
      <c r="N147" s="77">
        <f>(Boulder!$C$19*10^3)/Boulder!$B$8</f>
        <v>0</v>
      </c>
      <c r="O147" s="77">
        <f>(Minneapolis!$C$19*10^3)/Minneapolis!$B$8</f>
        <v>0</v>
      </c>
      <c r="P147" s="77">
        <f>(Helena!$C$19*10^3)/Helena!$B$8</f>
        <v>0</v>
      </c>
      <c r="Q147" s="77">
        <f>(Duluth!$C$19*10^3)/Duluth!$B$8</f>
        <v>0</v>
      </c>
      <c r="R147" s="77">
        <f>(Fairbanks!$C$19*10^3)/Fairbanks!$B$8</f>
        <v>0</v>
      </c>
    </row>
    <row r="148" spans="1:18">
      <c r="A148" s="51"/>
      <c r="B148" s="55" t="s">
        <v>182</v>
      </c>
      <c r="C148" s="77">
        <f>(Miami!$C$20*10^3)/Miami!$B$8</f>
        <v>0</v>
      </c>
      <c r="D148" s="77">
        <f>(Houston!$C$20*10^3)/Houston!$B$8</f>
        <v>0</v>
      </c>
      <c r="E148" s="77">
        <f>(Phoenix!$C$20*10^3)/Phoenix!$B$8</f>
        <v>0</v>
      </c>
      <c r="F148" s="77">
        <f>(Atlanta!$C$20*10^3)/Atlanta!$B$8</f>
        <v>0</v>
      </c>
      <c r="G148" s="77">
        <f>(LosAngeles!$C$20*10^3)/LosAngeles!$B$8</f>
        <v>0</v>
      </c>
      <c r="H148" s="77">
        <f>(LasVegas!$C$20*10^3)/LasVegas!$B$8</f>
        <v>0</v>
      </c>
      <c r="I148" s="77">
        <f>(SanFrancisco!$C$20*10^3)/SanFrancisco!$B$8</f>
        <v>0</v>
      </c>
      <c r="J148" s="77">
        <f>(Baltimore!$C$20*10^3)/Baltimore!$B$8</f>
        <v>0</v>
      </c>
      <c r="K148" s="77">
        <f>(Albuquerque!$C$20*10^3)/Albuquerque!$B$8</f>
        <v>0</v>
      </c>
      <c r="L148" s="77">
        <f>(Seattle!$C$20*10^3)/Seattle!$B$8</f>
        <v>0</v>
      </c>
      <c r="M148" s="77">
        <f>(Chicago!$C$20*10^3)/Chicago!$B$8</f>
        <v>0</v>
      </c>
      <c r="N148" s="77">
        <f>(Boulder!$C$20*10^3)/Boulder!$B$8</f>
        <v>0</v>
      </c>
      <c r="O148" s="77">
        <f>(Minneapolis!$C$20*10^3)/Minneapolis!$B$8</f>
        <v>0</v>
      </c>
      <c r="P148" s="77">
        <f>(Helena!$C$20*10^3)/Helena!$B$8</f>
        <v>0</v>
      </c>
      <c r="Q148" s="77">
        <f>(Duluth!$C$20*10^3)/Duluth!$B$8</f>
        <v>0</v>
      </c>
      <c r="R148" s="77">
        <f>(Fairbanks!$C$20*10^3)/Fairbanks!$B$8</f>
        <v>0</v>
      </c>
    </row>
    <row r="149" spans="1:18">
      <c r="A149" s="51"/>
      <c r="B149" s="55" t="s">
        <v>183</v>
      </c>
      <c r="C149" s="77">
        <f>(Miami!$C$21*10^3)/Miami!$B$8</f>
        <v>0</v>
      </c>
      <c r="D149" s="77">
        <f>(Houston!$C$21*10^3)/Houston!$B$8</f>
        <v>0</v>
      </c>
      <c r="E149" s="77">
        <f>(Phoenix!$C$21*10^3)/Phoenix!$B$8</f>
        <v>0</v>
      </c>
      <c r="F149" s="77">
        <f>(Atlanta!$C$21*10^3)/Atlanta!$B$8</f>
        <v>0</v>
      </c>
      <c r="G149" s="77">
        <f>(LosAngeles!$C$21*10^3)/LosAngeles!$B$8</f>
        <v>0</v>
      </c>
      <c r="H149" s="77">
        <f>(LasVegas!$C$21*10^3)/LasVegas!$B$8</f>
        <v>0</v>
      </c>
      <c r="I149" s="77">
        <f>(SanFrancisco!$C$21*10^3)/SanFrancisco!$B$8</f>
        <v>0</v>
      </c>
      <c r="J149" s="77">
        <f>(Baltimore!$C$21*10^3)/Baltimore!$B$8</f>
        <v>0</v>
      </c>
      <c r="K149" s="77">
        <f>(Albuquerque!$C$21*10^3)/Albuquerque!$B$8</f>
        <v>0</v>
      </c>
      <c r="L149" s="77">
        <f>(Seattle!$C$21*10^3)/Seattle!$B$8</f>
        <v>0</v>
      </c>
      <c r="M149" s="77">
        <f>(Chicago!$C$21*10^3)/Chicago!$B$8</f>
        <v>0</v>
      </c>
      <c r="N149" s="77">
        <f>(Boulder!$C$21*10^3)/Boulder!$B$8</f>
        <v>0</v>
      </c>
      <c r="O149" s="77">
        <f>(Minneapolis!$C$21*10^3)/Minneapolis!$B$8</f>
        <v>0</v>
      </c>
      <c r="P149" s="77">
        <f>(Helena!$C$21*10^3)/Helena!$B$8</f>
        <v>0</v>
      </c>
      <c r="Q149" s="77">
        <f>(Duluth!$C$21*10^3)/Duluth!$B$8</f>
        <v>0</v>
      </c>
      <c r="R149" s="77">
        <f>(Fairbanks!$C$21*10^3)/Fairbanks!$B$8</f>
        <v>0</v>
      </c>
    </row>
    <row r="150" spans="1:18">
      <c r="A150" s="51"/>
      <c r="B150" s="55" t="s">
        <v>184</v>
      </c>
      <c r="C150" s="77">
        <f>(Miami!$C$22*10^3)/Miami!$B$8</f>
        <v>0</v>
      </c>
      <c r="D150" s="77">
        <f>(Houston!$C$22*10^3)/Houston!$B$8</f>
        <v>0</v>
      </c>
      <c r="E150" s="77">
        <f>(Phoenix!$C$22*10^3)/Phoenix!$B$8</f>
        <v>0</v>
      </c>
      <c r="F150" s="77">
        <f>(Atlanta!$C$22*10^3)/Atlanta!$B$8</f>
        <v>0</v>
      </c>
      <c r="G150" s="77">
        <f>(LosAngeles!$C$22*10^3)/LosAngeles!$B$8</f>
        <v>0</v>
      </c>
      <c r="H150" s="77">
        <f>(LasVegas!$C$22*10^3)/LasVegas!$B$8</f>
        <v>0</v>
      </c>
      <c r="I150" s="77">
        <f>(SanFrancisco!$C$22*10^3)/SanFrancisco!$B$8</f>
        <v>0</v>
      </c>
      <c r="J150" s="77">
        <f>(Baltimore!$C$22*10^3)/Baltimore!$B$8</f>
        <v>0</v>
      </c>
      <c r="K150" s="77">
        <f>(Albuquerque!$C$22*10^3)/Albuquerque!$B$8</f>
        <v>0</v>
      </c>
      <c r="L150" s="77">
        <f>(Seattle!$C$22*10^3)/Seattle!$B$8</f>
        <v>0</v>
      </c>
      <c r="M150" s="77">
        <f>(Chicago!$C$22*10^3)/Chicago!$B$8</f>
        <v>0</v>
      </c>
      <c r="N150" s="77">
        <f>(Boulder!$C$22*10^3)/Boulder!$B$8</f>
        <v>0</v>
      </c>
      <c r="O150" s="77">
        <f>(Minneapolis!$C$22*10^3)/Minneapolis!$B$8</f>
        <v>0</v>
      </c>
      <c r="P150" s="77">
        <f>(Helena!$C$22*10^3)/Helena!$B$8</f>
        <v>0</v>
      </c>
      <c r="Q150" s="77">
        <f>(Duluth!$C$22*10^3)/Duluth!$B$8</f>
        <v>0</v>
      </c>
      <c r="R150" s="77">
        <f>(Fairbanks!$C$22*10^3)/Fairbanks!$B$8</f>
        <v>0</v>
      </c>
    </row>
    <row r="151" spans="1:18">
      <c r="A151" s="51"/>
      <c r="B151" s="55" t="s">
        <v>185</v>
      </c>
      <c r="C151" s="77">
        <f>(Miami!$C$23*10^3)/Miami!$B$8</f>
        <v>0</v>
      </c>
      <c r="D151" s="77">
        <f>(Houston!$C$23*10^3)/Houston!$B$8</f>
        <v>0</v>
      </c>
      <c r="E151" s="77">
        <f>(Phoenix!$C$23*10^3)/Phoenix!$B$8</f>
        <v>0</v>
      </c>
      <c r="F151" s="77">
        <f>(Atlanta!$C$23*10^3)/Atlanta!$B$8</f>
        <v>0</v>
      </c>
      <c r="G151" s="77">
        <f>(LosAngeles!$C$23*10^3)/LosAngeles!$B$8</f>
        <v>0</v>
      </c>
      <c r="H151" s="77">
        <f>(LasVegas!$C$23*10^3)/LasVegas!$B$8</f>
        <v>0</v>
      </c>
      <c r="I151" s="77">
        <f>(SanFrancisco!$C$23*10^3)/SanFrancisco!$B$8</f>
        <v>0</v>
      </c>
      <c r="J151" s="77">
        <f>(Baltimore!$C$23*10^3)/Baltimore!$B$8</f>
        <v>0</v>
      </c>
      <c r="K151" s="77">
        <f>(Albuquerque!$C$23*10^3)/Albuquerque!$B$8</f>
        <v>0</v>
      </c>
      <c r="L151" s="77">
        <f>(Seattle!$C$23*10^3)/Seattle!$B$8</f>
        <v>0</v>
      </c>
      <c r="M151" s="77">
        <f>(Chicago!$C$23*10^3)/Chicago!$B$8</f>
        <v>0</v>
      </c>
      <c r="N151" s="77">
        <f>(Boulder!$C$23*10^3)/Boulder!$B$8</f>
        <v>0</v>
      </c>
      <c r="O151" s="77">
        <f>(Minneapolis!$C$23*10^3)/Minneapolis!$B$8</f>
        <v>0</v>
      </c>
      <c r="P151" s="77">
        <f>(Helena!$C$23*10^3)/Helena!$B$8</f>
        <v>0</v>
      </c>
      <c r="Q151" s="77">
        <f>(Duluth!$C$23*10^3)/Duluth!$B$8</f>
        <v>0</v>
      </c>
      <c r="R151" s="77">
        <f>(Fairbanks!$C$23*10^3)/Fairbanks!$B$8</f>
        <v>0</v>
      </c>
    </row>
    <row r="152" spans="1:18">
      <c r="A152" s="51"/>
      <c r="B152" s="55" t="s">
        <v>168</v>
      </c>
      <c r="C152" s="77">
        <f>(Miami!$C$24*10^3)/Miami!$B$8</f>
        <v>5.7063259329732512</v>
      </c>
      <c r="D152" s="77">
        <f>(Houston!$C$24*10^3)/Houston!$B$8</f>
        <v>6.5172143173985742</v>
      </c>
      <c r="E152" s="77">
        <f>(Phoenix!$C$24*10^3)/Phoenix!$B$8</f>
        <v>6.0475413422611348</v>
      </c>
      <c r="F152" s="77">
        <f>(Atlanta!$C$24*10^3)/Atlanta!$B$8</f>
        <v>7.2979954598279075</v>
      </c>
      <c r="G152" s="77">
        <f>(LosAngeles!$C$24*10^3)/LosAngeles!$B$8</f>
        <v>7.1474592498479588</v>
      </c>
      <c r="H152" s="77">
        <f>(LasVegas!$C$24*10^3)/LasVegas!$B$8</f>
        <v>6.6095431928529429</v>
      </c>
      <c r="I152" s="77">
        <f>(SanFrancisco!$C$24*10^3)/SanFrancisco!$B$8</f>
        <v>7.8178471716253304</v>
      </c>
      <c r="J152" s="77">
        <f>(Baltimore!$C$24*10^3)/Baltimore!$B$8</f>
        <v>7.9121831965460983</v>
      </c>
      <c r="K152" s="77">
        <f>(Albuquerque!$C$24*10^3)/Albuquerque!$B$8</f>
        <v>7.7957685274949373</v>
      </c>
      <c r="L152" s="77">
        <f>(Seattle!$C$24*10^3)/Seattle!$B$8</f>
        <v>8.2353342606363871</v>
      </c>
      <c r="M152" s="77">
        <f>(Chicago!$C$24*10^3)/Chicago!$B$8</f>
        <v>8.4521064030075141</v>
      </c>
      <c r="N152" s="77">
        <f>(Boulder!$C$24*10^3)/Boulder!$B$8</f>
        <v>8.4260134599443219</v>
      </c>
      <c r="O152" s="77">
        <f>(Minneapolis!$C$24*10^3)/Minneapolis!$B$8</f>
        <v>8.9197722286785535</v>
      </c>
      <c r="P152" s="77">
        <f>(Helena!$C$24*10^3)/Helena!$B$8</f>
        <v>9.0040725062673257</v>
      </c>
      <c r="Q152" s="77">
        <f>(Duluth!$C$24*10^3)/Duluth!$B$8</f>
        <v>9.6885104743094903</v>
      </c>
      <c r="R152" s="77">
        <f>(Fairbanks!$C$24*10^3)/Fairbanks!$B$8</f>
        <v>10.619827826718772</v>
      </c>
    </row>
    <row r="153" spans="1:18">
      <c r="A153" s="51"/>
      <c r="B153" s="55" t="s">
        <v>186</v>
      </c>
      <c r="C153" s="77">
        <f>(Miami!$C$25*10^3)/Miami!$B$8</f>
        <v>0</v>
      </c>
      <c r="D153" s="77">
        <f>(Houston!$C$25*10^3)/Houston!$B$8</f>
        <v>0</v>
      </c>
      <c r="E153" s="77">
        <f>(Phoenix!$C$25*10^3)/Phoenix!$B$8</f>
        <v>0</v>
      </c>
      <c r="F153" s="77">
        <f>(Atlanta!$C$25*10^3)/Atlanta!$B$8</f>
        <v>0</v>
      </c>
      <c r="G153" s="77">
        <f>(LosAngeles!$C$25*10^3)/LosAngeles!$B$8</f>
        <v>0</v>
      </c>
      <c r="H153" s="77">
        <f>(LasVegas!$C$25*10^3)/LasVegas!$B$8</f>
        <v>0</v>
      </c>
      <c r="I153" s="77">
        <f>(SanFrancisco!$C$25*10^3)/SanFrancisco!$B$8</f>
        <v>0</v>
      </c>
      <c r="J153" s="77">
        <f>(Baltimore!$C$25*10^3)/Baltimore!$B$8</f>
        <v>0</v>
      </c>
      <c r="K153" s="77">
        <f>(Albuquerque!$C$25*10^3)/Albuquerque!$B$8</f>
        <v>0</v>
      </c>
      <c r="L153" s="77">
        <f>(Seattle!$C$25*10^3)/Seattle!$B$8</f>
        <v>0</v>
      </c>
      <c r="M153" s="77">
        <f>(Chicago!$C$25*10^3)/Chicago!$B$8</f>
        <v>0</v>
      </c>
      <c r="N153" s="77">
        <f>(Boulder!$C$25*10^3)/Boulder!$B$8</f>
        <v>0</v>
      </c>
      <c r="O153" s="77">
        <f>(Minneapolis!$C$25*10^3)/Minneapolis!$B$8</f>
        <v>0</v>
      </c>
      <c r="P153" s="77">
        <f>(Helena!$C$25*10^3)/Helena!$B$8</f>
        <v>0</v>
      </c>
      <c r="Q153" s="77">
        <f>(Duluth!$C$25*10^3)/Duluth!$B$8</f>
        <v>0</v>
      </c>
      <c r="R153" s="77">
        <f>(Fairbanks!$C$25*10^3)/Fairbanks!$B$8</f>
        <v>0</v>
      </c>
    </row>
    <row r="154" spans="1:18">
      <c r="A154" s="51"/>
      <c r="B154" s="55" t="s">
        <v>187</v>
      </c>
      <c r="C154" s="77">
        <f>(Miami!$C$26*10^3)/Miami!$B$8</f>
        <v>0</v>
      </c>
      <c r="D154" s="77">
        <f>(Houston!$C$26*10^3)/Houston!$B$8</f>
        <v>0</v>
      </c>
      <c r="E154" s="77">
        <f>(Phoenix!$C$26*10^3)/Phoenix!$B$8</f>
        <v>0</v>
      </c>
      <c r="F154" s="77">
        <f>(Atlanta!$C$26*10^3)/Atlanta!$B$8</f>
        <v>0</v>
      </c>
      <c r="G154" s="77">
        <f>(LosAngeles!$C$26*10^3)/LosAngeles!$B$8</f>
        <v>0</v>
      </c>
      <c r="H154" s="77">
        <f>(LasVegas!$C$26*10^3)/LasVegas!$B$8</f>
        <v>0</v>
      </c>
      <c r="I154" s="77">
        <f>(SanFrancisco!$C$26*10^3)/SanFrancisco!$B$8</f>
        <v>0</v>
      </c>
      <c r="J154" s="77">
        <f>(Baltimore!$C$26*10^3)/Baltimore!$B$8</f>
        <v>0</v>
      </c>
      <c r="K154" s="77">
        <f>(Albuquerque!$C$26*10^3)/Albuquerque!$B$8</f>
        <v>0</v>
      </c>
      <c r="L154" s="77">
        <f>(Seattle!$C$26*10^3)/Seattle!$B$8</f>
        <v>0</v>
      </c>
      <c r="M154" s="77">
        <f>(Chicago!$C$26*10^3)/Chicago!$B$8</f>
        <v>0</v>
      </c>
      <c r="N154" s="77">
        <f>(Boulder!$C$26*10^3)/Boulder!$B$8</f>
        <v>0</v>
      </c>
      <c r="O154" s="77">
        <f>(Minneapolis!$C$26*10^3)/Minneapolis!$B$8</f>
        <v>0</v>
      </c>
      <c r="P154" s="77">
        <f>(Helena!$C$26*10^3)/Helena!$B$8</f>
        <v>0</v>
      </c>
      <c r="Q154" s="77">
        <f>(Duluth!$C$26*10^3)/Duluth!$B$8</f>
        <v>0</v>
      </c>
      <c r="R154" s="77">
        <f>(Fairbanks!$C$26*10^3)/Fairbanks!$B$8</f>
        <v>0</v>
      </c>
    </row>
    <row r="155" spans="1:18">
      <c r="A155" s="51"/>
      <c r="B155" s="55" t="s">
        <v>90</v>
      </c>
      <c r="C155" s="77">
        <f>(Miami!$C$28*10^3)/Miami!$B$8</f>
        <v>24.451094799676451</v>
      </c>
      <c r="D155" s="77">
        <f>(Houston!$C$28*10^3)/Houston!$B$8</f>
        <v>101.82068528097082</v>
      </c>
      <c r="E155" s="77">
        <f>(Phoenix!$C$28*10^3)/Phoenix!$B$8</f>
        <v>97.041662401474056</v>
      </c>
      <c r="F155" s="77">
        <f>(Atlanta!$C$28*10^3)/Atlanta!$B$8</f>
        <v>169.15653557973502</v>
      </c>
      <c r="G155" s="77">
        <f>(LosAngeles!$C$28*10^3)/LosAngeles!$B$8</f>
        <v>93.107649447331397</v>
      </c>
      <c r="H155" s="77">
        <f>(LasVegas!$C$28*10^3)/LasVegas!$B$8</f>
        <v>134.03543421667982</v>
      </c>
      <c r="I155" s="77">
        <f>(SanFrancisco!$C$28*10^3)/SanFrancisco!$B$8</f>
        <v>146.89724799736663</v>
      </c>
      <c r="J155" s="77">
        <f>(Baltimore!$C$28*10^3)/Baltimore!$B$8</f>
        <v>256.21664368480532</v>
      </c>
      <c r="K155" s="77">
        <f>(Albuquerque!$C$28*10^3)/Albuquerque!$B$8</f>
        <v>176.10327988294307</v>
      </c>
      <c r="L155" s="77">
        <f>(Seattle!$C$28*10^3)/Seattle!$B$8</f>
        <v>265.31103791706062</v>
      </c>
      <c r="M155" s="77">
        <f>(Chicago!$C$28*10^3)/Chicago!$B$8</f>
        <v>351.97172327831737</v>
      </c>
      <c r="N155" s="77">
        <f>(Boulder!$C$28*10^3)/Boulder!$B$8</f>
        <v>245.3519436231858</v>
      </c>
      <c r="O155" s="77">
        <f>(Minneapolis!$C$28*10^3)/Minneapolis!$B$8</f>
        <v>443.6241893625093</v>
      </c>
      <c r="P155" s="77">
        <f>(Helena!$C$28*10^3)/Helena!$B$8</f>
        <v>355.99806510791444</v>
      </c>
      <c r="Q155" s="77">
        <f>(Duluth!$C$28*10^3)/Duluth!$B$8</f>
        <v>534.75479658543736</v>
      </c>
      <c r="R155" s="77">
        <f>(Fairbanks!$C$28*10^3)/Fairbanks!$B$8</f>
        <v>907.95814691932674</v>
      </c>
    </row>
    <row r="156" spans="1:18">
      <c r="A156" s="51"/>
      <c r="B156" s="54" t="s">
        <v>259</v>
      </c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</row>
    <row r="157" spans="1:18">
      <c r="A157" s="51"/>
      <c r="B157" s="55" t="s">
        <v>70</v>
      </c>
      <c r="C157" s="77">
        <f>(Miami!$E$13*10^3)/Miami!$B$8</f>
        <v>0</v>
      </c>
      <c r="D157" s="77">
        <f>(Houston!$E$13*10^3)/Houston!$B$8</f>
        <v>0</v>
      </c>
      <c r="E157" s="77">
        <f>(Phoenix!$E$13*10^3)/Phoenix!$B$8</f>
        <v>0</v>
      </c>
      <c r="F157" s="77">
        <f>(Atlanta!$E$13*10^3)/Atlanta!$B$8</f>
        <v>0</v>
      </c>
      <c r="G157" s="77">
        <f>(LosAngeles!$E$13*10^3)/LosAngeles!$B$8</f>
        <v>0</v>
      </c>
      <c r="H157" s="77">
        <f>(LasVegas!$E$13*10^3)/LasVegas!$B$8</f>
        <v>0</v>
      </c>
      <c r="I157" s="77">
        <f>(SanFrancisco!$E$13*10^3)/SanFrancisco!$B$8</f>
        <v>0</v>
      </c>
      <c r="J157" s="77">
        <f>(Baltimore!$E$13*10^3)/Baltimore!$B$8</f>
        <v>0</v>
      </c>
      <c r="K157" s="77">
        <f>(Albuquerque!$E$13*10^3)/Albuquerque!$B$8</f>
        <v>0</v>
      </c>
      <c r="L157" s="77">
        <f>(Seattle!$E$13*10^3)/Seattle!$B$8</f>
        <v>0</v>
      </c>
      <c r="M157" s="77">
        <f>(Chicago!$E$13*10^3)/Chicago!$B$8</f>
        <v>0</v>
      </c>
      <c r="N157" s="77">
        <f>(Boulder!$E$13*10^3)/Boulder!$B$8</f>
        <v>0</v>
      </c>
      <c r="O157" s="77">
        <f>(Minneapolis!$E$13*10^3)/Minneapolis!$B$8</f>
        <v>0</v>
      </c>
      <c r="P157" s="77">
        <f>(Helena!$E$13*10^3)/Helena!$B$8</f>
        <v>0</v>
      </c>
      <c r="Q157" s="77">
        <f>(Duluth!$E$13*10^3)/Duluth!$B$8</f>
        <v>0</v>
      </c>
      <c r="R157" s="77">
        <f>(Fairbanks!$E$13*10^3)/Fairbanks!$B$8</f>
        <v>0</v>
      </c>
    </row>
    <row r="158" spans="1:18">
      <c r="A158" s="51"/>
      <c r="B158" s="55" t="s">
        <v>71</v>
      </c>
      <c r="C158" s="77">
        <f>(Miami!$E$14*10^3)/Miami!$B$8</f>
        <v>0</v>
      </c>
      <c r="D158" s="77">
        <f>(Houston!$E$14*10^3)/Houston!$B$8</f>
        <v>0</v>
      </c>
      <c r="E158" s="77">
        <f>(Phoenix!$E$14*10^3)/Phoenix!$B$8</f>
        <v>0</v>
      </c>
      <c r="F158" s="77">
        <f>(Atlanta!$E$14*10^3)/Atlanta!$B$8</f>
        <v>0</v>
      </c>
      <c r="G158" s="77">
        <f>(LosAngeles!$E$14*10^3)/LosAngeles!$B$8</f>
        <v>0</v>
      </c>
      <c r="H158" s="77">
        <f>(LasVegas!$E$14*10^3)/LasVegas!$B$8</f>
        <v>0</v>
      </c>
      <c r="I158" s="77">
        <f>(SanFrancisco!$E$14*10^3)/SanFrancisco!$B$8</f>
        <v>0</v>
      </c>
      <c r="J158" s="77">
        <f>(Baltimore!$E$14*10^3)/Baltimore!$B$8</f>
        <v>0</v>
      </c>
      <c r="K158" s="77">
        <f>(Albuquerque!$E$14*10^3)/Albuquerque!$B$8</f>
        <v>0</v>
      </c>
      <c r="L158" s="77">
        <f>(Seattle!$E$14*10^3)/Seattle!$B$8</f>
        <v>0</v>
      </c>
      <c r="M158" s="77">
        <f>(Chicago!$E$14*10^3)/Chicago!$B$8</f>
        <v>0</v>
      </c>
      <c r="N158" s="77">
        <f>(Boulder!$E$14*10^3)/Boulder!$B$8</f>
        <v>0</v>
      </c>
      <c r="O158" s="77">
        <f>(Minneapolis!$E$14*10^3)/Minneapolis!$B$8</f>
        <v>0</v>
      </c>
      <c r="P158" s="77">
        <f>(Helena!$E$14*10^3)/Helena!$B$8</f>
        <v>0</v>
      </c>
      <c r="Q158" s="77">
        <f>(Duluth!$E$14*10^3)/Duluth!$B$8</f>
        <v>0</v>
      </c>
      <c r="R158" s="77">
        <f>(Fairbanks!$E$14*10^3)/Fairbanks!$B$8</f>
        <v>0</v>
      </c>
    </row>
    <row r="159" spans="1:18">
      <c r="A159" s="51"/>
      <c r="B159" s="55" t="s">
        <v>79</v>
      </c>
      <c r="C159" s="77">
        <f>(Miami!$E$15*10^3)/Miami!$B$8</f>
        <v>0</v>
      </c>
      <c r="D159" s="77">
        <f>(Houston!$E$15*10^3)/Houston!$B$8</f>
        <v>0</v>
      </c>
      <c r="E159" s="77">
        <f>(Phoenix!$E$15*10^3)/Phoenix!$B$8</f>
        <v>0</v>
      </c>
      <c r="F159" s="77">
        <f>(Atlanta!$E$15*10^3)/Atlanta!$B$8</f>
        <v>0</v>
      </c>
      <c r="G159" s="77">
        <f>(LosAngeles!$E$15*10^3)/LosAngeles!$B$8</f>
        <v>0</v>
      </c>
      <c r="H159" s="77">
        <f>(LasVegas!$E$15*10^3)/LasVegas!$B$8</f>
        <v>0</v>
      </c>
      <c r="I159" s="77">
        <f>(SanFrancisco!$E$15*10^3)/SanFrancisco!$B$8</f>
        <v>0</v>
      </c>
      <c r="J159" s="77">
        <f>(Baltimore!$E$15*10^3)/Baltimore!$B$8</f>
        <v>0</v>
      </c>
      <c r="K159" s="77">
        <f>(Albuquerque!$E$15*10^3)/Albuquerque!$B$8</f>
        <v>0</v>
      </c>
      <c r="L159" s="77">
        <f>(Seattle!$E$15*10^3)/Seattle!$B$8</f>
        <v>0</v>
      </c>
      <c r="M159" s="77">
        <f>(Chicago!$E$15*10^3)/Chicago!$B$8</f>
        <v>0</v>
      </c>
      <c r="N159" s="77">
        <f>(Boulder!$E$15*10^3)/Boulder!$B$8</f>
        <v>0</v>
      </c>
      <c r="O159" s="77">
        <f>(Minneapolis!$E$15*10^3)/Minneapolis!$B$8</f>
        <v>0</v>
      </c>
      <c r="P159" s="77">
        <f>(Helena!$E$15*10^3)/Helena!$B$8</f>
        <v>0</v>
      </c>
      <c r="Q159" s="77">
        <f>(Duluth!$E$15*10^3)/Duluth!$B$8</f>
        <v>0</v>
      </c>
      <c r="R159" s="77">
        <f>(Fairbanks!$E$15*10^3)/Fairbanks!$B$8</f>
        <v>0</v>
      </c>
    </row>
    <row r="160" spans="1:18">
      <c r="A160" s="51"/>
      <c r="B160" s="55" t="s">
        <v>80</v>
      </c>
      <c r="C160" s="77">
        <f>(Miami!$E$16*10^3)/Miami!$B$8</f>
        <v>0</v>
      </c>
      <c r="D160" s="77">
        <f>(Houston!$E$16*10^3)/Houston!$B$8</f>
        <v>0</v>
      </c>
      <c r="E160" s="77">
        <f>(Phoenix!$E$16*10^3)/Phoenix!$B$8</f>
        <v>0</v>
      </c>
      <c r="F160" s="77">
        <f>(Atlanta!$E$16*10^3)/Atlanta!$B$8</f>
        <v>0</v>
      </c>
      <c r="G160" s="77">
        <f>(LosAngeles!$E$16*10^3)/LosAngeles!$B$8</f>
        <v>0</v>
      </c>
      <c r="H160" s="77">
        <f>(LasVegas!$E$16*10^3)/LasVegas!$B$8</f>
        <v>0</v>
      </c>
      <c r="I160" s="77">
        <f>(SanFrancisco!$E$16*10^3)/SanFrancisco!$B$8</f>
        <v>0</v>
      </c>
      <c r="J160" s="77">
        <f>(Baltimore!$E$16*10^3)/Baltimore!$B$8</f>
        <v>0</v>
      </c>
      <c r="K160" s="77">
        <f>(Albuquerque!$E$16*10^3)/Albuquerque!$B$8</f>
        <v>0</v>
      </c>
      <c r="L160" s="77">
        <f>(Seattle!$E$16*10^3)/Seattle!$B$8</f>
        <v>0</v>
      </c>
      <c r="M160" s="77">
        <f>(Chicago!$E$16*10^3)/Chicago!$B$8</f>
        <v>0</v>
      </c>
      <c r="N160" s="77">
        <f>(Boulder!$E$16*10^3)/Boulder!$B$8</f>
        <v>0</v>
      </c>
      <c r="O160" s="77">
        <f>(Minneapolis!$E$16*10^3)/Minneapolis!$B$8</f>
        <v>0</v>
      </c>
      <c r="P160" s="77">
        <f>(Helena!$E$16*10^3)/Helena!$B$8</f>
        <v>0</v>
      </c>
      <c r="Q160" s="77">
        <f>(Duluth!$E$16*10^3)/Duluth!$B$8</f>
        <v>0</v>
      </c>
      <c r="R160" s="77">
        <f>(Fairbanks!$E$16*10^3)/Fairbanks!$B$8</f>
        <v>0</v>
      </c>
    </row>
    <row r="161" spans="1:18">
      <c r="A161" s="51"/>
      <c r="B161" s="55" t="s">
        <v>81</v>
      </c>
      <c r="C161" s="77">
        <f>(Miami!$E$17*10^3)/Miami!$B$8</f>
        <v>0</v>
      </c>
      <c r="D161" s="77">
        <f>(Houston!$E$17*10^3)/Houston!$B$8</f>
        <v>0</v>
      </c>
      <c r="E161" s="77">
        <f>(Phoenix!$E$17*10^3)/Phoenix!$B$8</f>
        <v>0</v>
      </c>
      <c r="F161" s="77">
        <f>(Atlanta!$E$17*10^3)/Atlanta!$B$8</f>
        <v>0</v>
      </c>
      <c r="G161" s="77">
        <f>(LosAngeles!$E$17*10^3)/LosAngeles!$B$8</f>
        <v>0</v>
      </c>
      <c r="H161" s="77">
        <f>(LasVegas!$E$17*10^3)/LasVegas!$B$8</f>
        <v>0</v>
      </c>
      <c r="I161" s="77">
        <f>(SanFrancisco!$E$17*10^3)/SanFrancisco!$B$8</f>
        <v>0</v>
      </c>
      <c r="J161" s="77">
        <f>(Baltimore!$E$17*10^3)/Baltimore!$B$8</f>
        <v>0</v>
      </c>
      <c r="K161" s="77">
        <f>(Albuquerque!$E$17*10^3)/Albuquerque!$B$8</f>
        <v>0</v>
      </c>
      <c r="L161" s="77">
        <f>(Seattle!$E$17*10^3)/Seattle!$B$8</f>
        <v>0</v>
      </c>
      <c r="M161" s="77">
        <f>(Chicago!$E$17*10^3)/Chicago!$B$8</f>
        <v>0</v>
      </c>
      <c r="N161" s="77">
        <f>(Boulder!$E$17*10^3)/Boulder!$B$8</f>
        <v>0</v>
      </c>
      <c r="O161" s="77">
        <f>(Minneapolis!$E$17*10^3)/Minneapolis!$B$8</f>
        <v>0</v>
      </c>
      <c r="P161" s="77">
        <f>(Helena!$E$17*10^3)/Helena!$B$8</f>
        <v>0</v>
      </c>
      <c r="Q161" s="77">
        <f>(Duluth!$E$17*10^3)/Duluth!$B$8</f>
        <v>0</v>
      </c>
      <c r="R161" s="77">
        <f>(Fairbanks!$E$17*10^3)/Fairbanks!$B$8</f>
        <v>0</v>
      </c>
    </row>
    <row r="162" spans="1:18">
      <c r="A162" s="51"/>
      <c r="B162" s="55" t="s">
        <v>82</v>
      </c>
      <c r="C162" s="77">
        <f>(Miami!$E$18*10^3)/Miami!$B$8</f>
        <v>0</v>
      </c>
      <c r="D162" s="77">
        <f>(Houston!$E$18*10^3)/Houston!$B$8</f>
        <v>0</v>
      </c>
      <c r="E162" s="77">
        <f>(Phoenix!$E$18*10^3)/Phoenix!$B$8</f>
        <v>0</v>
      </c>
      <c r="F162" s="77">
        <f>(Atlanta!$E$18*10^3)/Atlanta!$B$8</f>
        <v>0</v>
      </c>
      <c r="G162" s="77">
        <f>(LosAngeles!$E$18*10^3)/LosAngeles!$B$8</f>
        <v>0</v>
      </c>
      <c r="H162" s="77">
        <f>(LasVegas!$E$18*10^3)/LasVegas!$B$8</f>
        <v>0</v>
      </c>
      <c r="I162" s="77">
        <f>(SanFrancisco!$E$18*10^3)/SanFrancisco!$B$8</f>
        <v>0</v>
      </c>
      <c r="J162" s="77">
        <f>(Baltimore!$E$18*10^3)/Baltimore!$B$8</f>
        <v>0</v>
      </c>
      <c r="K162" s="77">
        <f>(Albuquerque!$E$18*10^3)/Albuquerque!$B$8</f>
        <v>0</v>
      </c>
      <c r="L162" s="77">
        <f>(Seattle!$E$18*10^3)/Seattle!$B$8</f>
        <v>0</v>
      </c>
      <c r="M162" s="77">
        <f>(Chicago!$E$18*10^3)/Chicago!$B$8</f>
        <v>0</v>
      </c>
      <c r="N162" s="77">
        <f>(Boulder!$E$18*10^3)/Boulder!$B$8</f>
        <v>0</v>
      </c>
      <c r="O162" s="77">
        <f>(Minneapolis!$E$18*10^3)/Minneapolis!$B$8</f>
        <v>0</v>
      </c>
      <c r="P162" s="77">
        <f>(Helena!$E$18*10^3)/Helena!$B$8</f>
        <v>0</v>
      </c>
      <c r="Q162" s="77">
        <f>(Duluth!$E$18*10^3)/Duluth!$B$8</f>
        <v>0</v>
      </c>
      <c r="R162" s="77">
        <f>(Fairbanks!$E$18*10^3)/Fairbanks!$B$8</f>
        <v>0</v>
      </c>
    </row>
    <row r="163" spans="1:18">
      <c r="A163" s="51"/>
      <c r="B163" s="55" t="s">
        <v>83</v>
      </c>
      <c r="C163" s="77">
        <f>(Miami!$E$19*10^3)/Miami!$B$8</f>
        <v>0</v>
      </c>
      <c r="D163" s="77">
        <f>(Houston!$E$19*10^3)/Houston!$B$8</f>
        <v>0</v>
      </c>
      <c r="E163" s="77">
        <f>(Phoenix!$E$19*10^3)/Phoenix!$B$8</f>
        <v>0</v>
      </c>
      <c r="F163" s="77">
        <f>(Atlanta!$E$19*10^3)/Atlanta!$B$8</f>
        <v>0</v>
      </c>
      <c r="G163" s="77">
        <f>(LosAngeles!$E$19*10^3)/LosAngeles!$B$8</f>
        <v>0</v>
      </c>
      <c r="H163" s="77">
        <f>(LasVegas!$E$19*10^3)/LasVegas!$B$8</f>
        <v>0</v>
      </c>
      <c r="I163" s="77">
        <f>(SanFrancisco!$E$19*10^3)/SanFrancisco!$B$8</f>
        <v>0</v>
      </c>
      <c r="J163" s="77">
        <f>(Baltimore!$E$19*10^3)/Baltimore!$B$8</f>
        <v>0</v>
      </c>
      <c r="K163" s="77">
        <f>(Albuquerque!$E$19*10^3)/Albuquerque!$B$8</f>
        <v>0</v>
      </c>
      <c r="L163" s="77">
        <f>(Seattle!$E$19*10^3)/Seattle!$B$8</f>
        <v>0</v>
      </c>
      <c r="M163" s="77">
        <f>(Chicago!$E$19*10^3)/Chicago!$B$8</f>
        <v>0</v>
      </c>
      <c r="N163" s="77">
        <f>(Boulder!$E$19*10^3)/Boulder!$B$8</f>
        <v>0</v>
      </c>
      <c r="O163" s="77">
        <f>(Minneapolis!$E$19*10^3)/Minneapolis!$B$8</f>
        <v>0</v>
      </c>
      <c r="P163" s="77">
        <f>(Helena!$E$19*10^3)/Helena!$B$8</f>
        <v>0</v>
      </c>
      <c r="Q163" s="77">
        <f>(Duluth!$E$19*10^3)/Duluth!$B$8</f>
        <v>0</v>
      </c>
      <c r="R163" s="77">
        <f>(Fairbanks!$E$19*10^3)/Fairbanks!$B$8</f>
        <v>0</v>
      </c>
    </row>
    <row r="164" spans="1:18">
      <c r="A164" s="51"/>
      <c r="B164" s="55" t="s">
        <v>84</v>
      </c>
      <c r="C164" s="77">
        <f>(Miami!$E$20*10^3)/Miami!$B$8</f>
        <v>0</v>
      </c>
      <c r="D164" s="77">
        <f>(Houston!$E$20*10^3)/Houston!$B$8</f>
        <v>0</v>
      </c>
      <c r="E164" s="77">
        <f>(Phoenix!$E$20*10^3)/Phoenix!$B$8</f>
        <v>0</v>
      </c>
      <c r="F164" s="77">
        <f>(Atlanta!$E$20*10^3)/Atlanta!$B$8</f>
        <v>0</v>
      </c>
      <c r="G164" s="77">
        <f>(LosAngeles!$E$20*10^3)/LosAngeles!$B$8</f>
        <v>0</v>
      </c>
      <c r="H164" s="77">
        <f>(LasVegas!$E$20*10^3)/LasVegas!$B$8</f>
        <v>0</v>
      </c>
      <c r="I164" s="77">
        <f>(SanFrancisco!$E$20*10^3)/SanFrancisco!$B$8</f>
        <v>0</v>
      </c>
      <c r="J164" s="77">
        <f>(Baltimore!$E$20*10^3)/Baltimore!$B$8</f>
        <v>0</v>
      </c>
      <c r="K164" s="77">
        <f>(Albuquerque!$E$20*10^3)/Albuquerque!$B$8</f>
        <v>0</v>
      </c>
      <c r="L164" s="77">
        <f>(Seattle!$E$20*10^3)/Seattle!$B$8</f>
        <v>0</v>
      </c>
      <c r="M164" s="77">
        <f>(Chicago!$E$20*10^3)/Chicago!$B$8</f>
        <v>0</v>
      </c>
      <c r="N164" s="77">
        <f>(Boulder!$E$20*10^3)/Boulder!$B$8</f>
        <v>0</v>
      </c>
      <c r="O164" s="77">
        <f>(Minneapolis!$E$20*10^3)/Minneapolis!$B$8</f>
        <v>0</v>
      </c>
      <c r="P164" s="77">
        <f>(Helena!$E$20*10^3)/Helena!$B$8</f>
        <v>0</v>
      </c>
      <c r="Q164" s="77">
        <f>(Duluth!$E$20*10^3)/Duluth!$B$8</f>
        <v>0</v>
      </c>
      <c r="R164" s="77">
        <f>(Fairbanks!$E$20*10^3)/Fairbanks!$B$8</f>
        <v>0</v>
      </c>
    </row>
    <row r="165" spans="1:18">
      <c r="A165" s="51"/>
      <c r="B165" s="55" t="s">
        <v>85</v>
      </c>
      <c r="C165" s="77">
        <f>(Miami!$E$21*10^3)/Miami!$B$8</f>
        <v>0</v>
      </c>
      <c r="D165" s="77">
        <f>(Houston!$E$21*10^3)/Houston!$B$8</f>
        <v>0</v>
      </c>
      <c r="E165" s="77">
        <f>(Phoenix!$E$21*10^3)/Phoenix!$B$8</f>
        <v>0</v>
      </c>
      <c r="F165" s="77">
        <f>(Atlanta!$E$21*10^3)/Atlanta!$B$8</f>
        <v>0</v>
      </c>
      <c r="G165" s="77">
        <f>(LosAngeles!$E$21*10^3)/LosAngeles!$B$8</f>
        <v>0</v>
      </c>
      <c r="H165" s="77">
        <f>(LasVegas!$E$21*10^3)/LasVegas!$B$8</f>
        <v>0</v>
      </c>
      <c r="I165" s="77">
        <f>(SanFrancisco!$E$21*10^3)/SanFrancisco!$B$8</f>
        <v>0</v>
      </c>
      <c r="J165" s="77">
        <f>(Baltimore!$E$21*10^3)/Baltimore!$B$8</f>
        <v>0</v>
      </c>
      <c r="K165" s="77">
        <f>(Albuquerque!$E$21*10^3)/Albuquerque!$B$8</f>
        <v>0</v>
      </c>
      <c r="L165" s="77">
        <f>(Seattle!$E$21*10^3)/Seattle!$B$8</f>
        <v>0</v>
      </c>
      <c r="M165" s="77">
        <f>(Chicago!$E$21*10^3)/Chicago!$B$8</f>
        <v>0</v>
      </c>
      <c r="N165" s="77">
        <f>(Boulder!$E$21*10^3)/Boulder!$B$8</f>
        <v>0</v>
      </c>
      <c r="O165" s="77">
        <f>(Minneapolis!$E$21*10^3)/Minneapolis!$B$8</f>
        <v>0</v>
      </c>
      <c r="P165" s="77">
        <f>(Helena!$E$21*10^3)/Helena!$B$8</f>
        <v>0</v>
      </c>
      <c r="Q165" s="77">
        <f>(Duluth!$E$21*10^3)/Duluth!$B$8</f>
        <v>0</v>
      </c>
      <c r="R165" s="77">
        <f>(Fairbanks!$E$21*10^3)/Fairbanks!$B$8</f>
        <v>0</v>
      </c>
    </row>
    <row r="166" spans="1:18">
      <c r="A166" s="51"/>
      <c r="B166" s="55" t="s">
        <v>86</v>
      </c>
      <c r="C166" s="77">
        <f>(Miami!$E$22*10^3)/Miami!$B$8</f>
        <v>0</v>
      </c>
      <c r="D166" s="77">
        <f>(Houston!$E$22*10^3)/Houston!$B$8</f>
        <v>0</v>
      </c>
      <c r="E166" s="77">
        <f>(Phoenix!$E$22*10^3)/Phoenix!$B$8</f>
        <v>0</v>
      </c>
      <c r="F166" s="77">
        <f>(Atlanta!$E$22*10^3)/Atlanta!$B$8</f>
        <v>0</v>
      </c>
      <c r="G166" s="77">
        <f>(LosAngeles!$E$22*10^3)/LosAngeles!$B$8</f>
        <v>0</v>
      </c>
      <c r="H166" s="77">
        <f>(LasVegas!$E$22*10^3)/LasVegas!$B$8</f>
        <v>0</v>
      </c>
      <c r="I166" s="77">
        <f>(SanFrancisco!$E$22*10^3)/SanFrancisco!$B$8</f>
        <v>0</v>
      </c>
      <c r="J166" s="77">
        <f>(Baltimore!$E$22*10^3)/Baltimore!$B$8</f>
        <v>0</v>
      </c>
      <c r="K166" s="77">
        <f>(Albuquerque!$E$22*10^3)/Albuquerque!$B$8</f>
        <v>0</v>
      </c>
      <c r="L166" s="77">
        <f>(Seattle!$E$22*10^3)/Seattle!$B$8</f>
        <v>0</v>
      </c>
      <c r="M166" s="77">
        <f>(Chicago!$E$22*10^3)/Chicago!$B$8</f>
        <v>0</v>
      </c>
      <c r="N166" s="77">
        <f>(Boulder!$E$22*10^3)/Boulder!$B$8</f>
        <v>0</v>
      </c>
      <c r="O166" s="77">
        <f>(Minneapolis!$E$22*10^3)/Minneapolis!$B$8</f>
        <v>0</v>
      </c>
      <c r="P166" s="77">
        <f>(Helena!$E$22*10^3)/Helena!$B$8</f>
        <v>0</v>
      </c>
      <c r="Q166" s="77">
        <f>(Duluth!$E$22*10^3)/Duluth!$B$8</f>
        <v>0</v>
      </c>
      <c r="R166" s="77">
        <f>(Fairbanks!$E$22*10^3)/Fairbanks!$B$8</f>
        <v>0</v>
      </c>
    </row>
    <row r="167" spans="1:18">
      <c r="A167" s="51"/>
      <c r="B167" s="55" t="s">
        <v>65</v>
      </c>
      <c r="C167" s="77">
        <f>(Miami!$E$23*10^3)/Miami!$B$8</f>
        <v>0</v>
      </c>
      <c r="D167" s="77">
        <f>(Houston!$E$23*10^3)/Houston!$B$8</f>
        <v>0</v>
      </c>
      <c r="E167" s="77">
        <f>(Phoenix!$E$23*10^3)/Phoenix!$B$8</f>
        <v>0</v>
      </c>
      <c r="F167" s="77">
        <f>(Atlanta!$E$23*10^3)/Atlanta!$B$8</f>
        <v>0</v>
      </c>
      <c r="G167" s="77">
        <f>(LosAngeles!$E$23*10^3)/LosAngeles!$B$8</f>
        <v>0</v>
      </c>
      <c r="H167" s="77">
        <f>(LasVegas!$E$23*10^3)/LasVegas!$B$8</f>
        <v>0</v>
      </c>
      <c r="I167" s="77">
        <f>(SanFrancisco!$E$23*10^3)/SanFrancisco!$B$8</f>
        <v>0</v>
      </c>
      <c r="J167" s="77">
        <f>(Baltimore!$E$23*10^3)/Baltimore!$B$8</f>
        <v>0</v>
      </c>
      <c r="K167" s="77">
        <f>(Albuquerque!$E$23*10^3)/Albuquerque!$B$8</f>
        <v>0</v>
      </c>
      <c r="L167" s="77">
        <f>(Seattle!$E$23*10^3)/Seattle!$B$8</f>
        <v>0</v>
      </c>
      <c r="M167" s="77">
        <f>(Chicago!$E$23*10^3)/Chicago!$B$8</f>
        <v>0</v>
      </c>
      <c r="N167" s="77">
        <f>(Boulder!$E$23*10^3)/Boulder!$B$8</f>
        <v>0</v>
      </c>
      <c r="O167" s="77">
        <f>(Minneapolis!$E$23*10^3)/Minneapolis!$B$8</f>
        <v>0</v>
      </c>
      <c r="P167" s="77">
        <f>(Helena!$E$23*10^3)/Helena!$B$8</f>
        <v>0</v>
      </c>
      <c r="Q167" s="77">
        <f>(Duluth!$E$23*10^3)/Duluth!$B$8</f>
        <v>0</v>
      </c>
      <c r="R167" s="77">
        <f>(Fairbanks!$E$23*10^3)/Fairbanks!$B$8</f>
        <v>0</v>
      </c>
    </row>
    <row r="168" spans="1:18">
      <c r="A168" s="51"/>
      <c r="B168" s="55" t="s">
        <v>87</v>
      </c>
      <c r="C168" s="77">
        <f>(Miami!$E$24*10^3)/Miami!$B$8</f>
        <v>0</v>
      </c>
      <c r="D168" s="77">
        <f>(Houston!$E$24*10^3)/Houston!$B$8</f>
        <v>0</v>
      </c>
      <c r="E168" s="77">
        <f>(Phoenix!$E$24*10^3)/Phoenix!$B$8</f>
        <v>0</v>
      </c>
      <c r="F168" s="77">
        <f>(Atlanta!$E$24*10^3)/Atlanta!$B$8</f>
        <v>0</v>
      </c>
      <c r="G168" s="77">
        <f>(LosAngeles!$E$24*10^3)/LosAngeles!$B$8</f>
        <v>0</v>
      </c>
      <c r="H168" s="77">
        <f>(LasVegas!$E$24*10^3)/LasVegas!$B$8</f>
        <v>0</v>
      </c>
      <c r="I168" s="77">
        <f>(SanFrancisco!$E$24*10^3)/SanFrancisco!$B$8</f>
        <v>0</v>
      </c>
      <c r="J168" s="77">
        <f>(Baltimore!$E$24*10^3)/Baltimore!$B$8</f>
        <v>0</v>
      </c>
      <c r="K168" s="77">
        <f>(Albuquerque!$E$24*10^3)/Albuquerque!$B$8</f>
        <v>0</v>
      </c>
      <c r="L168" s="77">
        <f>(Seattle!$E$24*10^3)/Seattle!$B$8</f>
        <v>0</v>
      </c>
      <c r="M168" s="77">
        <f>(Chicago!$E$24*10^3)/Chicago!$B$8</f>
        <v>0</v>
      </c>
      <c r="N168" s="77">
        <f>(Boulder!$E$24*10^3)/Boulder!$B$8</f>
        <v>0</v>
      </c>
      <c r="O168" s="77">
        <f>(Minneapolis!$E$24*10^3)/Minneapolis!$B$8</f>
        <v>0</v>
      </c>
      <c r="P168" s="77">
        <f>(Helena!$E$24*10^3)/Helena!$B$8</f>
        <v>0</v>
      </c>
      <c r="Q168" s="77">
        <f>(Duluth!$E$24*10^3)/Duluth!$B$8</f>
        <v>0</v>
      </c>
      <c r="R168" s="77">
        <f>(Fairbanks!$E$24*10^3)/Fairbanks!$B$8</f>
        <v>0</v>
      </c>
    </row>
    <row r="169" spans="1:18">
      <c r="A169" s="51"/>
      <c r="B169" s="55" t="s">
        <v>88</v>
      </c>
      <c r="C169" s="77">
        <f>(Miami!$E$25*10^3)/Miami!$B$8</f>
        <v>0</v>
      </c>
      <c r="D169" s="77">
        <f>(Houston!$E$25*10^3)/Houston!$B$8</f>
        <v>0</v>
      </c>
      <c r="E169" s="77">
        <f>(Phoenix!$E$25*10^3)/Phoenix!$B$8</f>
        <v>0</v>
      </c>
      <c r="F169" s="77">
        <f>(Atlanta!$E$25*10^3)/Atlanta!$B$8</f>
        <v>0</v>
      </c>
      <c r="G169" s="77">
        <f>(LosAngeles!$E$25*10^3)/LosAngeles!$B$8</f>
        <v>0</v>
      </c>
      <c r="H169" s="77">
        <f>(LasVegas!$E$25*10^3)/LasVegas!$B$8</f>
        <v>0</v>
      </c>
      <c r="I169" s="77">
        <f>(SanFrancisco!$E$25*10^3)/SanFrancisco!$B$8</f>
        <v>0</v>
      </c>
      <c r="J169" s="77">
        <f>(Baltimore!$E$25*10^3)/Baltimore!$B$8</f>
        <v>0</v>
      </c>
      <c r="K169" s="77">
        <f>(Albuquerque!$E$25*10^3)/Albuquerque!$B$8</f>
        <v>0</v>
      </c>
      <c r="L169" s="77">
        <f>(Seattle!$E$25*10^3)/Seattle!$B$8</f>
        <v>0</v>
      </c>
      <c r="M169" s="77">
        <f>(Chicago!$E$25*10^3)/Chicago!$B$8</f>
        <v>0</v>
      </c>
      <c r="N169" s="77">
        <f>(Boulder!$E$25*10^3)/Boulder!$B$8</f>
        <v>0</v>
      </c>
      <c r="O169" s="77">
        <f>(Minneapolis!$E$25*10^3)/Minneapolis!$B$8</f>
        <v>0</v>
      </c>
      <c r="P169" s="77">
        <f>(Helena!$E$25*10^3)/Helena!$B$8</f>
        <v>0</v>
      </c>
      <c r="Q169" s="77">
        <f>(Duluth!$E$25*10^3)/Duluth!$B$8</f>
        <v>0</v>
      </c>
      <c r="R169" s="77">
        <f>(Fairbanks!$E$25*10^3)/Fairbanks!$B$8</f>
        <v>0</v>
      </c>
    </row>
    <row r="170" spans="1:18">
      <c r="A170" s="51"/>
      <c r="B170" s="55" t="s">
        <v>89</v>
      </c>
      <c r="C170" s="77">
        <f>(Miami!$E$26*10^3)/Miami!$B$8</f>
        <v>0</v>
      </c>
      <c r="D170" s="77">
        <f>(Houston!$E$26*10^3)/Houston!$B$8</f>
        <v>0</v>
      </c>
      <c r="E170" s="77">
        <f>(Phoenix!$E$26*10^3)/Phoenix!$B$8</f>
        <v>0</v>
      </c>
      <c r="F170" s="77">
        <f>(Atlanta!$E$26*10^3)/Atlanta!$B$8</f>
        <v>0</v>
      </c>
      <c r="G170" s="77">
        <f>(LosAngeles!$E$26*10^3)/LosAngeles!$B$8</f>
        <v>0</v>
      </c>
      <c r="H170" s="77">
        <f>(LasVegas!$E$26*10^3)/LasVegas!$B$8</f>
        <v>0</v>
      </c>
      <c r="I170" s="77">
        <f>(SanFrancisco!$E$26*10^3)/SanFrancisco!$B$8</f>
        <v>0</v>
      </c>
      <c r="J170" s="77">
        <f>(Baltimore!$E$26*10^3)/Baltimore!$B$8</f>
        <v>0</v>
      </c>
      <c r="K170" s="77">
        <f>(Albuquerque!$E$26*10^3)/Albuquerque!$B$8</f>
        <v>0</v>
      </c>
      <c r="L170" s="77">
        <f>(Seattle!$E$26*10^3)/Seattle!$B$8</f>
        <v>0</v>
      </c>
      <c r="M170" s="77">
        <f>(Chicago!$E$26*10^3)/Chicago!$B$8</f>
        <v>0</v>
      </c>
      <c r="N170" s="77">
        <f>(Boulder!$E$26*10^3)/Boulder!$B$8</f>
        <v>0</v>
      </c>
      <c r="O170" s="77">
        <f>(Minneapolis!$E$26*10^3)/Minneapolis!$B$8</f>
        <v>0</v>
      </c>
      <c r="P170" s="77">
        <f>(Helena!$E$26*10^3)/Helena!$B$8</f>
        <v>0</v>
      </c>
      <c r="Q170" s="77">
        <f>(Duluth!$E$26*10^3)/Duluth!$B$8</f>
        <v>0</v>
      </c>
      <c r="R170" s="77">
        <f>(Fairbanks!$E$26*10^3)/Fairbanks!$B$8</f>
        <v>0</v>
      </c>
    </row>
    <row r="171" spans="1:18">
      <c r="A171" s="51"/>
      <c r="B171" s="55" t="s">
        <v>90</v>
      </c>
      <c r="C171" s="77">
        <f>(Miami!$E$28*10^3)/Miami!$B$8</f>
        <v>0</v>
      </c>
      <c r="D171" s="77">
        <f>(Houston!$E$28*10^3)/Houston!$B$8</f>
        <v>0</v>
      </c>
      <c r="E171" s="77">
        <f>(Phoenix!$E$28*10^3)/Phoenix!$B$8</f>
        <v>0</v>
      </c>
      <c r="F171" s="77">
        <f>(Atlanta!$E$28*10^3)/Atlanta!$B$8</f>
        <v>0</v>
      </c>
      <c r="G171" s="77">
        <f>(LosAngeles!$E$28*10^3)/LosAngeles!$B$8</f>
        <v>0</v>
      </c>
      <c r="H171" s="77">
        <f>(LasVegas!$E$28*10^3)/LasVegas!$B$8</f>
        <v>0</v>
      </c>
      <c r="I171" s="77">
        <f>(SanFrancisco!$E$28*10^3)/SanFrancisco!$B$8</f>
        <v>0</v>
      </c>
      <c r="J171" s="77">
        <f>(Baltimore!$E$28*10^3)/Baltimore!$B$8</f>
        <v>0</v>
      </c>
      <c r="K171" s="77">
        <f>(Albuquerque!$E$28*10^3)/Albuquerque!$B$8</f>
        <v>0</v>
      </c>
      <c r="L171" s="77">
        <f>(Seattle!$E$28*10^3)/Seattle!$B$8</f>
        <v>0</v>
      </c>
      <c r="M171" s="77">
        <f>(Chicago!$E$28*10^3)/Chicago!$B$8</f>
        <v>0</v>
      </c>
      <c r="N171" s="77">
        <f>(Boulder!$E$28*10^3)/Boulder!$B$8</f>
        <v>0</v>
      </c>
      <c r="O171" s="77">
        <f>(Minneapolis!$E$28*10^3)/Minneapolis!$B$8</f>
        <v>0</v>
      </c>
      <c r="P171" s="77">
        <f>(Helena!$E$28*10^3)/Helena!$B$8</f>
        <v>0</v>
      </c>
      <c r="Q171" s="77">
        <f>(Duluth!$E$28*10^3)/Duluth!$B$8</f>
        <v>0</v>
      </c>
      <c r="R171" s="77">
        <f>(Fairbanks!$E$28*10^3)/Fairbanks!$B$8</f>
        <v>0</v>
      </c>
    </row>
    <row r="172" spans="1:18">
      <c r="A172" s="51"/>
      <c r="B172" s="54" t="s">
        <v>260</v>
      </c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</row>
    <row r="173" spans="1:18">
      <c r="A173" s="51"/>
      <c r="B173" s="55" t="s">
        <v>70</v>
      </c>
      <c r="C173" s="77">
        <f>(Miami!$F$13*10^3)/Miami!$B$8</f>
        <v>0</v>
      </c>
      <c r="D173" s="77">
        <f>(Houston!$F$13*10^3)/Houston!$B$8</f>
        <v>0</v>
      </c>
      <c r="E173" s="77">
        <f>(Phoenix!$F$13*10^3)/Phoenix!$B$8</f>
        <v>0</v>
      </c>
      <c r="F173" s="77">
        <f>(Atlanta!$F$13*10^3)/Atlanta!$B$8</f>
        <v>0</v>
      </c>
      <c r="G173" s="77">
        <f>(LosAngeles!$F$13*10^3)/LosAngeles!$B$8</f>
        <v>0</v>
      </c>
      <c r="H173" s="77">
        <f>(LasVegas!$F$13*10^3)/LasVegas!$B$8</f>
        <v>0</v>
      </c>
      <c r="I173" s="77">
        <f>(SanFrancisco!$F$13*10^3)/SanFrancisco!$B$8</f>
        <v>0</v>
      </c>
      <c r="J173" s="77">
        <f>(Baltimore!$F$13*10^3)/Baltimore!$B$8</f>
        <v>0</v>
      </c>
      <c r="K173" s="77">
        <f>(Albuquerque!$F$13*10^3)/Albuquerque!$B$8</f>
        <v>0</v>
      </c>
      <c r="L173" s="77">
        <f>(Seattle!$F$13*10^3)/Seattle!$B$8</f>
        <v>0</v>
      </c>
      <c r="M173" s="77">
        <f>(Chicago!$F$13*10^3)/Chicago!$B$8</f>
        <v>0</v>
      </c>
      <c r="N173" s="77">
        <f>(Boulder!$F$13*10^3)/Boulder!$B$8</f>
        <v>0</v>
      </c>
      <c r="O173" s="77">
        <f>(Minneapolis!$F$13*10^3)/Minneapolis!$B$8</f>
        <v>0</v>
      </c>
      <c r="P173" s="77">
        <f>(Helena!$F$13*10^3)/Helena!$B$8</f>
        <v>0</v>
      </c>
      <c r="Q173" s="77">
        <f>(Duluth!$F$13*10^3)/Duluth!$B$8</f>
        <v>0</v>
      </c>
      <c r="R173" s="77">
        <f>(Fairbanks!$F$13*10^3)/Fairbanks!$B$8</f>
        <v>0</v>
      </c>
    </row>
    <row r="174" spans="1:18">
      <c r="A174" s="51"/>
      <c r="B174" s="55" t="s">
        <v>71</v>
      </c>
      <c r="C174" s="77">
        <f>(Miami!$F$14*10^3)/Miami!$B$8</f>
        <v>0</v>
      </c>
      <c r="D174" s="77">
        <f>(Houston!$F$14*10^3)/Houston!$B$8</f>
        <v>0</v>
      </c>
      <c r="E174" s="77">
        <f>(Phoenix!$F$14*10^3)/Phoenix!$B$8</f>
        <v>0</v>
      </c>
      <c r="F174" s="77">
        <f>(Atlanta!$F$14*10^3)/Atlanta!$B$8</f>
        <v>0</v>
      </c>
      <c r="G174" s="77">
        <f>(LosAngeles!$F$14*10^3)/LosAngeles!$B$8</f>
        <v>0</v>
      </c>
      <c r="H174" s="77">
        <f>(LasVegas!$F$14*10^3)/LasVegas!$B$8</f>
        <v>0</v>
      </c>
      <c r="I174" s="77">
        <f>(SanFrancisco!$F$14*10^3)/SanFrancisco!$B$8</f>
        <v>0</v>
      </c>
      <c r="J174" s="77">
        <f>(Baltimore!$F$14*10^3)/Baltimore!$B$8</f>
        <v>0</v>
      </c>
      <c r="K174" s="77">
        <f>(Albuquerque!$F$14*10^3)/Albuquerque!$B$8</f>
        <v>0</v>
      </c>
      <c r="L174" s="77">
        <f>(Seattle!$F$14*10^3)/Seattle!$B$8</f>
        <v>0</v>
      </c>
      <c r="M174" s="77">
        <f>(Chicago!$F$14*10^3)/Chicago!$B$8</f>
        <v>0</v>
      </c>
      <c r="N174" s="77">
        <f>(Boulder!$F$14*10^3)/Boulder!$B$8</f>
        <v>0</v>
      </c>
      <c r="O174" s="77">
        <f>(Minneapolis!$F$14*10^3)/Minneapolis!$B$8</f>
        <v>0</v>
      </c>
      <c r="P174" s="77">
        <f>(Helena!$F$14*10^3)/Helena!$B$8</f>
        <v>0</v>
      </c>
      <c r="Q174" s="77">
        <f>(Duluth!$F$14*10^3)/Duluth!$B$8</f>
        <v>0</v>
      </c>
      <c r="R174" s="77">
        <f>(Fairbanks!$F$14*10^3)/Fairbanks!$B$8</f>
        <v>0</v>
      </c>
    </row>
    <row r="175" spans="1:18">
      <c r="A175" s="51"/>
      <c r="B175" s="55" t="s">
        <v>79</v>
      </c>
      <c r="C175" s="77">
        <f>(Miami!$F$15*10^3)/Miami!$B$8</f>
        <v>0</v>
      </c>
      <c r="D175" s="77">
        <f>(Houston!$F$15*10^3)/Houston!$B$8</f>
        <v>0</v>
      </c>
      <c r="E175" s="77">
        <f>(Phoenix!$F$15*10^3)/Phoenix!$B$8</f>
        <v>0</v>
      </c>
      <c r="F175" s="77">
        <f>(Atlanta!$F$15*10^3)/Atlanta!$B$8</f>
        <v>0</v>
      </c>
      <c r="G175" s="77">
        <f>(LosAngeles!$F$15*10^3)/LosAngeles!$B$8</f>
        <v>0</v>
      </c>
      <c r="H175" s="77">
        <f>(LasVegas!$F$15*10^3)/LasVegas!$B$8</f>
        <v>0</v>
      </c>
      <c r="I175" s="77">
        <f>(SanFrancisco!$F$15*10^3)/SanFrancisco!$B$8</f>
        <v>0</v>
      </c>
      <c r="J175" s="77">
        <f>(Baltimore!$F$15*10^3)/Baltimore!$B$8</f>
        <v>0</v>
      </c>
      <c r="K175" s="77">
        <f>(Albuquerque!$F$15*10^3)/Albuquerque!$B$8</f>
        <v>0</v>
      </c>
      <c r="L175" s="77">
        <f>(Seattle!$F$15*10^3)/Seattle!$B$8</f>
        <v>0</v>
      </c>
      <c r="M175" s="77">
        <f>(Chicago!$F$15*10^3)/Chicago!$B$8</f>
        <v>0</v>
      </c>
      <c r="N175" s="77">
        <f>(Boulder!$F$15*10^3)/Boulder!$B$8</f>
        <v>0</v>
      </c>
      <c r="O175" s="77">
        <f>(Minneapolis!$F$15*10^3)/Minneapolis!$B$8</f>
        <v>0</v>
      </c>
      <c r="P175" s="77">
        <f>(Helena!$F$15*10^3)/Helena!$B$8</f>
        <v>0</v>
      </c>
      <c r="Q175" s="77">
        <f>(Duluth!$F$15*10^3)/Duluth!$B$8</f>
        <v>0</v>
      </c>
      <c r="R175" s="77">
        <f>(Fairbanks!$F$15*10^3)/Fairbanks!$B$8</f>
        <v>0</v>
      </c>
    </row>
    <row r="176" spans="1:18">
      <c r="A176" s="51"/>
      <c r="B176" s="55" t="s">
        <v>80</v>
      </c>
      <c r="C176" s="77">
        <f>(Miami!$F$16*10^3)/Miami!$B$8</f>
        <v>0</v>
      </c>
      <c r="D176" s="77">
        <f>(Houston!$F$16*10^3)/Houston!$B$8</f>
        <v>0</v>
      </c>
      <c r="E176" s="77">
        <f>(Phoenix!$F$16*10^3)/Phoenix!$B$8</f>
        <v>0</v>
      </c>
      <c r="F176" s="77">
        <f>(Atlanta!$F$16*10^3)/Atlanta!$B$8</f>
        <v>0</v>
      </c>
      <c r="G176" s="77">
        <f>(LosAngeles!$F$16*10^3)/LosAngeles!$B$8</f>
        <v>0</v>
      </c>
      <c r="H176" s="77">
        <f>(LasVegas!$F$16*10^3)/LasVegas!$B$8</f>
        <v>0</v>
      </c>
      <c r="I176" s="77">
        <f>(SanFrancisco!$F$16*10^3)/SanFrancisco!$B$8</f>
        <v>0</v>
      </c>
      <c r="J176" s="77">
        <f>(Baltimore!$F$16*10^3)/Baltimore!$B$8</f>
        <v>0</v>
      </c>
      <c r="K176" s="77">
        <f>(Albuquerque!$F$16*10^3)/Albuquerque!$B$8</f>
        <v>0</v>
      </c>
      <c r="L176" s="77">
        <f>(Seattle!$F$16*10^3)/Seattle!$B$8</f>
        <v>0</v>
      </c>
      <c r="M176" s="77">
        <f>(Chicago!$F$16*10^3)/Chicago!$B$8</f>
        <v>0</v>
      </c>
      <c r="N176" s="77">
        <f>(Boulder!$F$16*10^3)/Boulder!$B$8</f>
        <v>0</v>
      </c>
      <c r="O176" s="77">
        <f>(Minneapolis!$F$16*10^3)/Minneapolis!$B$8</f>
        <v>0</v>
      </c>
      <c r="P176" s="77">
        <f>(Helena!$F$16*10^3)/Helena!$B$8</f>
        <v>0</v>
      </c>
      <c r="Q176" s="77">
        <f>(Duluth!$F$16*10^3)/Duluth!$B$8</f>
        <v>0</v>
      </c>
      <c r="R176" s="77">
        <f>(Fairbanks!$F$16*10^3)/Fairbanks!$B$8</f>
        <v>0</v>
      </c>
    </row>
    <row r="177" spans="1:18">
      <c r="A177" s="51"/>
      <c r="B177" s="55" t="s">
        <v>81</v>
      </c>
      <c r="C177" s="77">
        <f>(Miami!$F$17*10^3)/Miami!$B$8</f>
        <v>0</v>
      </c>
      <c r="D177" s="77">
        <f>(Houston!$F$17*10^3)/Houston!$B$8</f>
        <v>0</v>
      </c>
      <c r="E177" s="77">
        <f>(Phoenix!$F$17*10^3)/Phoenix!$B$8</f>
        <v>0</v>
      </c>
      <c r="F177" s="77">
        <f>(Atlanta!$F$17*10^3)/Atlanta!$B$8</f>
        <v>0</v>
      </c>
      <c r="G177" s="77">
        <f>(LosAngeles!$F$17*10^3)/LosAngeles!$B$8</f>
        <v>0</v>
      </c>
      <c r="H177" s="77">
        <f>(LasVegas!$F$17*10^3)/LasVegas!$B$8</f>
        <v>0</v>
      </c>
      <c r="I177" s="77">
        <f>(SanFrancisco!$F$17*10^3)/SanFrancisco!$B$8</f>
        <v>0</v>
      </c>
      <c r="J177" s="77">
        <f>(Baltimore!$F$17*10^3)/Baltimore!$B$8</f>
        <v>0</v>
      </c>
      <c r="K177" s="77">
        <f>(Albuquerque!$F$17*10^3)/Albuquerque!$B$8</f>
        <v>0</v>
      </c>
      <c r="L177" s="77">
        <f>(Seattle!$F$17*10^3)/Seattle!$B$8</f>
        <v>0</v>
      </c>
      <c r="M177" s="77">
        <f>(Chicago!$F$17*10^3)/Chicago!$B$8</f>
        <v>0</v>
      </c>
      <c r="N177" s="77">
        <f>(Boulder!$F$17*10^3)/Boulder!$B$8</f>
        <v>0</v>
      </c>
      <c r="O177" s="77">
        <f>(Minneapolis!$F$17*10^3)/Minneapolis!$B$8</f>
        <v>0</v>
      </c>
      <c r="P177" s="77">
        <f>(Helena!$F$17*10^3)/Helena!$B$8</f>
        <v>0</v>
      </c>
      <c r="Q177" s="77">
        <f>(Duluth!$F$17*10^3)/Duluth!$B$8</f>
        <v>0</v>
      </c>
      <c r="R177" s="77">
        <f>(Fairbanks!$F$17*10^3)/Fairbanks!$B$8</f>
        <v>0</v>
      </c>
    </row>
    <row r="178" spans="1:18">
      <c r="A178" s="51"/>
      <c r="B178" s="55" t="s">
        <v>82</v>
      </c>
      <c r="C178" s="77">
        <f>(Miami!$F$18*10^3)/Miami!$B$8</f>
        <v>0</v>
      </c>
      <c r="D178" s="77">
        <f>(Houston!$F$18*10^3)/Houston!$B$8</f>
        <v>0</v>
      </c>
      <c r="E178" s="77">
        <f>(Phoenix!$F$18*10^3)/Phoenix!$B$8</f>
        <v>0</v>
      </c>
      <c r="F178" s="77">
        <f>(Atlanta!$F$18*10^3)/Atlanta!$B$8</f>
        <v>0</v>
      </c>
      <c r="G178" s="77">
        <f>(LosAngeles!$F$18*10^3)/LosAngeles!$B$8</f>
        <v>0</v>
      </c>
      <c r="H178" s="77">
        <f>(LasVegas!$F$18*10^3)/LasVegas!$B$8</f>
        <v>0</v>
      </c>
      <c r="I178" s="77">
        <f>(SanFrancisco!$F$18*10^3)/SanFrancisco!$B$8</f>
        <v>0</v>
      </c>
      <c r="J178" s="77">
        <f>(Baltimore!$F$18*10^3)/Baltimore!$B$8</f>
        <v>0</v>
      </c>
      <c r="K178" s="77">
        <f>(Albuquerque!$F$18*10^3)/Albuquerque!$B$8</f>
        <v>0</v>
      </c>
      <c r="L178" s="77">
        <f>(Seattle!$F$18*10^3)/Seattle!$B$8</f>
        <v>0</v>
      </c>
      <c r="M178" s="77">
        <f>(Chicago!$F$18*10^3)/Chicago!$B$8</f>
        <v>0</v>
      </c>
      <c r="N178" s="77">
        <f>(Boulder!$F$18*10^3)/Boulder!$B$8</f>
        <v>0</v>
      </c>
      <c r="O178" s="77">
        <f>(Minneapolis!$F$18*10^3)/Minneapolis!$B$8</f>
        <v>0</v>
      </c>
      <c r="P178" s="77">
        <f>(Helena!$F$18*10^3)/Helena!$B$8</f>
        <v>0</v>
      </c>
      <c r="Q178" s="77">
        <f>(Duluth!$F$18*10^3)/Duluth!$B$8</f>
        <v>0</v>
      </c>
      <c r="R178" s="77">
        <f>(Fairbanks!$F$18*10^3)/Fairbanks!$B$8</f>
        <v>0</v>
      </c>
    </row>
    <row r="179" spans="1:18">
      <c r="A179" s="51"/>
      <c r="B179" s="55" t="s">
        <v>83</v>
      </c>
      <c r="C179" s="77">
        <f>(Miami!$F$19*10^3)/Miami!$B$8</f>
        <v>0</v>
      </c>
      <c r="D179" s="77">
        <f>(Houston!$F$19*10^3)/Houston!$B$8</f>
        <v>0</v>
      </c>
      <c r="E179" s="77">
        <f>(Phoenix!$F$19*10^3)/Phoenix!$B$8</f>
        <v>0</v>
      </c>
      <c r="F179" s="77">
        <f>(Atlanta!$F$19*10^3)/Atlanta!$B$8</f>
        <v>0</v>
      </c>
      <c r="G179" s="77">
        <f>(LosAngeles!$F$19*10^3)/LosAngeles!$B$8</f>
        <v>0</v>
      </c>
      <c r="H179" s="77">
        <f>(LasVegas!$F$19*10^3)/LasVegas!$B$8</f>
        <v>0</v>
      </c>
      <c r="I179" s="77">
        <f>(SanFrancisco!$F$19*10^3)/SanFrancisco!$B$8</f>
        <v>0</v>
      </c>
      <c r="J179" s="77">
        <f>(Baltimore!$F$19*10^3)/Baltimore!$B$8</f>
        <v>0</v>
      </c>
      <c r="K179" s="77">
        <f>(Albuquerque!$F$19*10^3)/Albuquerque!$B$8</f>
        <v>0</v>
      </c>
      <c r="L179" s="77">
        <f>(Seattle!$F$19*10^3)/Seattle!$B$8</f>
        <v>0</v>
      </c>
      <c r="M179" s="77">
        <f>(Chicago!$F$19*10^3)/Chicago!$B$8</f>
        <v>0</v>
      </c>
      <c r="N179" s="77">
        <f>(Boulder!$F$19*10^3)/Boulder!$B$8</f>
        <v>0</v>
      </c>
      <c r="O179" s="77">
        <f>(Minneapolis!$F$19*10^3)/Minneapolis!$B$8</f>
        <v>0</v>
      </c>
      <c r="P179" s="77">
        <f>(Helena!$F$19*10^3)/Helena!$B$8</f>
        <v>0</v>
      </c>
      <c r="Q179" s="77">
        <f>(Duluth!$F$19*10^3)/Duluth!$B$8</f>
        <v>0</v>
      </c>
      <c r="R179" s="77">
        <f>(Fairbanks!$F$19*10^3)/Fairbanks!$B$8</f>
        <v>0</v>
      </c>
    </row>
    <row r="180" spans="1:18">
      <c r="A180" s="51"/>
      <c r="B180" s="55" t="s">
        <v>84</v>
      </c>
      <c r="C180" s="77">
        <f>(Miami!$F$20*10^3)/Miami!$B$8</f>
        <v>0</v>
      </c>
      <c r="D180" s="77">
        <f>(Houston!$F$20*10^3)/Houston!$B$8</f>
        <v>0</v>
      </c>
      <c r="E180" s="77">
        <f>(Phoenix!$F$20*10^3)/Phoenix!$B$8</f>
        <v>0</v>
      </c>
      <c r="F180" s="77">
        <f>(Atlanta!$F$20*10^3)/Atlanta!$B$8</f>
        <v>0</v>
      </c>
      <c r="G180" s="77">
        <f>(LosAngeles!$F$20*10^3)/LosAngeles!$B$8</f>
        <v>0</v>
      </c>
      <c r="H180" s="77">
        <f>(LasVegas!$F$20*10^3)/LasVegas!$B$8</f>
        <v>0</v>
      </c>
      <c r="I180" s="77">
        <f>(SanFrancisco!$F$20*10^3)/SanFrancisco!$B$8</f>
        <v>0</v>
      </c>
      <c r="J180" s="77">
        <f>(Baltimore!$F$20*10^3)/Baltimore!$B$8</f>
        <v>0</v>
      </c>
      <c r="K180" s="77">
        <f>(Albuquerque!$F$20*10^3)/Albuquerque!$B$8</f>
        <v>0</v>
      </c>
      <c r="L180" s="77">
        <f>(Seattle!$F$20*10^3)/Seattle!$B$8</f>
        <v>0</v>
      </c>
      <c r="M180" s="77">
        <f>(Chicago!$F$20*10^3)/Chicago!$B$8</f>
        <v>0</v>
      </c>
      <c r="N180" s="77">
        <f>(Boulder!$F$20*10^3)/Boulder!$B$8</f>
        <v>0</v>
      </c>
      <c r="O180" s="77">
        <f>(Minneapolis!$F$20*10^3)/Minneapolis!$B$8</f>
        <v>0</v>
      </c>
      <c r="P180" s="77">
        <f>(Helena!$F$20*10^3)/Helena!$B$8</f>
        <v>0</v>
      </c>
      <c r="Q180" s="77">
        <f>(Duluth!$F$20*10^3)/Duluth!$B$8</f>
        <v>0</v>
      </c>
      <c r="R180" s="77">
        <f>(Fairbanks!$F$20*10^3)/Fairbanks!$B$8</f>
        <v>0</v>
      </c>
    </row>
    <row r="181" spans="1:18">
      <c r="A181" s="51"/>
      <c r="B181" s="55" t="s">
        <v>85</v>
      </c>
      <c r="C181" s="77">
        <f>(Miami!$F$21*10^3)/Miami!$B$8</f>
        <v>0</v>
      </c>
      <c r="D181" s="77">
        <f>(Houston!$F$21*10^3)/Houston!$B$8</f>
        <v>0</v>
      </c>
      <c r="E181" s="77">
        <f>(Phoenix!$F$21*10^3)/Phoenix!$B$8</f>
        <v>0</v>
      </c>
      <c r="F181" s="77">
        <f>(Atlanta!$F$21*10^3)/Atlanta!$B$8</f>
        <v>0</v>
      </c>
      <c r="G181" s="77">
        <f>(LosAngeles!$F$21*10^3)/LosAngeles!$B$8</f>
        <v>0</v>
      </c>
      <c r="H181" s="77">
        <f>(LasVegas!$F$21*10^3)/LasVegas!$B$8</f>
        <v>0</v>
      </c>
      <c r="I181" s="77">
        <f>(SanFrancisco!$F$21*10^3)/SanFrancisco!$B$8</f>
        <v>0</v>
      </c>
      <c r="J181" s="77">
        <f>(Baltimore!$F$21*10^3)/Baltimore!$B$8</f>
        <v>0</v>
      </c>
      <c r="K181" s="77">
        <f>(Albuquerque!$F$21*10^3)/Albuquerque!$B$8</f>
        <v>0</v>
      </c>
      <c r="L181" s="77">
        <f>(Seattle!$F$21*10^3)/Seattle!$B$8</f>
        <v>0</v>
      </c>
      <c r="M181" s="77">
        <f>(Chicago!$F$21*10^3)/Chicago!$B$8</f>
        <v>0</v>
      </c>
      <c r="N181" s="77">
        <f>(Boulder!$F$21*10^3)/Boulder!$B$8</f>
        <v>0</v>
      </c>
      <c r="O181" s="77">
        <f>(Minneapolis!$F$21*10^3)/Minneapolis!$B$8</f>
        <v>0</v>
      </c>
      <c r="P181" s="77">
        <f>(Helena!$F$21*10^3)/Helena!$B$8</f>
        <v>0</v>
      </c>
      <c r="Q181" s="77">
        <f>(Duluth!$F$21*10^3)/Duluth!$B$8</f>
        <v>0</v>
      </c>
      <c r="R181" s="77">
        <f>(Fairbanks!$F$21*10^3)/Fairbanks!$B$8</f>
        <v>0</v>
      </c>
    </row>
    <row r="182" spans="1:18">
      <c r="A182" s="51"/>
      <c r="B182" s="55" t="s">
        <v>86</v>
      </c>
      <c r="C182" s="77">
        <f>(Miami!$F$22*10^3)/Miami!$B$8</f>
        <v>0</v>
      </c>
      <c r="D182" s="77">
        <f>(Houston!$F$22*10^3)/Houston!$B$8</f>
        <v>0</v>
      </c>
      <c r="E182" s="77">
        <f>(Phoenix!$F$22*10^3)/Phoenix!$B$8</f>
        <v>0</v>
      </c>
      <c r="F182" s="77">
        <f>(Atlanta!$F$22*10^3)/Atlanta!$B$8</f>
        <v>0</v>
      </c>
      <c r="G182" s="77">
        <f>(LosAngeles!$F$22*10^3)/LosAngeles!$B$8</f>
        <v>0</v>
      </c>
      <c r="H182" s="77">
        <f>(LasVegas!$F$22*10^3)/LasVegas!$B$8</f>
        <v>0</v>
      </c>
      <c r="I182" s="77">
        <f>(SanFrancisco!$F$22*10^3)/SanFrancisco!$B$8</f>
        <v>0</v>
      </c>
      <c r="J182" s="77">
        <f>(Baltimore!$F$22*10^3)/Baltimore!$B$8</f>
        <v>0</v>
      </c>
      <c r="K182" s="77">
        <f>(Albuquerque!$F$22*10^3)/Albuquerque!$B$8</f>
        <v>0</v>
      </c>
      <c r="L182" s="77">
        <f>(Seattle!$F$22*10^3)/Seattle!$B$8</f>
        <v>0</v>
      </c>
      <c r="M182" s="77">
        <f>(Chicago!$F$22*10^3)/Chicago!$B$8</f>
        <v>0</v>
      </c>
      <c r="N182" s="77">
        <f>(Boulder!$F$22*10^3)/Boulder!$B$8</f>
        <v>0</v>
      </c>
      <c r="O182" s="77">
        <f>(Minneapolis!$F$22*10^3)/Minneapolis!$B$8</f>
        <v>0</v>
      </c>
      <c r="P182" s="77">
        <f>(Helena!$F$22*10^3)/Helena!$B$8</f>
        <v>0</v>
      </c>
      <c r="Q182" s="77">
        <f>(Duluth!$F$22*10^3)/Duluth!$B$8</f>
        <v>0</v>
      </c>
      <c r="R182" s="77">
        <f>(Fairbanks!$F$22*10^3)/Fairbanks!$B$8</f>
        <v>0</v>
      </c>
    </row>
    <row r="183" spans="1:18">
      <c r="A183" s="51"/>
      <c r="B183" s="55" t="s">
        <v>65</v>
      </c>
      <c r="C183" s="77">
        <f>(Miami!$F$23*10^3)/Miami!$B$8</f>
        <v>0</v>
      </c>
      <c r="D183" s="77">
        <f>(Houston!$F$23*10^3)/Houston!$B$8</f>
        <v>0</v>
      </c>
      <c r="E183" s="77">
        <f>(Phoenix!$F$23*10^3)/Phoenix!$B$8</f>
        <v>0</v>
      </c>
      <c r="F183" s="77">
        <f>(Atlanta!$F$23*10^3)/Atlanta!$B$8</f>
        <v>0</v>
      </c>
      <c r="G183" s="77">
        <f>(LosAngeles!$F$23*10^3)/LosAngeles!$B$8</f>
        <v>0</v>
      </c>
      <c r="H183" s="77">
        <f>(LasVegas!$F$23*10^3)/LasVegas!$B$8</f>
        <v>0</v>
      </c>
      <c r="I183" s="77">
        <f>(SanFrancisco!$F$23*10^3)/SanFrancisco!$B$8</f>
        <v>0</v>
      </c>
      <c r="J183" s="77">
        <f>(Baltimore!$F$23*10^3)/Baltimore!$B$8</f>
        <v>0</v>
      </c>
      <c r="K183" s="77">
        <f>(Albuquerque!$F$23*10^3)/Albuquerque!$B$8</f>
        <v>0</v>
      </c>
      <c r="L183" s="77">
        <f>(Seattle!$F$23*10^3)/Seattle!$B$8</f>
        <v>0</v>
      </c>
      <c r="M183" s="77">
        <f>(Chicago!$F$23*10^3)/Chicago!$B$8</f>
        <v>0</v>
      </c>
      <c r="N183" s="77">
        <f>(Boulder!$F$23*10^3)/Boulder!$B$8</f>
        <v>0</v>
      </c>
      <c r="O183" s="77">
        <f>(Minneapolis!$F$23*10^3)/Minneapolis!$B$8</f>
        <v>0</v>
      </c>
      <c r="P183" s="77">
        <f>(Helena!$F$23*10^3)/Helena!$B$8</f>
        <v>0</v>
      </c>
      <c r="Q183" s="77">
        <f>(Duluth!$F$23*10^3)/Duluth!$B$8</f>
        <v>0</v>
      </c>
      <c r="R183" s="77">
        <f>(Fairbanks!$F$23*10^3)/Fairbanks!$B$8</f>
        <v>0</v>
      </c>
    </row>
    <row r="184" spans="1:18">
      <c r="A184" s="51"/>
      <c r="B184" s="55" t="s">
        <v>87</v>
      </c>
      <c r="C184" s="77">
        <f>(Miami!$F$24*10^3)/Miami!$B$8</f>
        <v>0</v>
      </c>
      <c r="D184" s="77">
        <f>(Houston!$F$24*10^3)/Houston!$B$8</f>
        <v>0</v>
      </c>
      <c r="E184" s="77">
        <f>(Phoenix!$F$24*10^3)/Phoenix!$B$8</f>
        <v>0</v>
      </c>
      <c r="F184" s="77">
        <f>(Atlanta!$F$24*10^3)/Atlanta!$B$8</f>
        <v>0</v>
      </c>
      <c r="G184" s="77">
        <f>(LosAngeles!$F$24*10^3)/LosAngeles!$B$8</f>
        <v>0</v>
      </c>
      <c r="H184" s="77">
        <f>(LasVegas!$F$24*10^3)/LasVegas!$B$8</f>
        <v>0</v>
      </c>
      <c r="I184" s="77">
        <f>(SanFrancisco!$F$24*10^3)/SanFrancisco!$B$8</f>
        <v>0</v>
      </c>
      <c r="J184" s="77">
        <f>(Baltimore!$F$24*10^3)/Baltimore!$B$8</f>
        <v>0</v>
      </c>
      <c r="K184" s="77">
        <f>(Albuquerque!$F$24*10^3)/Albuquerque!$B$8</f>
        <v>0</v>
      </c>
      <c r="L184" s="77">
        <f>(Seattle!$F$24*10^3)/Seattle!$B$8</f>
        <v>0</v>
      </c>
      <c r="M184" s="77">
        <f>(Chicago!$F$24*10^3)/Chicago!$B$8</f>
        <v>0</v>
      </c>
      <c r="N184" s="77">
        <f>(Boulder!$F$24*10^3)/Boulder!$B$8</f>
        <v>0</v>
      </c>
      <c r="O184" s="77">
        <f>(Minneapolis!$F$24*10^3)/Minneapolis!$B$8</f>
        <v>0</v>
      </c>
      <c r="P184" s="77">
        <f>(Helena!$F$24*10^3)/Helena!$B$8</f>
        <v>0</v>
      </c>
      <c r="Q184" s="77">
        <f>(Duluth!$F$24*10^3)/Duluth!$B$8</f>
        <v>0</v>
      </c>
      <c r="R184" s="77">
        <f>(Fairbanks!$F$24*10^3)/Fairbanks!$B$8</f>
        <v>0</v>
      </c>
    </row>
    <row r="185" spans="1:18">
      <c r="A185" s="51"/>
      <c r="B185" s="55" t="s">
        <v>88</v>
      </c>
      <c r="C185" s="77">
        <f>(Miami!$F$25*10^3)/Miami!$B$8</f>
        <v>0</v>
      </c>
      <c r="D185" s="77">
        <f>(Houston!$F$25*10^3)/Houston!$B$8</f>
        <v>0</v>
      </c>
      <c r="E185" s="77">
        <f>(Phoenix!$F$25*10^3)/Phoenix!$B$8</f>
        <v>0</v>
      </c>
      <c r="F185" s="77">
        <f>(Atlanta!$F$25*10^3)/Atlanta!$B$8</f>
        <v>0</v>
      </c>
      <c r="G185" s="77">
        <f>(LosAngeles!$F$25*10^3)/LosAngeles!$B$8</f>
        <v>0</v>
      </c>
      <c r="H185" s="77">
        <f>(LasVegas!$F$25*10^3)/LasVegas!$B$8</f>
        <v>0</v>
      </c>
      <c r="I185" s="77">
        <f>(SanFrancisco!$F$25*10^3)/SanFrancisco!$B$8</f>
        <v>0</v>
      </c>
      <c r="J185" s="77">
        <f>(Baltimore!$F$25*10^3)/Baltimore!$B$8</f>
        <v>0</v>
      </c>
      <c r="K185" s="77">
        <f>(Albuquerque!$F$25*10^3)/Albuquerque!$B$8</f>
        <v>0</v>
      </c>
      <c r="L185" s="77">
        <f>(Seattle!$F$25*10^3)/Seattle!$B$8</f>
        <v>0</v>
      </c>
      <c r="M185" s="77">
        <f>(Chicago!$F$25*10^3)/Chicago!$B$8</f>
        <v>0</v>
      </c>
      <c r="N185" s="77">
        <f>(Boulder!$F$25*10^3)/Boulder!$B$8</f>
        <v>0</v>
      </c>
      <c r="O185" s="77">
        <f>(Minneapolis!$F$25*10^3)/Minneapolis!$B$8</f>
        <v>0</v>
      </c>
      <c r="P185" s="77">
        <f>(Helena!$F$25*10^3)/Helena!$B$8</f>
        <v>0</v>
      </c>
      <c r="Q185" s="77">
        <f>(Duluth!$F$25*10^3)/Duluth!$B$8</f>
        <v>0</v>
      </c>
      <c r="R185" s="77">
        <f>(Fairbanks!$F$25*10^3)/Fairbanks!$B$8</f>
        <v>0</v>
      </c>
    </row>
    <row r="186" spans="1:18">
      <c r="A186" s="51"/>
      <c r="B186" s="55" t="s">
        <v>89</v>
      </c>
      <c r="C186" s="77">
        <f>(Miami!$F$26*10^3)/Miami!$B$8</f>
        <v>0</v>
      </c>
      <c r="D186" s="77">
        <f>(Houston!$F$26*10^3)/Houston!$B$8</f>
        <v>0</v>
      </c>
      <c r="E186" s="77">
        <f>(Phoenix!$F$26*10^3)/Phoenix!$B$8</f>
        <v>0</v>
      </c>
      <c r="F186" s="77">
        <f>(Atlanta!$F$26*10^3)/Atlanta!$B$8</f>
        <v>0</v>
      </c>
      <c r="G186" s="77">
        <f>(LosAngeles!$F$26*10^3)/LosAngeles!$B$8</f>
        <v>0</v>
      </c>
      <c r="H186" s="77">
        <f>(LasVegas!$F$26*10^3)/LasVegas!$B$8</f>
        <v>0</v>
      </c>
      <c r="I186" s="77">
        <f>(SanFrancisco!$F$26*10^3)/SanFrancisco!$B$8</f>
        <v>0</v>
      </c>
      <c r="J186" s="77">
        <f>(Baltimore!$F$26*10^3)/Baltimore!$B$8</f>
        <v>0</v>
      </c>
      <c r="K186" s="77">
        <f>(Albuquerque!$F$26*10^3)/Albuquerque!$B$8</f>
        <v>0</v>
      </c>
      <c r="L186" s="77">
        <f>(Seattle!$F$26*10^3)/Seattle!$B$8</f>
        <v>0</v>
      </c>
      <c r="M186" s="77">
        <f>(Chicago!$F$26*10^3)/Chicago!$B$8</f>
        <v>0</v>
      </c>
      <c r="N186" s="77">
        <f>(Boulder!$F$26*10^3)/Boulder!$B$8</f>
        <v>0</v>
      </c>
      <c r="O186" s="77">
        <f>(Minneapolis!$F$26*10^3)/Minneapolis!$B$8</f>
        <v>0</v>
      </c>
      <c r="P186" s="77">
        <f>(Helena!$F$26*10^3)/Helena!$B$8</f>
        <v>0</v>
      </c>
      <c r="Q186" s="77">
        <f>(Duluth!$F$26*10^3)/Duluth!$B$8</f>
        <v>0</v>
      </c>
      <c r="R186" s="77">
        <f>(Fairbanks!$F$26*10^3)/Fairbanks!$B$8</f>
        <v>0</v>
      </c>
    </row>
    <row r="187" spans="1:18">
      <c r="A187" s="51"/>
      <c r="B187" s="55" t="s">
        <v>90</v>
      </c>
      <c r="C187" s="77">
        <f>(Miami!$F$28*10^3)/Miami!$B$8</f>
        <v>0</v>
      </c>
      <c r="D187" s="77">
        <f>(Houston!$F$28*10^3)/Houston!$B$8</f>
        <v>0</v>
      </c>
      <c r="E187" s="77">
        <f>(Phoenix!$F$28*10^3)/Phoenix!$B$8</f>
        <v>0</v>
      </c>
      <c r="F187" s="77">
        <f>(Atlanta!$F$28*10^3)/Atlanta!$B$8</f>
        <v>0</v>
      </c>
      <c r="G187" s="77">
        <f>(LosAngeles!$F$28*10^3)/LosAngeles!$B$8</f>
        <v>0</v>
      </c>
      <c r="H187" s="77">
        <f>(LasVegas!$F$28*10^3)/LasVegas!$B$8</f>
        <v>0</v>
      </c>
      <c r="I187" s="77">
        <f>(SanFrancisco!$F$28*10^3)/SanFrancisco!$B$8</f>
        <v>0</v>
      </c>
      <c r="J187" s="77">
        <f>(Baltimore!$F$28*10^3)/Baltimore!$B$8</f>
        <v>0</v>
      </c>
      <c r="K187" s="77">
        <f>(Albuquerque!$F$28*10^3)/Albuquerque!$B$8</f>
        <v>0</v>
      </c>
      <c r="L187" s="77">
        <f>(Seattle!$F$28*10^3)/Seattle!$B$8</f>
        <v>0</v>
      </c>
      <c r="M187" s="77">
        <f>(Chicago!$F$28*10^3)/Chicago!$B$8</f>
        <v>0</v>
      </c>
      <c r="N187" s="77">
        <f>(Boulder!$F$28*10^3)/Boulder!$B$8</f>
        <v>0</v>
      </c>
      <c r="O187" s="77">
        <f>(Minneapolis!$F$28*10^3)/Minneapolis!$B$8</f>
        <v>0</v>
      </c>
      <c r="P187" s="77">
        <f>(Helena!$F$28*10^3)/Helena!$B$8</f>
        <v>0</v>
      </c>
      <c r="Q187" s="77">
        <f>(Duluth!$F$28*10^3)/Duluth!$B$8</f>
        <v>0</v>
      </c>
      <c r="R187" s="77">
        <f>(Fairbanks!$F$28*10^3)/Fairbanks!$B$8</f>
        <v>0</v>
      </c>
    </row>
    <row r="188" spans="1:18">
      <c r="A188" s="51"/>
      <c r="B188" s="54" t="s">
        <v>261</v>
      </c>
      <c r="C188" s="77">
        <f>(Miami!$B$2*10^3)/Miami!$B$8</f>
        <v>616.8692884052997</v>
      </c>
      <c r="D188" s="77">
        <f>(Houston!$B$2*10^3)/Houston!$B$8</f>
        <v>624.71322851998821</v>
      </c>
      <c r="E188" s="77">
        <f>(Phoenix!$B$2*10^3)/Phoenix!$B$8</f>
        <v>620.62667220639923</v>
      </c>
      <c r="F188" s="77">
        <f>(Atlanta!$B$2*10^3)/Atlanta!$B$8</f>
        <v>634.98180519008713</v>
      </c>
      <c r="G188" s="77">
        <f>(LosAngeles!$B$2*10^3)/LosAngeles!$B$8</f>
        <v>536.58130259986069</v>
      </c>
      <c r="H188" s="77">
        <f>(LasVegas!$B$2*10^3)/LasVegas!$B$8</f>
        <v>606.78135518717681</v>
      </c>
      <c r="I188" s="77">
        <f>(SanFrancisco!$B$2*10^3)/SanFrancisco!$B$8</f>
        <v>535.61385655705624</v>
      </c>
      <c r="J188" s="77">
        <f>(Baltimore!$B$2*10^3)/Baltimore!$B$8</f>
        <v>704.18229734313627</v>
      </c>
      <c r="K188" s="77">
        <f>(Albuquerque!$B$2*10^3)/Albuquerque!$B$8</f>
        <v>595.7079115810518</v>
      </c>
      <c r="L188" s="77">
        <f>(Seattle!$B$2*10^3)/Seattle!$B$8</f>
        <v>651.61304566867182</v>
      </c>
      <c r="M188" s="77">
        <f>(Chicago!$B$2*10^3)/Chicago!$B$8</f>
        <v>770.55873019696162</v>
      </c>
      <c r="N188" s="77">
        <f>(Boulder!$B$2*10^3)/Boulder!$B$8</f>
        <v>643.99189914475369</v>
      </c>
      <c r="O188" s="77">
        <f>(Minneapolis!$B$2*10^3)/Minneapolis!$B$8</f>
        <v>854.82287909533761</v>
      </c>
      <c r="P188" s="77">
        <f>(Helena!$B$2*10^3)/Helena!$B$8</f>
        <v>742.5891023826872</v>
      </c>
      <c r="Q188" s="77">
        <f>(Duluth!$B$2*10^3)/Duluth!$B$8</f>
        <v>921.85163552574272</v>
      </c>
      <c r="R188" s="77">
        <f>(Fairbanks!$B$2*10^3)/Fairbanks!$B$8</f>
        <v>1289.0797018981614</v>
      </c>
    </row>
    <row r="189" spans="1:18">
      <c r="A189" s="54" t="s">
        <v>282</v>
      </c>
      <c r="B189" s="48"/>
    </row>
    <row r="190" spans="1:18">
      <c r="A190" s="51"/>
      <c r="B190" s="54" t="s">
        <v>283</v>
      </c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</row>
    <row r="191" spans="1:18">
      <c r="A191" s="51"/>
      <c r="B191" s="55" t="s">
        <v>284</v>
      </c>
      <c r="C191" s="64">
        <f>10^(-3)*Miami!$C161</f>
        <v>217.99357900000001</v>
      </c>
      <c r="D191" s="64">
        <f>10^(-3)*Houston!$C161</f>
        <v>184.676514</v>
      </c>
      <c r="E191" s="64">
        <f>10^(-3)*Phoenix!$C161</f>
        <v>170.37459899999999</v>
      </c>
      <c r="F191" s="64">
        <f>10^(-3)*Atlanta!$C161</f>
        <v>159.96734499999999</v>
      </c>
      <c r="G191" s="64">
        <f>10^(-3)*LosAngeles!$C161</f>
        <v>179.78361600000002</v>
      </c>
      <c r="H191" s="64">
        <f>10^(-3)*LasVegas!$C161</f>
        <v>154.84983499999998</v>
      </c>
      <c r="I191" s="64">
        <f>10^(-3)*SanFrancisco!$C161</f>
        <v>142.68076500000001</v>
      </c>
      <c r="J191" s="64">
        <f>10^(-3)*Baltimore!$C161</f>
        <v>156.83392600000002</v>
      </c>
      <c r="K191" s="64">
        <f>10^(-3)*Albuquerque!$C161</f>
        <v>142.55558100000002</v>
      </c>
      <c r="L191" s="64">
        <f>10^(-3)*Seattle!$C161</f>
        <v>138.33047099999999</v>
      </c>
      <c r="M191" s="64">
        <f>10^(-3)*Chicago!$C161</f>
        <v>138.75017000000003</v>
      </c>
      <c r="N191" s="64">
        <f>10^(-3)*Boulder!$C161</f>
        <v>146.10567699999999</v>
      </c>
      <c r="O191" s="64">
        <f>10^(-3)*Minneapolis!$C161</f>
        <v>139.215937</v>
      </c>
      <c r="P191" s="64">
        <f>10^(-3)*Helena!$C161</f>
        <v>140.89021400000001</v>
      </c>
      <c r="Q191" s="64">
        <f>10^(-3)*Duluth!$C161</f>
        <v>139.10447399999998</v>
      </c>
      <c r="R191" s="64">
        <f>10^(-3)*Fairbanks!$C161</f>
        <v>142.50642000000002</v>
      </c>
    </row>
    <row r="192" spans="1:18">
      <c r="A192" s="51"/>
      <c r="B192" s="55" t="s">
        <v>285</v>
      </c>
      <c r="C192" s="64">
        <f>10^(-3)*Miami!$C162</f>
        <v>224.81194399999998</v>
      </c>
      <c r="D192" s="64">
        <f>10^(-3)*Houston!$C162</f>
        <v>185.016524</v>
      </c>
      <c r="E192" s="64">
        <f>10^(-3)*Phoenix!$C162</f>
        <v>176.761323</v>
      </c>
      <c r="F192" s="64">
        <f>10^(-3)*Atlanta!$C162</f>
        <v>162.75387599999999</v>
      </c>
      <c r="G192" s="64">
        <f>10^(-3)*LosAngeles!$C162</f>
        <v>177.563478</v>
      </c>
      <c r="H192" s="64">
        <f>10^(-3)*LasVegas!$C162</f>
        <v>158.89641399999999</v>
      </c>
      <c r="I192" s="64">
        <f>10^(-3)*SanFrancisco!$C162</f>
        <v>161.55215200000001</v>
      </c>
      <c r="J192" s="64">
        <f>10^(-3)*Baltimore!$C162</f>
        <v>150.73177699999999</v>
      </c>
      <c r="K192" s="64">
        <f>10^(-3)*Albuquerque!$C162</f>
        <v>153.95572300000001</v>
      </c>
      <c r="L192" s="64">
        <f>10^(-3)*Seattle!$C162</f>
        <v>147.408164</v>
      </c>
      <c r="M192" s="64">
        <f>10^(-3)*Chicago!$C162</f>
        <v>138.34293500000001</v>
      </c>
      <c r="N192" s="64">
        <f>10^(-3)*Boulder!$C162</f>
        <v>140.218144</v>
      </c>
      <c r="O192" s="64">
        <f>10^(-3)*Minneapolis!$C162</f>
        <v>138.773101</v>
      </c>
      <c r="P192" s="64">
        <f>10^(-3)*Helena!$C162</f>
        <v>144.61849600000002</v>
      </c>
      <c r="Q192" s="64">
        <f>10^(-3)*Duluth!$C162</f>
        <v>138.96551399999998</v>
      </c>
      <c r="R192" s="64">
        <f>10^(-3)*Fairbanks!$C162</f>
        <v>141.76367499999998</v>
      </c>
    </row>
    <row r="193" spans="1:18">
      <c r="A193" s="51"/>
      <c r="B193" s="67" t="s">
        <v>286</v>
      </c>
      <c r="C193" s="64">
        <f>10^(-3)*Miami!$C163</f>
        <v>229.606582</v>
      </c>
      <c r="D193" s="64">
        <f>10^(-3)*Houston!$C163</f>
        <v>185.23050700000002</v>
      </c>
      <c r="E193" s="64">
        <f>10^(-3)*Phoenix!$C163</f>
        <v>201.25890799999999</v>
      </c>
      <c r="F193" s="64">
        <f>10^(-3)*Atlanta!$C163</f>
        <v>166.56956200000002</v>
      </c>
      <c r="G193" s="64">
        <f>10^(-3)*LosAngeles!$C163</f>
        <v>173.69386</v>
      </c>
      <c r="H193" s="64">
        <f>10^(-3)*LasVegas!$C163</f>
        <v>164.677267</v>
      </c>
      <c r="I193" s="64">
        <f>10^(-3)*SanFrancisco!$C163</f>
        <v>154.16653600000001</v>
      </c>
      <c r="J193" s="64">
        <f>10^(-3)*Baltimore!$C163</f>
        <v>170.22427400000001</v>
      </c>
      <c r="K193" s="64">
        <f>10^(-3)*Albuquerque!$C163</f>
        <v>156.283736</v>
      </c>
      <c r="L193" s="64">
        <f>10^(-3)*Seattle!$C163</f>
        <v>153.62281200000001</v>
      </c>
      <c r="M193" s="64">
        <f>10^(-3)*Chicago!$C163</f>
        <v>159.05077499999999</v>
      </c>
      <c r="N193" s="64">
        <f>10^(-3)*Boulder!$C163</f>
        <v>153.811092</v>
      </c>
      <c r="O193" s="64">
        <f>10^(-3)*Minneapolis!$C163</f>
        <v>148.57314400000001</v>
      </c>
      <c r="P193" s="64">
        <f>10^(-3)*Helena!$C163</f>
        <v>151.772156</v>
      </c>
      <c r="Q193" s="64">
        <f>10^(-3)*Duluth!$C163</f>
        <v>138.73348100000001</v>
      </c>
      <c r="R193" s="64">
        <f>10^(-3)*Fairbanks!$C163</f>
        <v>141.63370300000003</v>
      </c>
    </row>
    <row r="194" spans="1:18">
      <c r="A194" s="51"/>
      <c r="B194" s="67" t="s">
        <v>287</v>
      </c>
      <c r="C194" s="64">
        <f>10^(-3)*Miami!$C164</f>
        <v>239.77326000000002</v>
      </c>
      <c r="D194" s="64">
        <f>10^(-3)*Houston!$C164</f>
        <v>203.533039</v>
      </c>
      <c r="E194" s="64">
        <f>10^(-3)*Phoenix!$C164</f>
        <v>201.28213</v>
      </c>
      <c r="F194" s="64">
        <f>10^(-3)*Atlanta!$C164</f>
        <v>185.459203</v>
      </c>
      <c r="G194" s="64">
        <f>10^(-3)*LosAngeles!$C164</f>
        <v>183.000677</v>
      </c>
      <c r="H194" s="64">
        <f>10^(-3)*LasVegas!$C164</f>
        <v>194.01712899999998</v>
      </c>
      <c r="I194" s="64">
        <f>10^(-3)*SanFrancisco!$C164</f>
        <v>157.541032</v>
      </c>
      <c r="J194" s="64">
        <f>10^(-3)*Baltimore!$C164</f>
        <v>169.49424999999999</v>
      </c>
      <c r="K194" s="64">
        <f>10^(-3)*Albuquerque!$C164</f>
        <v>173.683235</v>
      </c>
      <c r="L194" s="64">
        <f>10^(-3)*Seattle!$C164</f>
        <v>148.47189000000003</v>
      </c>
      <c r="M194" s="64">
        <f>10^(-3)*Chicago!$C164</f>
        <v>164.011627</v>
      </c>
      <c r="N194" s="64">
        <f>10^(-3)*Boulder!$C164</f>
        <v>161.266471</v>
      </c>
      <c r="O194" s="64">
        <f>10^(-3)*Minneapolis!$C164</f>
        <v>158.32566399999999</v>
      </c>
      <c r="P194" s="64">
        <f>10^(-3)*Helena!$C164</f>
        <v>148.15231199999999</v>
      </c>
      <c r="Q194" s="64">
        <f>10^(-3)*Duluth!$C164</f>
        <v>147.47097200000002</v>
      </c>
      <c r="R194" s="64">
        <f>10^(-3)*Fairbanks!$C164</f>
        <v>138.90948600000002</v>
      </c>
    </row>
    <row r="195" spans="1:18">
      <c r="A195" s="51"/>
      <c r="B195" s="67" t="s">
        <v>281</v>
      </c>
      <c r="C195" s="64">
        <f>10^(-3)*Miami!$C165</f>
        <v>253.59291099999999</v>
      </c>
      <c r="D195" s="64">
        <f>10^(-3)*Houston!$C165</f>
        <v>248.56597700000003</v>
      </c>
      <c r="E195" s="64">
        <f>10^(-3)*Phoenix!$C165</f>
        <v>245.127252</v>
      </c>
      <c r="F195" s="64">
        <f>10^(-3)*Atlanta!$C165</f>
        <v>213.66856200000001</v>
      </c>
      <c r="G195" s="64">
        <f>10^(-3)*LosAngeles!$C165</f>
        <v>194.26320800000002</v>
      </c>
      <c r="H195" s="64">
        <f>10^(-3)*LasVegas!$C165</f>
        <v>222.31661199999999</v>
      </c>
      <c r="I195" s="64">
        <f>10^(-3)*SanFrancisco!$C165</f>
        <v>164.25903099999999</v>
      </c>
      <c r="J195" s="64">
        <f>10^(-3)*Baltimore!$C165</f>
        <v>192.21271100000001</v>
      </c>
      <c r="K195" s="64">
        <f>10^(-3)*Albuquerque!$C165</f>
        <v>196.030573</v>
      </c>
      <c r="L195" s="64">
        <f>10^(-3)*Seattle!$C165</f>
        <v>171.38244500000002</v>
      </c>
      <c r="M195" s="64">
        <f>10^(-3)*Chicago!$C165</f>
        <v>191.79615799999999</v>
      </c>
      <c r="N195" s="64">
        <f>10^(-3)*Boulder!$C165</f>
        <v>179.67969200000002</v>
      </c>
      <c r="O195" s="64">
        <f>10^(-3)*Minneapolis!$C165</f>
        <v>191.01054300000001</v>
      </c>
      <c r="P195" s="64">
        <f>10^(-3)*Helena!$C165</f>
        <v>159.43642000000003</v>
      </c>
      <c r="Q195" s="64">
        <f>10^(-3)*Duluth!$C165</f>
        <v>162.019071</v>
      </c>
      <c r="R195" s="64">
        <f>10^(-3)*Fairbanks!$C165</f>
        <v>157.52222700000002</v>
      </c>
    </row>
    <row r="196" spans="1:18">
      <c r="A196" s="51"/>
      <c r="B196" s="67" t="s">
        <v>288</v>
      </c>
      <c r="C196" s="64">
        <f>10^(-3)*Miami!$C166</f>
        <v>284.98138699999998</v>
      </c>
      <c r="D196" s="64">
        <f>10^(-3)*Houston!$C166</f>
        <v>248.744508</v>
      </c>
      <c r="E196" s="64">
        <f>10^(-3)*Phoenix!$C166</f>
        <v>321.020826</v>
      </c>
      <c r="F196" s="64">
        <f>10^(-3)*Atlanta!$C166</f>
        <v>231.699603</v>
      </c>
      <c r="G196" s="64">
        <f>10^(-3)*LosAngeles!$C166</f>
        <v>188.04122700000002</v>
      </c>
      <c r="H196" s="64">
        <f>10^(-3)*LasVegas!$C166</f>
        <v>292.87601400000005</v>
      </c>
      <c r="I196" s="64">
        <f>10^(-3)*SanFrancisco!$C166</f>
        <v>171.37666400000001</v>
      </c>
      <c r="J196" s="64">
        <f>10^(-3)*Baltimore!$C166</f>
        <v>238.868471</v>
      </c>
      <c r="K196" s="64">
        <f>10^(-3)*Albuquerque!$C166</f>
        <v>220.36234099999999</v>
      </c>
      <c r="L196" s="64">
        <f>10^(-3)*Seattle!$C166</f>
        <v>174.214992</v>
      </c>
      <c r="M196" s="64">
        <f>10^(-3)*Chicago!$C166</f>
        <v>228.19295199999999</v>
      </c>
      <c r="N196" s="64">
        <f>10^(-3)*Boulder!$C166</f>
        <v>196.406577</v>
      </c>
      <c r="O196" s="64">
        <f>10^(-3)*Minneapolis!$C166</f>
        <v>222.93197599999999</v>
      </c>
      <c r="P196" s="64">
        <f>10^(-3)*Helena!$C166</f>
        <v>201.14579699999999</v>
      </c>
      <c r="Q196" s="64">
        <f>10^(-3)*Duluth!$C166</f>
        <v>192.066486</v>
      </c>
      <c r="R196" s="64">
        <f>10^(-3)*Fairbanks!$C166</f>
        <v>185.054551</v>
      </c>
    </row>
    <row r="197" spans="1:18">
      <c r="A197" s="51"/>
      <c r="B197" s="67" t="s">
        <v>289</v>
      </c>
      <c r="C197" s="64">
        <f>10^(-3)*Miami!$C167</f>
        <v>277.28902399999998</v>
      </c>
      <c r="D197" s="64">
        <f>10^(-3)*Houston!$C167</f>
        <v>274.25589200000002</v>
      </c>
      <c r="E197" s="64">
        <f>10^(-3)*Phoenix!$C167</f>
        <v>313.46212400000002</v>
      </c>
      <c r="F197" s="64">
        <f>10^(-3)*Atlanta!$C167</f>
        <v>269.14904999999999</v>
      </c>
      <c r="G197" s="64">
        <f>10^(-3)*LosAngeles!$C167</f>
        <v>198.459093</v>
      </c>
      <c r="H197" s="64">
        <f>10^(-3)*LasVegas!$C167</f>
        <v>285.08409600000005</v>
      </c>
      <c r="I197" s="64">
        <f>10^(-3)*SanFrancisco!$C167</f>
        <v>187.19182699999999</v>
      </c>
      <c r="J197" s="64">
        <f>10^(-3)*Baltimore!$C167</f>
        <v>252.26833199999999</v>
      </c>
      <c r="K197" s="64">
        <f>10^(-3)*Albuquerque!$C167</f>
        <v>230.604547</v>
      </c>
      <c r="L197" s="64">
        <f>10^(-3)*Seattle!$C167</f>
        <v>191.003919</v>
      </c>
      <c r="M197" s="64">
        <f>10^(-3)*Chicago!$C167</f>
        <v>236.29758900000002</v>
      </c>
      <c r="N197" s="64">
        <f>10^(-3)*Boulder!$C167</f>
        <v>215.52929800000001</v>
      </c>
      <c r="O197" s="64">
        <f>10^(-3)*Minneapolis!$C167</f>
        <v>224.153086</v>
      </c>
      <c r="P197" s="64">
        <f>10^(-3)*Helena!$C167</f>
        <v>202.90417100000002</v>
      </c>
      <c r="Q197" s="64">
        <f>10^(-3)*Duluth!$C167</f>
        <v>212.74489199999999</v>
      </c>
      <c r="R197" s="64">
        <f>10^(-3)*Fairbanks!$C167</f>
        <v>182.34870900000001</v>
      </c>
    </row>
    <row r="198" spans="1:18">
      <c r="A198" s="51"/>
      <c r="B198" s="67" t="s">
        <v>290</v>
      </c>
      <c r="C198" s="64">
        <f>10^(-3)*Miami!$C168</f>
        <v>289.79413900000003</v>
      </c>
      <c r="D198" s="64">
        <f>10^(-3)*Houston!$C168</f>
        <v>271.00864000000001</v>
      </c>
      <c r="E198" s="64">
        <f>10^(-3)*Phoenix!$C168</f>
        <v>317.04430500000001</v>
      </c>
      <c r="F198" s="64">
        <f>10^(-3)*Atlanta!$C168</f>
        <v>234.320324</v>
      </c>
      <c r="G198" s="64">
        <f>10^(-3)*LosAngeles!$C168</f>
        <v>230.77994200000001</v>
      </c>
      <c r="H198" s="64">
        <f>10^(-3)*LasVegas!$C168</f>
        <v>279.91718099999997</v>
      </c>
      <c r="I198" s="64">
        <f>10^(-3)*SanFrancisco!$C168</f>
        <v>176.28664300000003</v>
      </c>
      <c r="J198" s="64">
        <f>10^(-3)*Baltimore!$C168</f>
        <v>262.40988500000003</v>
      </c>
      <c r="K198" s="64">
        <f>10^(-3)*Albuquerque!$C168</f>
        <v>228.75380799999999</v>
      </c>
      <c r="L198" s="64">
        <f>10^(-3)*Seattle!$C168</f>
        <v>187.49445600000001</v>
      </c>
      <c r="M198" s="64">
        <f>10^(-3)*Chicago!$C168</f>
        <v>237.39691500000001</v>
      </c>
      <c r="N198" s="64">
        <f>10^(-3)*Boulder!$C168</f>
        <v>209.05196700000002</v>
      </c>
      <c r="O198" s="64">
        <f>10^(-3)*Minneapolis!$C168</f>
        <v>219.421074</v>
      </c>
      <c r="P198" s="64">
        <f>10^(-3)*Helena!$C168</f>
        <v>193.73707400000001</v>
      </c>
      <c r="Q198" s="64">
        <f>10^(-3)*Duluth!$C168</f>
        <v>197.54123300000001</v>
      </c>
      <c r="R198" s="64">
        <f>10^(-3)*Fairbanks!$C168</f>
        <v>181.967511</v>
      </c>
    </row>
    <row r="199" spans="1:18">
      <c r="A199" s="51"/>
      <c r="B199" s="67" t="s">
        <v>291</v>
      </c>
      <c r="C199" s="64">
        <f>10^(-3)*Miami!$C169</f>
        <v>267.82188200000002</v>
      </c>
      <c r="D199" s="64">
        <f>10^(-3)*Houston!$C169</f>
        <v>248.101879</v>
      </c>
      <c r="E199" s="64">
        <f>10^(-3)*Phoenix!$C169</f>
        <v>272.87169400000005</v>
      </c>
      <c r="F199" s="64">
        <f>10^(-3)*Atlanta!$C169</f>
        <v>221.515443</v>
      </c>
      <c r="G199" s="64">
        <f>10^(-3)*LosAngeles!$C169</f>
        <v>219.58165100000002</v>
      </c>
      <c r="H199" s="64">
        <f>10^(-3)*LasVegas!$C169</f>
        <v>261.82354600000002</v>
      </c>
      <c r="I199" s="64">
        <f>10^(-3)*SanFrancisco!$C169</f>
        <v>203.24311400000002</v>
      </c>
      <c r="J199" s="64">
        <f>10^(-3)*Baltimore!$C169</f>
        <v>202.034278</v>
      </c>
      <c r="K199" s="64">
        <f>10^(-3)*Albuquerque!$C169</f>
        <v>194.03439499999999</v>
      </c>
      <c r="L199" s="64">
        <f>10^(-3)*Seattle!$C169</f>
        <v>184.76380300000002</v>
      </c>
      <c r="M199" s="64">
        <f>10^(-3)*Chicago!$C169</f>
        <v>196.82906500000001</v>
      </c>
      <c r="N199" s="64">
        <f>10^(-3)*Boulder!$C169</f>
        <v>187.51986499999998</v>
      </c>
      <c r="O199" s="64">
        <f>10^(-3)*Minneapolis!$C169</f>
        <v>190.62551099999999</v>
      </c>
      <c r="P199" s="64">
        <f>10^(-3)*Helena!$C169</f>
        <v>177.56932800000001</v>
      </c>
      <c r="Q199" s="64">
        <f>10^(-3)*Duluth!$C169</f>
        <v>188.94451800000002</v>
      </c>
      <c r="R199" s="64">
        <f>10^(-3)*Fairbanks!$C169</f>
        <v>147.24257399999999</v>
      </c>
    </row>
    <row r="200" spans="1:18">
      <c r="A200" s="51"/>
      <c r="B200" s="67" t="s">
        <v>292</v>
      </c>
      <c r="C200" s="64">
        <f>10^(-3)*Miami!$C170</f>
        <v>257.65388100000001</v>
      </c>
      <c r="D200" s="64">
        <f>10^(-3)*Houston!$C170</f>
        <v>217.35801800000002</v>
      </c>
      <c r="E200" s="64">
        <f>10^(-3)*Phoenix!$C170</f>
        <v>217.16709800000001</v>
      </c>
      <c r="F200" s="64">
        <f>10^(-3)*Atlanta!$C170</f>
        <v>190.71078500000002</v>
      </c>
      <c r="G200" s="64">
        <f>10^(-3)*LosAngeles!$C170</f>
        <v>195.86108200000001</v>
      </c>
      <c r="H200" s="64">
        <f>10^(-3)*LasVegas!$C170</f>
        <v>200.33407800000001</v>
      </c>
      <c r="I200" s="64">
        <f>10^(-3)*SanFrancisco!$C170</f>
        <v>176.035946</v>
      </c>
      <c r="J200" s="64">
        <f>10^(-3)*Baltimore!$C170</f>
        <v>184.79780700000001</v>
      </c>
      <c r="K200" s="64">
        <f>10^(-3)*Albuquerque!$C170</f>
        <v>175.34227799999999</v>
      </c>
      <c r="L200" s="64">
        <f>10^(-3)*Seattle!$C170</f>
        <v>160.800963</v>
      </c>
      <c r="M200" s="64">
        <f>10^(-3)*Chicago!$C170</f>
        <v>180.79212799999999</v>
      </c>
      <c r="N200" s="64">
        <f>10^(-3)*Boulder!$C170</f>
        <v>171.73068900000001</v>
      </c>
      <c r="O200" s="64">
        <f>10^(-3)*Minneapolis!$C170</f>
        <v>163.145906</v>
      </c>
      <c r="P200" s="64">
        <f>10^(-3)*Helena!$C170</f>
        <v>159.60654099999999</v>
      </c>
      <c r="Q200" s="64">
        <f>10^(-3)*Duluth!$C170</f>
        <v>153.993786</v>
      </c>
      <c r="R200" s="64">
        <f>10^(-3)*Fairbanks!$C170</f>
        <v>141.1473</v>
      </c>
    </row>
    <row r="201" spans="1:18">
      <c r="A201" s="51"/>
      <c r="B201" s="67" t="s">
        <v>293</v>
      </c>
      <c r="C201" s="64">
        <f>10^(-3)*Miami!$C171</f>
        <v>231.235468</v>
      </c>
      <c r="D201" s="64">
        <f>10^(-3)*Houston!$C171</f>
        <v>192.99855600000001</v>
      </c>
      <c r="E201" s="64">
        <f>10^(-3)*Phoenix!$C171</f>
        <v>190.792947</v>
      </c>
      <c r="F201" s="64">
        <f>10^(-3)*Atlanta!$C171</f>
        <v>167.14337100000003</v>
      </c>
      <c r="G201" s="64">
        <f>10^(-3)*LosAngeles!$C171</f>
        <v>184.345337</v>
      </c>
      <c r="H201" s="64">
        <f>10^(-3)*LasVegas!$C171</f>
        <v>162.61376100000001</v>
      </c>
      <c r="I201" s="64">
        <f>10^(-3)*SanFrancisco!$C171</f>
        <v>151.830501</v>
      </c>
      <c r="J201" s="64">
        <f>10^(-3)*Baltimore!$C171</f>
        <v>173.42870400000001</v>
      </c>
      <c r="K201" s="64">
        <f>10^(-3)*Albuquerque!$C171</f>
        <v>151.596058</v>
      </c>
      <c r="L201" s="64">
        <f>10^(-3)*Seattle!$C171</f>
        <v>148.208549</v>
      </c>
      <c r="M201" s="64">
        <f>10^(-3)*Chicago!$C171</f>
        <v>178.13696400000001</v>
      </c>
      <c r="N201" s="64">
        <f>10^(-3)*Boulder!$C171</f>
        <v>155.60079400000001</v>
      </c>
      <c r="O201" s="64">
        <f>10^(-3)*Minneapolis!$C171</f>
        <v>154.23798099999999</v>
      </c>
      <c r="P201" s="64">
        <f>10^(-3)*Helena!$C171</f>
        <v>140.11012400000001</v>
      </c>
      <c r="Q201" s="64">
        <f>10^(-3)*Duluth!$C171</f>
        <v>138.72067999999999</v>
      </c>
      <c r="R201" s="64">
        <f>10^(-3)*Fairbanks!$C171</f>
        <v>141.60802200000001</v>
      </c>
    </row>
    <row r="202" spans="1:18">
      <c r="A202" s="51"/>
      <c r="B202" s="67" t="s">
        <v>294</v>
      </c>
      <c r="C202" s="64">
        <f>10^(-3)*Miami!$C172</f>
        <v>209.3098</v>
      </c>
      <c r="D202" s="64">
        <f>10^(-3)*Houston!$C172</f>
        <v>183.595474</v>
      </c>
      <c r="E202" s="64">
        <f>10^(-3)*Phoenix!$C172</f>
        <v>174.41964900000002</v>
      </c>
      <c r="F202" s="64">
        <f>10^(-3)*Atlanta!$C172</f>
        <v>165.14291900000001</v>
      </c>
      <c r="G202" s="64">
        <f>10^(-3)*LosAngeles!$C172</f>
        <v>183.50577900000002</v>
      </c>
      <c r="H202" s="64">
        <f>10^(-3)*LasVegas!$C172</f>
        <v>161.20778099999998</v>
      </c>
      <c r="I202" s="64">
        <f>10^(-3)*SanFrancisco!$C172</f>
        <v>141.80949100000001</v>
      </c>
      <c r="J202" s="64">
        <f>10^(-3)*Baltimore!$C172</f>
        <v>145.09843599999999</v>
      </c>
      <c r="K202" s="64">
        <f>10^(-3)*Albuquerque!$C172</f>
        <v>141.44357600000001</v>
      </c>
      <c r="L202" s="64">
        <f>10^(-3)*Seattle!$C172</f>
        <v>138.24782300000001</v>
      </c>
      <c r="M202" s="64">
        <f>10^(-3)*Chicago!$C172</f>
        <v>138.447193</v>
      </c>
      <c r="N202" s="64">
        <f>10^(-3)*Boulder!$C172</f>
        <v>139.66801699999999</v>
      </c>
      <c r="O202" s="64">
        <f>10^(-3)*Minneapolis!$C172</f>
        <v>138.64966200000001</v>
      </c>
      <c r="P202" s="64">
        <f>10^(-3)*Helena!$C172</f>
        <v>140.836015</v>
      </c>
      <c r="Q202" s="64">
        <f>10^(-3)*Duluth!$C172</f>
        <v>138.91738599999999</v>
      </c>
      <c r="R202" s="64">
        <f>10^(-3)*Fairbanks!$C172</f>
        <v>141.70495099999999</v>
      </c>
    </row>
    <row r="203" spans="1:18">
      <c r="A203" s="51"/>
      <c r="B203" s="67" t="s">
        <v>295</v>
      </c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</row>
    <row r="204" spans="1:18">
      <c r="A204" s="51"/>
      <c r="B204" s="55" t="s">
        <v>284</v>
      </c>
      <c r="C204" s="64" t="str">
        <f>Miami!$D161</f>
        <v>23-JAN-16:10</v>
      </c>
      <c r="D204" s="64" t="str">
        <f>Houston!$D161</f>
        <v>03-JAN-13:00</v>
      </c>
      <c r="E204" s="64" t="str">
        <f>Phoenix!$D161</f>
        <v>27-JAN-13:39</v>
      </c>
      <c r="F204" s="64" t="str">
        <f>Atlanta!$D161</f>
        <v>24-JAN-16:00</v>
      </c>
      <c r="G204" s="64" t="str">
        <f>LosAngeles!$D161</f>
        <v>26-JAN-13:09</v>
      </c>
      <c r="H204" s="64" t="str">
        <f>LasVegas!$D161</f>
        <v>18-JAN-13:00</v>
      </c>
      <c r="I204" s="64" t="str">
        <f>SanFrancisco!$D161</f>
        <v>06-JAN-16:10</v>
      </c>
      <c r="J204" s="64" t="str">
        <f>Baltimore!$D161</f>
        <v>09-JAN-08:00</v>
      </c>
      <c r="K204" s="64" t="str">
        <f>Albuquerque!$D161</f>
        <v>26-JAN-16:10</v>
      </c>
      <c r="L204" s="64" t="str">
        <f>Seattle!$D161</f>
        <v>02-JAN-08:09</v>
      </c>
      <c r="M204" s="64" t="str">
        <f>Chicago!$D161</f>
        <v>30-JAN-08:09</v>
      </c>
      <c r="N204" s="64" t="str">
        <f>Boulder!$D161</f>
        <v>24-JAN-13:00</v>
      </c>
      <c r="O204" s="64" t="str">
        <f>Minneapolis!$D161</f>
        <v>02-JAN-08:09</v>
      </c>
      <c r="P204" s="64" t="str">
        <f>Helena!$D161</f>
        <v>17-JAN-08:09</v>
      </c>
      <c r="Q204" s="64" t="str">
        <f>Duluth!$D161</f>
        <v>09-JAN-08:09</v>
      </c>
      <c r="R204" s="64" t="str">
        <f>Fairbanks!$D161</f>
        <v>02-JAN-08:09</v>
      </c>
    </row>
    <row r="205" spans="1:18">
      <c r="A205" s="51"/>
      <c r="B205" s="55" t="s">
        <v>285</v>
      </c>
      <c r="C205" s="64" t="str">
        <f>Miami!$D162</f>
        <v>22-FEB-16:10</v>
      </c>
      <c r="D205" s="64" t="str">
        <f>Houston!$D162</f>
        <v>23-FEB-13:00</v>
      </c>
      <c r="E205" s="64" t="str">
        <f>Phoenix!$D162</f>
        <v>28-FEB-16:19</v>
      </c>
      <c r="F205" s="64" t="str">
        <f>Atlanta!$D162</f>
        <v>22-FEB-08:09</v>
      </c>
      <c r="G205" s="64" t="str">
        <f>LosAngeles!$D162</f>
        <v>13-FEB-11:00</v>
      </c>
      <c r="H205" s="64" t="str">
        <f>LasVegas!$D162</f>
        <v>08-FEB-13:00</v>
      </c>
      <c r="I205" s="64" t="str">
        <f>SanFrancisco!$D162</f>
        <v>15-FEB-16:10</v>
      </c>
      <c r="J205" s="64" t="str">
        <f>Baltimore!$D162</f>
        <v>15-FEB-16:10</v>
      </c>
      <c r="K205" s="64" t="str">
        <f>Albuquerque!$D162</f>
        <v>14-FEB-16:10</v>
      </c>
      <c r="L205" s="64" t="str">
        <f>Seattle!$D162</f>
        <v>21-FEB-13:00</v>
      </c>
      <c r="M205" s="64" t="str">
        <f>Chicago!$D162</f>
        <v>06-FEB-08:09</v>
      </c>
      <c r="N205" s="64" t="str">
        <f>Boulder!$D162</f>
        <v>07-FEB-13:00</v>
      </c>
      <c r="O205" s="64" t="str">
        <f>Minneapolis!$D162</f>
        <v>07-FEB-08:09</v>
      </c>
      <c r="P205" s="64" t="str">
        <f>Helena!$D162</f>
        <v>02-FEB-14:00</v>
      </c>
      <c r="Q205" s="64" t="str">
        <f>Duluth!$D162</f>
        <v>02-FEB-08:09</v>
      </c>
      <c r="R205" s="64" t="str">
        <f>Fairbanks!$D162</f>
        <v>03-FEB-08:09</v>
      </c>
    </row>
    <row r="206" spans="1:18">
      <c r="A206" s="51"/>
      <c r="B206" s="67" t="s">
        <v>286</v>
      </c>
      <c r="C206" s="64" t="str">
        <f>Miami!$D163</f>
        <v>27-MAR-15:20</v>
      </c>
      <c r="D206" s="64" t="str">
        <f>Houston!$D163</f>
        <v>29-MAR-11:00</v>
      </c>
      <c r="E206" s="64" t="str">
        <f>Phoenix!$D163</f>
        <v>17-MAR-15:30</v>
      </c>
      <c r="F206" s="64" t="str">
        <f>Atlanta!$D163</f>
        <v>28-MAR-15:00</v>
      </c>
      <c r="G206" s="64" t="str">
        <f>LosAngeles!$D163</f>
        <v>03-MAR-13:00</v>
      </c>
      <c r="H206" s="64" t="str">
        <f>LasVegas!$D163</f>
        <v>31-MAR-15:20</v>
      </c>
      <c r="I206" s="64" t="str">
        <f>SanFrancisco!$D163</f>
        <v>01-MAR-13:09</v>
      </c>
      <c r="J206" s="64" t="str">
        <f>Baltimore!$D163</f>
        <v>09-MAR-13:00</v>
      </c>
      <c r="K206" s="64" t="str">
        <f>Albuquerque!$D163</f>
        <v>02-MAR-13:00</v>
      </c>
      <c r="L206" s="64" t="str">
        <f>Seattle!$D163</f>
        <v>29-MAR-15:00</v>
      </c>
      <c r="M206" s="64" t="str">
        <f>Chicago!$D163</f>
        <v>31-MAR-15:09</v>
      </c>
      <c r="N206" s="64" t="str">
        <f>Boulder!$D163</f>
        <v>30-MAR-12:00</v>
      </c>
      <c r="O206" s="64" t="str">
        <f>Minneapolis!$D163</f>
        <v>23-MAR-15:00</v>
      </c>
      <c r="P206" s="64" t="str">
        <f>Helena!$D163</f>
        <v>30-MAR-15:09</v>
      </c>
      <c r="Q206" s="64" t="str">
        <f>Duluth!$D163</f>
        <v>07-MAR-08:09</v>
      </c>
      <c r="R206" s="64" t="str">
        <f>Fairbanks!$D163</f>
        <v>14-MAR-07:10</v>
      </c>
    </row>
    <row r="207" spans="1:18">
      <c r="A207" s="51"/>
      <c r="B207" s="67" t="s">
        <v>287</v>
      </c>
      <c r="C207" s="64" t="str">
        <f>Miami!$D164</f>
        <v>03-APR-15:09</v>
      </c>
      <c r="D207" s="64" t="str">
        <f>Houston!$D164</f>
        <v>21-APR-15:30</v>
      </c>
      <c r="E207" s="64" t="str">
        <f>Phoenix!$D164</f>
        <v>26-APR-15:00</v>
      </c>
      <c r="F207" s="64" t="str">
        <f>Atlanta!$D164</f>
        <v>20-APR-15:00</v>
      </c>
      <c r="G207" s="64" t="str">
        <f>LosAngeles!$D164</f>
        <v>11-APR-15:50</v>
      </c>
      <c r="H207" s="64" t="str">
        <f>LasVegas!$D164</f>
        <v>21-APR-15:30</v>
      </c>
      <c r="I207" s="64" t="str">
        <f>SanFrancisco!$D164</f>
        <v>28-APR-12:09</v>
      </c>
      <c r="J207" s="64" t="str">
        <f>Baltimore!$D164</f>
        <v>04-APR-15:00</v>
      </c>
      <c r="K207" s="64" t="str">
        <f>Albuquerque!$D164</f>
        <v>21-APR-15:00</v>
      </c>
      <c r="L207" s="64" t="str">
        <f>Seattle!$D164</f>
        <v>18-APR-15:00</v>
      </c>
      <c r="M207" s="64" t="str">
        <f>Chicago!$D164</f>
        <v>10-APR-07:00</v>
      </c>
      <c r="N207" s="64" t="str">
        <f>Boulder!$D164</f>
        <v>26-APR-15:00</v>
      </c>
      <c r="O207" s="64" t="str">
        <f>Minneapolis!$D164</f>
        <v>14-APR-15:00</v>
      </c>
      <c r="P207" s="64" t="str">
        <f>Helena!$D164</f>
        <v>06-APR-15:00</v>
      </c>
      <c r="Q207" s="64" t="str">
        <f>Duluth!$D164</f>
        <v>04-APR-15:09</v>
      </c>
      <c r="R207" s="64" t="str">
        <f>Fairbanks!$D164</f>
        <v>10-APR-07:10</v>
      </c>
    </row>
    <row r="208" spans="1:18">
      <c r="A208" s="51"/>
      <c r="B208" s="67" t="s">
        <v>281</v>
      </c>
      <c r="C208" s="64" t="str">
        <f>Miami!$D165</f>
        <v>15-MAY-15:00</v>
      </c>
      <c r="D208" s="64" t="str">
        <f>Houston!$D165</f>
        <v>18-MAY-15:30</v>
      </c>
      <c r="E208" s="64" t="str">
        <f>Phoenix!$D165</f>
        <v>30-MAY-15:00</v>
      </c>
      <c r="F208" s="64" t="str">
        <f>Atlanta!$D165</f>
        <v>15-MAY-15:09</v>
      </c>
      <c r="G208" s="64" t="str">
        <f>LosAngeles!$D165</f>
        <v>30-MAY-07:00</v>
      </c>
      <c r="H208" s="64" t="str">
        <f>LasVegas!$D165</f>
        <v>31-MAY-15:00</v>
      </c>
      <c r="I208" s="64" t="str">
        <f>SanFrancisco!$D165</f>
        <v>26-MAY-12:00</v>
      </c>
      <c r="J208" s="64" t="str">
        <f>Baltimore!$D165</f>
        <v>31-MAY-15:00</v>
      </c>
      <c r="K208" s="64" t="str">
        <f>Albuquerque!$D165</f>
        <v>31-MAY-15:00</v>
      </c>
      <c r="L208" s="64" t="str">
        <f>Seattle!$D165</f>
        <v>05-MAY-15:50</v>
      </c>
      <c r="M208" s="64" t="str">
        <f>Chicago!$D165</f>
        <v>30-MAY-15:00</v>
      </c>
      <c r="N208" s="64" t="str">
        <f>Boulder!$D165</f>
        <v>24-MAY-15:00</v>
      </c>
      <c r="O208" s="64" t="str">
        <f>Minneapolis!$D165</f>
        <v>31-MAY-12:09</v>
      </c>
      <c r="P208" s="64" t="str">
        <f>Helena!$D165</f>
        <v>16-MAY-15:00</v>
      </c>
      <c r="Q208" s="64" t="str">
        <f>Duluth!$D165</f>
        <v>31-MAY-15:00</v>
      </c>
      <c r="R208" s="64" t="str">
        <f>Fairbanks!$D165</f>
        <v>30-MAY-12:39</v>
      </c>
    </row>
    <row r="209" spans="1:18">
      <c r="A209" s="51"/>
      <c r="B209" s="67" t="s">
        <v>288</v>
      </c>
      <c r="C209" s="64" t="str">
        <f>Miami!$D166</f>
        <v>27-JUN-15:20</v>
      </c>
      <c r="D209" s="64" t="str">
        <f>Houston!$D166</f>
        <v>13-JUN-15:00</v>
      </c>
      <c r="E209" s="64" t="str">
        <f>Phoenix!$D166</f>
        <v>28-JUN-15:00</v>
      </c>
      <c r="F209" s="64" t="str">
        <f>Atlanta!$D166</f>
        <v>19-JUN-15:39</v>
      </c>
      <c r="G209" s="64" t="str">
        <f>LosAngeles!$D166</f>
        <v>28-JUN-12:00</v>
      </c>
      <c r="H209" s="64" t="str">
        <f>LasVegas!$D166</f>
        <v>27-JUN-15:00</v>
      </c>
      <c r="I209" s="64" t="str">
        <f>SanFrancisco!$D166</f>
        <v>16-JUN-15:00</v>
      </c>
      <c r="J209" s="64" t="str">
        <f>Baltimore!$D166</f>
        <v>30-JUN-15:00</v>
      </c>
      <c r="K209" s="64" t="str">
        <f>Albuquerque!$D166</f>
        <v>29-JUN-15:30</v>
      </c>
      <c r="L209" s="64" t="str">
        <f>Seattle!$D166</f>
        <v>28-JUN-15:20</v>
      </c>
      <c r="M209" s="64" t="str">
        <f>Chicago!$D166</f>
        <v>08-JUN-12:00</v>
      </c>
      <c r="N209" s="64" t="str">
        <f>Boulder!$D166</f>
        <v>27-JUN-15:00</v>
      </c>
      <c r="O209" s="64" t="str">
        <f>Minneapolis!$D166</f>
        <v>29-JUN-15:00</v>
      </c>
      <c r="P209" s="64" t="str">
        <f>Helena!$D166</f>
        <v>26-JUN-15:20</v>
      </c>
      <c r="Q209" s="64" t="str">
        <f>Duluth!$D166</f>
        <v>14-JUN-15:00</v>
      </c>
      <c r="R209" s="64" t="str">
        <f>Fairbanks!$D166</f>
        <v>21-JUN-15:39</v>
      </c>
    </row>
    <row r="210" spans="1:18">
      <c r="A210" s="51"/>
      <c r="B210" s="67" t="s">
        <v>289</v>
      </c>
      <c r="C210" s="64" t="str">
        <f>Miami!$D167</f>
        <v>03-JUL-15:30</v>
      </c>
      <c r="D210" s="64" t="str">
        <f>Houston!$D167</f>
        <v>05-JUL-15:00</v>
      </c>
      <c r="E210" s="64" t="str">
        <f>Phoenix!$D167</f>
        <v>11-JUL-15:50</v>
      </c>
      <c r="F210" s="64" t="str">
        <f>Atlanta!$D167</f>
        <v>03-JUL-15:00</v>
      </c>
      <c r="G210" s="64" t="str">
        <f>LosAngeles!$D167</f>
        <v>24-JUL-15:09</v>
      </c>
      <c r="H210" s="64" t="str">
        <f>LasVegas!$D167</f>
        <v>24-JUL-15:00</v>
      </c>
      <c r="I210" s="64" t="str">
        <f>SanFrancisco!$D167</f>
        <v>03-JUL-12:00</v>
      </c>
      <c r="J210" s="64" t="str">
        <f>Baltimore!$D167</f>
        <v>25-JUL-15:00</v>
      </c>
      <c r="K210" s="64" t="str">
        <f>Albuquerque!$D167</f>
        <v>03-JUL-15:30</v>
      </c>
      <c r="L210" s="64" t="str">
        <f>Seattle!$D167</f>
        <v>24-JUL-15:09</v>
      </c>
      <c r="M210" s="64" t="str">
        <f>Chicago!$D167</f>
        <v>03-JUL-15:30</v>
      </c>
      <c r="N210" s="64" t="str">
        <f>Boulder!$D167</f>
        <v>17-JUL-15:30</v>
      </c>
      <c r="O210" s="64" t="str">
        <f>Minneapolis!$D167</f>
        <v>13-JUL-15:00</v>
      </c>
      <c r="P210" s="64" t="str">
        <f>Helena!$D167</f>
        <v>21-JUL-15:00</v>
      </c>
      <c r="Q210" s="64" t="str">
        <f>Duluth!$D167</f>
        <v>11-JUL-15:00</v>
      </c>
      <c r="R210" s="64" t="str">
        <f>Fairbanks!$D167</f>
        <v>11-JUL-15:00</v>
      </c>
    </row>
    <row r="211" spans="1:18">
      <c r="A211" s="51"/>
      <c r="B211" s="67" t="s">
        <v>290</v>
      </c>
      <c r="C211" s="64" t="str">
        <f>Miami!$D168</f>
        <v>21-AUG-15:09</v>
      </c>
      <c r="D211" s="64" t="str">
        <f>Houston!$D168</f>
        <v>31-AUG-15:00</v>
      </c>
      <c r="E211" s="64" t="str">
        <f>Phoenix!$D168</f>
        <v>01-AUG-15:00</v>
      </c>
      <c r="F211" s="64" t="str">
        <f>Atlanta!$D168</f>
        <v>14-AUG-15:00</v>
      </c>
      <c r="G211" s="64" t="str">
        <f>LosAngeles!$D168</f>
        <v>08-AUG-15:39</v>
      </c>
      <c r="H211" s="64" t="str">
        <f>LasVegas!$D168</f>
        <v>04-AUG-15:30</v>
      </c>
      <c r="I211" s="64" t="str">
        <f>SanFrancisco!$D168</f>
        <v>15-AUG-12:09</v>
      </c>
      <c r="J211" s="64" t="str">
        <f>Baltimore!$D168</f>
        <v>09-AUG-15:09</v>
      </c>
      <c r="K211" s="64" t="str">
        <f>Albuquerque!$D168</f>
        <v>01-AUG-15:20</v>
      </c>
      <c r="L211" s="64" t="str">
        <f>Seattle!$D168</f>
        <v>07-AUG-15:09</v>
      </c>
      <c r="M211" s="64" t="str">
        <f>Chicago!$D168</f>
        <v>04-AUG-15:50</v>
      </c>
      <c r="N211" s="64" t="str">
        <f>Boulder!$D168</f>
        <v>30-AUG-13:00</v>
      </c>
      <c r="O211" s="64" t="str">
        <f>Minneapolis!$D168</f>
        <v>25-AUG-15:00</v>
      </c>
      <c r="P211" s="64" t="str">
        <f>Helena!$D168</f>
        <v>09-AUG-15:00</v>
      </c>
      <c r="Q211" s="64" t="str">
        <f>Duluth!$D168</f>
        <v>11-AUG-15:39</v>
      </c>
      <c r="R211" s="64" t="str">
        <f>Fairbanks!$D168</f>
        <v>15-AUG-12:00</v>
      </c>
    </row>
    <row r="212" spans="1:18">
      <c r="A212" s="51"/>
      <c r="B212" s="67" t="s">
        <v>291</v>
      </c>
      <c r="C212" s="64" t="str">
        <f>Miami!$D169</f>
        <v>11-SEP-15:09</v>
      </c>
      <c r="D212" s="64" t="str">
        <f>Houston!$D169</f>
        <v>15-SEP-15:09</v>
      </c>
      <c r="E212" s="64" t="str">
        <f>Phoenix!$D169</f>
        <v>11-SEP-15:30</v>
      </c>
      <c r="F212" s="64" t="str">
        <f>Atlanta!$D169</f>
        <v>11-SEP-12:00</v>
      </c>
      <c r="G212" s="64" t="str">
        <f>LosAngeles!$D169</f>
        <v>25-SEP-15:09</v>
      </c>
      <c r="H212" s="64" t="str">
        <f>LasVegas!$D169</f>
        <v>01-SEP-15:09</v>
      </c>
      <c r="I212" s="64" t="str">
        <f>SanFrancisco!$D169</f>
        <v>28-SEP-15:09</v>
      </c>
      <c r="J212" s="64" t="str">
        <f>Baltimore!$D169</f>
        <v>08-SEP-15:00</v>
      </c>
      <c r="K212" s="64" t="str">
        <f>Albuquerque!$D169</f>
        <v>05-SEP-12:00</v>
      </c>
      <c r="L212" s="64" t="str">
        <f>Seattle!$D169</f>
        <v>01-SEP-15:00</v>
      </c>
      <c r="M212" s="64" t="str">
        <f>Chicago!$D169</f>
        <v>06-SEP-12:30</v>
      </c>
      <c r="N212" s="64" t="str">
        <f>Boulder!$D169</f>
        <v>01-SEP-15:00</v>
      </c>
      <c r="O212" s="64" t="str">
        <f>Minneapolis!$D169</f>
        <v>14-SEP-15:09</v>
      </c>
      <c r="P212" s="64" t="str">
        <f>Helena!$D169</f>
        <v>12-SEP-12:00</v>
      </c>
      <c r="Q212" s="64" t="str">
        <f>Duluth!$D169</f>
        <v>07-SEP-15:09</v>
      </c>
      <c r="R212" s="64" t="str">
        <f>Fairbanks!$D169</f>
        <v>07-SEP-15:00</v>
      </c>
    </row>
    <row r="213" spans="1:18">
      <c r="A213" s="51"/>
      <c r="B213" s="67" t="s">
        <v>292</v>
      </c>
      <c r="C213" s="64" t="str">
        <f>Miami!$D170</f>
        <v>06-OCT-15:09</v>
      </c>
      <c r="D213" s="64" t="str">
        <f>Houston!$D170</f>
        <v>06-OCT-15:00</v>
      </c>
      <c r="E213" s="64" t="str">
        <f>Phoenix!$D170</f>
        <v>03-OCT-15:30</v>
      </c>
      <c r="F213" s="64" t="str">
        <f>Atlanta!$D170</f>
        <v>12-OCT-15:00</v>
      </c>
      <c r="G213" s="64" t="str">
        <f>LosAngeles!$D170</f>
        <v>05-OCT-14:09</v>
      </c>
      <c r="H213" s="64" t="str">
        <f>LasVegas!$D170</f>
        <v>03-OCT-15:09</v>
      </c>
      <c r="I213" s="64" t="str">
        <f>SanFrancisco!$D170</f>
        <v>31-OCT-12:00</v>
      </c>
      <c r="J213" s="64" t="str">
        <f>Baltimore!$D170</f>
        <v>03-OCT-12:00</v>
      </c>
      <c r="K213" s="64" t="str">
        <f>Albuquerque!$D170</f>
        <v>11-OCT-15:00</v>
      </c>
      <c r="L213" s="64" t="str">
        <f>Seattle!$D170</f>
        <v>17-OCT-12:00</v>
      </c>
      <c r="M213" s="64" t="str">
        <f>Chicago!$D170</f>
        <v>30-OCT-12:09</v>
      </c>
      <c r="N213" s="64" t="str">
        <f>Boulder!$D170</f>
        <v>05-OCT-15:20</v>
      </c>
      <c r="O213" s="64" t="str">
        <f>Minneapolis!$D170</f>
        <v>06-OCT-15:20</v>
      </c>
      <c r="P213" s="64" t="str">
        <f>Helena!$D170</f>
        <v>06-OCT-15:09</v>
      </c>
      <c r="Q213" s="64" t="str">
        <f>Duluth!$D170</f>
        <v>27-OCT-12:39</v>
      </c>
      <c r="R213" s="64" t="str">
        <f>Fairbanks!$D170</f>
        <v>30-OCT-07:10</v>
      </c>
    </row>
    <row r="214" spans="1:18">
      <c r="A214" s="51"/>
      <c r="B214" s="67" t="s">
        <v>293</v>
      </c>
      <c r="C214" s="64" t="str">
        <f>Miami!$D171</f>
        <v>07-NOV-15:09</v>
      </c>
      <c r="D214" s="64" t="str">
        <f>Houston!$D171</f>
        <v>03-NOV-15:09</v>
      </c>
      <c r="E214" s="64" t="str">
        <f>Phoenix!$D171</f>
        <v>13-NOV-13:00</v>
      </c>
      <c r="F214" s="64" t="str">
        <f>Atlanta!$D171</f>
        <v>22-NOV-13:30</v>
      </c>
      <c r="G214" s="64" t="str">
        <f>LosAngeles!$D171</f>
        <v>20-NOV-13:09</v>
      </c>
      <c r="H214" s="64" t="str">
        <f>LasVegas!$D171</f>
        <v>10-NOV-13:09</v>
      </c>
      <c r="I214" s="64" t="str">
        <f>SanFrancisco!$D171</f>
        <v>14-NOV-13:09</v>
      </c>
      <c r="J214" s="64" t="str">
        <f>Baltimore!$D171</f>
        <v>03-NOV-13:00</v>
      </c>
      <c r="K214" s="64" t="str">
        <f>Albuquerque!$D171</f>
        <v>08-NOV-13:00</v>
      </c>
      <c r="L214" s="64" t="str">
        <f>Seattle!$D171</f>
        <v>03-NOV-12:00</v>
      </c>
      <c r="M214" s="64" t="str">
        <f>Chicago!$D171</f>
        <v>02-NOV-15:09</v>
      </c>
      <c r="N214" s="64" t="str">
        <f>Boulder!$D171</f>
        <v>10-NOV-13:00</v>
      </c>
      <c r="O214" s="64" t="str">
        <f>Minneapolis!$D171</f>
        <v>02-NOV-15:09</v>
      </c>
      <c r="P214" s="64" t="str">
        <f>Helena!$D171</f>
        <v>03-NOV-07:10</v>
      </c>
      <c r="Q214" s="64" t="str">
        <f>Duluth!$D171</f>
        <v>27-NOV-08:09</v>
      </c>
      <c r="R214" s="64" t="str">
        <f>Fairbanks!$D171</f>
        <v>06-NOV-08:09</v>
      </c>
    </row>
    <row r="215" spans="1:18">
      <c r="A215" s="51"/>
      <c r="B215" s="67" t="s">
        <v>294</v>
      </c>
      <c r="C215" s="64" t="str">
        <f>Miami!$D172</f>
        <v>19-DEC-13:00</v>
      </c>
      <c r="D215" s="64" t="str">
        <f>Houston!$D172</f>
        <v>19-DEC-13:00</v>
      </c>
      <c r="E215" s="64" t="str">
        <f>Phoenix!$D172</f>
        <v>13-DEC-13:09</v>
      </c>
      <c r="F215" s="64" t="str">
        <f>Atlanta!$D172</f>
        <v>26-DEC-08:00</v>
      </c>
      <c r="G215" s="64" t="str">
        <f>LosAngeles!$D172</f>
        <v>19-DEC-13:09</v>
      </c>
      <c r="H215" s="64" t="str">
        <f>LasVegas!$D172</f>
        <v>05-DEC-13:00</v>
      </c>
      <c r="I215" s="64" t="str">
        <f>SanFrancisco!$D172</f>
        <v>01-DEC-13:00</v>
      </c>
      <c r="J215" s="64" t="str">
        <f>Baltimore!$D172</f>
        <v>08-DEC-08:00</v>
      </c>
      <c r="K215" s="64" t="str">
        <f>Albuquerque!$D172</f>
        <v>05-DEC-13:00</v>
      </c>
      <c r="L215" s="64" t="str">
        <f>Seattle!$D172</f>
        <v>11-DEC-08:09</v>
      </c>
      <c r="M215" s="64" t="str">
        <f>Chicago!$D172</f>
        <v>26-DEC-08:09</v>
      </c>
      <c r="N215" s="64" t="str">
        <f>Boulder!$D172</f>
        <v>21-DEC-13:00</v>
      </c>
      <c r="O215" s="64" t="str">
        <f>Minneapolis!$D172</f>
        <v>20-DEC-08:09</v>
      </c>
      <c r="P215" s="64" t="str">
        <f>Helena!$D172</f>
        <v>18-DEC-08:09</v>
      </c>
      <c r="Q215" s="64" t="str">
        <f>Duluth!$D172</f>
        <v>21-DEC-08:09</v>
      </c>
      <c r="R215" s="64" t="str">
        <f>Fairbanks!$D172</f>
        <v>29-DEC-08:09</v>
      </c>
    </row>
    <row r="216" spans="1:18" s="75" customFormat="1">
      <c r="A216" s="69" t="s">
        <v>604</v>
      </c>
      <c r="B216" s="67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</row>
    <row r="217" spans="1:18" s="75" customFormat="1">
      <c r="A217" s="51"/>
      <c r="B217" s="80" t="s">
        <v>605</v>
      </c>
      <c r="C217" s="76">
        <f>Miami!$B$4</f>
        <v>9923.2800000000007</v>
      </c>
      <c r="D217" s="76">
        <f>Houston!$B$4</f>
        <v>10015.879999999999</v>
      </c>
      <c r="E217" s="76">
        <f>Phoenix!$B$4</f>
        <v>8778.9599999999991</v>
      </c>
      <c r="F217" s="76">
        <f>Atlanta!$B$4</f>
        <v>8727.57</v>
      </c>
      <c r="G217" s="76">
        <f>LosAngeles!$B$4</f>
        <v>7344.87</v>
      </c>
      <c r="H217" s="76">
        <f>LasVegas!$B$4</f>
        <v>9154.17</v>
      </c>
      <c r="I217" s="76">
        <f>SanFrancisco!$B$4</f>
        <v>6793.15</v>
      </c>
      <c r="J217" s="76">
        <f>Baltimore!$B$4</f>
        <v>9375.0499999999993</v>
      </c>
      <c r="K217" s="76">
        <f>Albuquerque!$B$4</f>
        <v>7894.56</v>
      </c>
      <c r="L217" s="76">
        <f>Seattle!$B$4</f>
        <v>4796.1400000000003</v>
      </c>
      <c r="M217" s="76">
        <f>Chicago!$B$4</f>
        <v>9310.02</v>
      </c>
      <c r="N217" s="76">
        <f>Boulder!$B$4</f>
        <v>7924.74</v>
      </c>
      <c r="O217" s="76">
        <f>Minneapolis!$B$4</f>
        <v>9454.84</v>
      </c>
      <c r="P217" s="76">
        <f>Helena!$B$4</f>
        <v>8631.86</v>
      </c>
      <c r="Q217" s="76">
        <f>Duluth!$B$4</f>
        <v>9537.92</v>
      </c>
      <c r="R217" s="76">
        <f>Fairbanks!$B$4</f>
        <v>11722.37</v>
      </c>
    </row>
    <row r="218" spans="1:18" s="75" customFormat="1">
      <c r="A218" s="51"/>
      <c r="B218" s="81" t="s">
        <v>606</v>
      </c>
      <c r="C218" s="76">
        <f>Miami!$C$4</f>
        <v>1991.75</v>
      </c>
      <c r="D218" s="76">
        <f>Houston!$C$4</f>
        <v>2010.34</v>
      </c>
      <c r="E218" s="76">
        <f>Phoenix!$C$4</f>
        <v>1762.07</v>
      </c>
      <c r="F218" s="76">
        <f>Atlanta!$C$4</f>
        <v>1751.76</v>
      </c>
      <c r="G218" s="76">
        <f>LosAngeles!$C$4</f>
        <v>1474.23</v>
      </c>
      <c r="H218" s="76">
        <f>LasVegas!$C$4</f>
        <v>1837.38</v>
      </c>
      <c r="I218" s="76">
        <f>SanFrancisco!$C$4</f>
        <v>1363.49</v>
      </c>
      <c r="J218" s="76">
        <f>Baltimore!$C$4</f>
        <v>1881.72</v>
      </c>
      <c r="K218" s="76">
        <f>Albuquerque!$C$4</f>
        <v>1584.56</v>
      </c>
      <c r="L218" s="76">
        <f>Seattle!$C$4</f>
        <v>962.66</v>
      </c>
      <c r="M218" s="76">
        <f>Chicago!$C$4</f>
        <v>1868.66</v>
      </c>
      <c r="N218" s="76">
        <f>Boulder!$C$4</f>
        <v>1590.62</v>
      </c>
      <c r="O218" s="76">
        <f>Minneapolis!$C$4</f>
        <v>1897.73</v>
      </c>
      <c r="P218" s="76">
        <f>Helena!$C$4</f>
        <v>1732.54</v>
      </c>
      <c r="Q218" s="76">
        <f>Duluth!$C$4</f>
        <v>1914.4</v>
      </c>
      <c r="R218" s="76">
        <f>Fairbanks!$C$4</f>
        <v>2352.86</v>
      </c>
    </row>
    <row r="219" spans="1:18">
      <c r="A219" s="69" t="s">
        <v>296</v>
      </c>
      <c r="B219" s="70"/>
    </row>
    <row r="220" spans="1:18">
      <c r="A220" s="69"/>
      <c r="B220" s="71" t="s">
        <v>71</v>
      </c>
      <c r="C220" s="57">
        <f>Miami!$G$14</f>
        <v>0</v>
      </c>
      <c r="D220" s="57">
        <f>Houston!$G$14</f>
        <v>0</v>
      </c>
      <c r="E220" s="57">
        <f>Phoenix!$G$14</f>
        <v>0</v>
      </c>
      <c r="F220" s="57">
        <f>Atlanta!$G$14</f>
        <v>0</v>
      </c>
      <c r="G220" s="57">
        <f>LosAngeles!$G$14</f>
        <v>0</v>
      </c>
      <c r="H220" s="57">
        <f>LasVegas!$G$14</f>
        <v>0</v>
      </c>
      <c r="I220" s="57">
        <f>SanFrancisco!$G$14</f>
        <v>0</v>
      </c>
      <c r="J220" s="57">
        <f>Baltimore!$G$14</f>
        <v>0</v>
      </c>
      <c r="K220" s="57">
        <f>Albuquerque!$G$14</f>
        <v>0</v>
      </c>
      <c r="L220" s="57">
        <f>Seattle!$G$14</f>
        <v>0</v>
      </c>
      <c r="M220" s="57">
        <f>Chicago!$G$14</f>
        <v>0</v>
      </c>
      <c r="N220" s="57">
        <f>Boulder!$G$14</f>
        <v>0</v>
      </c>
      <c r="O220" s="57">
        <f>Minneapolis!$G$14</f>
        <v>0</v>
      </c>
      <c r="P220" s="57">
        <f>Helena!$G$14</f>
        <v>0</v>
      </c>
      <c r="Q220" s="57">
        <f>Duluth!$G$14</f>
        <v>0</v>
      </c>
      <c r="R220" s="57">
        <f>Fairbanks!$G$14</f>
        <v>0</v>
      </c>
    </row>
    <row r="221" spans="1:18">
      <c r="A221" s="69"/>
      <c r="B221" s="71" t="s">
        <v>85</v>
      </c>
      <c r="C221" s="57">
        <f>Miami!$G$21</f>
        <v>0</v>
      </c>
      <c r="D221" s="57">
        <f>Houston!$G$21</f>
        <v>0</v>
      </c>
      <c r="E221" s="57">
        <f>Phoenix!$G$21</f>
        <v>0</v>
      </c>
      <c r="F221" s="57">
        <f>Atlanta!$G$21</f>
        <v>0</v>
      </c>
      <c r="G221" s="57">
        <f>LosAngeles!$G$21</f>
        <v>0</v>
      </c>
      <c r="H221" s="57">
        <f>LasVegas!$G$21</f>
        <v>0</v>
      </c>
      <c r="I221" s="57">
        <f>SanFrancisco!$G$21</f>
        <v>0</v>
      </c>
      <c r="J221" s="57">
        <f>Baltimore!$G$21</f>
        <v>0</v>
      </c>
      <c r="K221" s="57">
        <f>Albuquerque!$G$21</f>
        <v>0</v>
      </c>
      <c r="L221" s="57">
        <f>Seattle!$G$21</f>
        <v>0</v>
      </c>
      <c r="M221" s="57">
        <f>Chicago!$G$21</f>
        <v>0</v>
      </c>
      <c r="N221" s="57">
        <f>Boulder!$G$21</f>
        <v>0</v>
      </c>
      <c r="O221" s="57">
        <f>Minneapolis!$G$21</f>
        <v>0</v>
      </c>
      <c r="P221" s="57">
        <f>Helena!$G$21</f>
        <v>0</v>
      </c>
      <c r="Q221" s="57">
        <f>Duluth!$G$21</f>
        <v>0</v>
      </c>
      <c r="R221" s="57">
        <f>Fairbanks!$G$21</f>
        <v>0</v>
      </c>
    </row>
    <row r="222" spans="1:18">
      <c r="A222" s="69"/>
      <c r="B222" s="71" t="s">
        <v>87</v>
      </c>
      <c r="C222" s="57">
        <f>Miami!$G$24</f>
        <v>174.59</v>
      </c>
      <c r="D222" s="57">
        <f>Houston!$G$24</f>
        <v>174.59</v>
      </c>
      <c r="E222" s="57">
        <f>Phoenix!$G$24</f>
        <v>174.59</v>
      </c>
      <c r="F222" s="57">
        <f>Atlanta!$G$24</f>
        <v>174.59</v>
      </c>
      <c r="G222" s="57">
        <f>LosAngeles!$G$24</f>
        <v>174.59</v>
      </c>
      <c r="H222" s="57">
        <f>LasVegas!$G$24</f>
        <v>174.59</v>
      </c>
      <c r="I222" s="57">
        <f>SanFrancisco!$G$24</f>
        <v>174.59</v>
      </c>
      <c r="J222" s="57">
        <f>Baltimore!$G$24</f>
        <v>174.59</v>
      </c>
      <c r="K222" s="57">
        <f>Albuquerque!$G$24</f>
        <v>174.59</v>
      </c>
      <c r="L222" s="57">
        <f>Seattle!$G$24</f>
        <v>174.59</v>
      </c>
      <c r="M222" s="57">
        <f>Chicago!$G$24</f>
        <v>174.59</v>
      </c>
      <c r="N222" s="57">
        <f>Boulder!$G$24</f>
        <v>174.59</v>
      </c>
      <c r="O222" s="57">
        <f>Minneapolis!$G$24</f>
        <v>174.59</v>
      </c>
      <c r="P222" s="57">
        <f>Helena!$G$24</f>
        <v>174.59</v>
      </c>
      <c r="Q222" s="57">
        <f>Duluth!$G$24</f>
        <v>174.59</v>
      </c>
      <c r="R222" s="57">
        <f>Fairbanks!$G$24</f>
        <v>174.59</v>
      </c>
    </row>
    <row r="223" spans="1:18">
      <c r="A223" s="69"/>
      <c r="B223" s="70" t="s">
        <v>297</v>
      </c>
      <c r="C223" s="57">
        <f>Miami!$G$28</f>
        <v>174.59</v>
      </c>
      <c r="D223" s="57">
        <f>Houston!$G$28</f>
        <v>174.59</v>
      </c>
      <c r="E223" s="57">
        <f>Phoenix!$G$28</f>
        <v>174.59</v>
      </c>
      <c r="F223" s="57">
        <f>Atlanta!$G$28</f>
        <v>174.59</v>
      </c>
      <c r="G223" s="57">
        <f>LosAngeles!$G$28</f>
        <v>174.59</v>
      </c>
      <c r="H223" s="57">
        <f>LasVegas!$G$28</f>
        <v>174.59</v>
      </c>
      <c r="I223" s="57">
        <f>SanFrancisco!$G$28</f>
        <v>174.59</v>
      </c>
      <c r="J223" s="57">
        <f>Baltimore!$G$28</f>
        <v>174.59</v>
      </c>
      <c r="K223" s="57">
        <f>Albuquerque!$G$28</f>
        <v>174.59</v>
      </c>
      <c r="L223" s="57">
        <f>Seattle!$G$28</f>
        <v>174.59</v>
      </c>
      <c r="M223" s="57">
        <f>Chicago!$G$28</f>
        <v>174.59</v>
      </c>
      <c r="N223" s="57">
        <f>Boulder!$G$28</f>
        <v>174.59</v>
      </c>
      <c r="O223" s="57">
        <f>Minneapolis!$G$28</f>
        <v>174.59</v>
      </c>
      <c r="P223" s="57">
        <f>Helena!$G$28</f>
        <v>174.59</v>
      </c>
      <c r="Q223" s="57">
        <f>Duluth!$G$28</f>
        <v>174.59</v>
      </c>
      <c r="R223" s="57">
        <f>Fairbanks!$G$28</f>
        <v>174.59</v>
      </c>
    </row>
    <row r="224" spans="1:18">
      <c r="A224" s="69" t="s">
        <v>298</v>
      </c>
      <c r="B224" s="71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</row>
    <row r="225" spans="1:18">
      <c r="A225" s="51"/>
      <c r="B225" s="67" t="s">
        <v>299</v>
      </c>
      <c r="C225" s="57">
        <f>Miami!$H$156</f>
        <v>227046.34719999999</v>
      </c>
      <c r="D225" s="57">
        <f>Houston!$H$156</f>
        <v>250530.4725</v>
      </c>
      <c r="E225" s="57">
        <f>Phoenix!$H$156</f>
        <v>227460.73749999999</v>
      </c>
      <c r="F225" s="57">
        <f>Atlanta!$H$156</f>
        <v>213780.85010000001</v>
      </c>
      <c r="G225" s="57">
        <f>LosAngeles!$H$156</f>
        <v>80090.531000000003</v>
      </c>
      <c r="H225" s="57">
        <f>LasVegas!$H$156</f>
        <v>232705.2409</v>
      </c>
      <c r="I225" s="57">
        <f>SanFrancisco!$H$156</f>
        <v>76066.7405</v>
      </c>
      <c r="J225" s="57">
        <f>Baltimore!$H$156</f>
        <v>190318.21369999999</v>
      </c>
      <c r="K225" s="57">
        <f>Albuquerque!$H$156</f>
        <v>253040.4627</v>
      </c>
      <c r="L225" s="57">
        <f>Seattle!$H$156</f>
        <v>62774.6374</v>
      </c>
      <c r="M225" s="57">
        <f>Chicago!$H$156</f>
        <v>340474.6716</v>
      </c>
      <c r="N225" s="57">
        <f>Boulder!$H$156</f>
        <v>247409.62789999999</v>
      </c>
      <c r="O225" s="57">
        <f>Minneapolis!$H$156</f>
        <v>234646.6623</v>
      </c>
      <c r="P225" s="57">
        <f>Helena!$H$156</f>
        <v>227500.27480000001</v>
      </c>
      <c r="Q225" s="57">
        <f>Duluth!$H$156</f>
        <v>231416.46189999999</v>
      </c>
      <c r="R225" s="57">
        <f>Fairbanks!$H$156</f>
        <v>229990.69870000001</v>
      </c>
    </row>
    <row r="226" spans="1:18">
      <c r="A226" s="51"/>
      <c r="B226" s="55" t="s">
        <v>300</v>
      </c>
      <c r="C226" s="57">
        <f>Miami!$B$156</f>
        <v>526998.1912</v>
      </c>
      <c r="D226" s="57">
        <f>Houston!$B$156</f>
        <v>632128.07860000001</v>
      </c>
      <c r="E226" s="57">
        <f>Phoenix!$B$156</f>
        <v>539605.12419999996</v>
      </c>
      <c r="F226" s="57">
        <f>Atlanta!$B$156</f>
        <v>494613.27559999999</v>
      </c>
      <c r="G226" s="57">
        <f>LosAngeles!$B$156</f>
        <v>215663.18840000001</v>
      </c>
      <c r="H226" s="57">
        <f>LasVegas!$B$156</f>
        <v>557435.30460000003</v>
      </c>
      <c r="I226" s="57">
        <f>SanFrancisco!$B$156</f>
        <v>205980.435</v>
      </c>
      <c r="J226" s="57">
        <f>Baltimore!$B$156</f>
        <v>441680.63160000002</v>
      </c>
      <c r="K226" s="57">
        <f>Albuquerque!$B$156</f>
        <v>598454.59569999995</v>
      </c>
      <c r="L226" s="57">
        <f>Seattle!$B$156</f>
        <v>161364.93280000001</v>
      </c>
      <c r="M226" s="57">
        <f>Chicago!$B$156</f>
        <v>803968.99029999995</v>
      </c>
      <c r="N226" s="57">
        <f>Boulder!$B$156</f>
        <v>588812.57669999998</v>
      </c>
      <c r="O226" s="57">
        <f>Minneapolis!$B$156</f>
        <v>564220.97589999996</v>
      </c>
      <c r="P226" s="57">
        <f>Helena!$B$156</f>
        <v>547153.21759999997</v>
      </c>
      <c r="Q226" s="57">
        <f>Duluth!$B$156</f>
        <v>561553.88800000004</v>
      </c>
      <c r="R226" s="57">
        <f>Fairbanks!$B$156</f>
        <v>607469.10979999998</v>
      </c>
    </row>
    <row r="227" spans="1:18">
      <c r="A227" s="51"/>
      <c r="B227" s="67" t="s">
        <v>301</v>
      </c>
      <c r="C227" s="57">
        <f>Miami!$C$156</f>
        <v>923.98559999999998</v>
      </c>
      <c r="D227" s="57">
        <f>Houston!$C$156</f>
        <v>820.12980000000005</v>
      </c>
      <c r="E227" s="57">
        <f>Phoenix!$C$156</f>
        <v>892.31500000000005</v>
      </c>
      <c r="F227" s="57">
        <f>Atlanta!$C$156</f>
        <v>910.17370000000005</v>
      </c>
      <c r="G227" s="57">
        <f>LosAngeles!$C$156</f>
        <v>185.81819999999999</v>
      </c>
      <c r="H227" s="57">
        <f>LasVegas!$C$156</f>
        <v>888.68389999999999</v>
      </c>
      <c r="I227" s="57">
        <f>SanFrancisco!$C$156</f>
        <v>178.2593</v>
      </c>
      <c r="J227" s="57">
        <f>Baltimore!$C$156</f>
        <v>810.50390000000004</v>
      </c>
      <c r="K227" s="57">
        <f>Albuquerque!$C$156</f>
        <v>1011.3092</v>
      </c>
      <c r="L227" s="57">
        <f>Seattle!$C$156</f>
        <v>211.1421</v>
      </c>
      <c r="M227" s="57">
        <f>Chicago!$C$156</f>
        <v>1380.5275999999999</v>
      </c>
      <c r="N227" s="57">
        <f>Boulder!$C$156</f>
        <v>979.17319999999995</v>
      </c>
      <c r="O227" s="57">
        <f>Minneapolis!$C$156</f>
        <v>924.01149999999996</v>
      </c>
      <c r="P227" s="57">
        <f>Helena!$C$156</f>
        <v>891.11120000000005</v>
      </c>
      <c r="Q227" s="57">
        <f>Duluth!$C$156</f>
        <v>897.45420000000001</v>
      </c>
      <c r="R227" s="57">
        <f>Fairbanks!$C$156</f>
        <v>679.74720000000002</v>
      </c>
    </row>
    <row r="228" spans="1:18">
      <c r="A228" s="51"/>
      <c r="B228" s="67" t="s">
        <v>302</v>
      </c>
      <c r="C228" s="57">
        <f>Miami!$D$156</f>
        <v>3509.4108999999999</v>
      </c>
      <c r="D228" s="57">
        <f>Houston!$D$156</f>
        <v>3451.9645999999998</v>
      </c>
      <c r="E228" s="57">
        <f>Phoenix!$D$156</f>
        <v>2913.9362999999998</v>
      </c>
      <c r="F228" s="57">
        <f>Atlanta!$D$156</f>
        <v>2263.0331999999999</v>
      </c>
      <c r="G228" s="57">
        <f>LosAngeles!$D$156</f>
        <v>1786.0405000000001</v>
      </c>
      <c r="H228" s="57">
        <f>LasVegas!$D$156</f>
        <v>3599.0927999999999</v>
      </c>
      <c r="I228" s="57">
        <f>SanFrancisco!$D$156</f>
        <v>1565.5940000000001</v>
      </c>
      <c r="J228" s="57">
        <f>Baltimore!$D$156</f>
        <v>2263.4364999999998</v>
      </c>
      <c r="K228" s="57">
        <f>Albuquerque!$D$156</f>
        <v>2536.0803999999998</v>
      </c>
      <c r="L228" s="57">
        <f>Seattle!$D$156</f>
        <v>413.57060000000001</v>
      </c>
      <c r="M228" s="57">
        <f>Chicago!$D$156</f>
        <v>3904.4796999999999</v>
      </c>
      <c r="N228" s="57">
        <f>Boulder!$D$156</f>
        <v>2409.4735000000001</v>
      </c>
      <c r="O228" s="57">
        <f>Minneapolis!$D$156</f>
        <v>1343.7005999999999</v>
      </c>
      <c r="P228" s="57">
        <f>Helena!$D$156</f>
        <v>1429.0444</v>
      </c>
      <c r="Q228" s="57">
        <f>Duluth!$D$156</f>
        <v>1265.0962999999999</v>
      </c>
      <c r="R228" s="57">
        <f>Fairbanks!$D$156</f>
        <v>2686.1397000000002</v>
      </c>
    </row>
    <row r="229" spans="1:18">
      <c r="A229" s="51"/>
      <c r="B229" s="67" t="s">
        <v>303</v>
      </c>
      <c r="C229" s="57">
        <f>Miami!$E$156</f>
        <v>0</v>
      </c>
      <c r="D229" s="57">
        <f>Houston!$E$156</f>
        <v>0</v>
      </c>
      <c r="E229" s="57">
        <f>Phoenix!$E$156</f>
        <v>0</v>
      </c>
      <c r="F229" s="57">
        <f>Atlanta!$E$156</f>
        <v>0</v>
      </c>
      <c r="G229" s="57">
        <f>LosAngeles!$E$156</f>
        <v>0</v>
      </c>
      <c r="H229" s="57">
        <f>LasVegas!$E$156</f>
        <v>0</v>
      </c>
      <c r="I229" s="57">
        <f>SanFrancisco!$E$156</f>
        <v>0</v>
      </c>
      <c r="J229" s="57">
        <f>Baltimore!$E$156</f>
        <v>0</v>
      </c>
      <c r="K229" s="57">
        <f>Albuquerque!$E$156</f>
        <v>0</v>
      </c>
      <c r="L229" s="57">
        <f>Seattle!$E$156</f>
        <v>0</v>
      </c>
      <c r="M229" s="57">
        <f>Chicago!$E$156</f>
        <v>0</v>
      </c>
      <c r="N229" s="57">
        <f>Boulder!$E$156</f>
        <v>0</v>
      </c>
      <c r="O229" s="57">
        <f>Minneapolis!$E$156</f>
        <v>0</v>
      </c>
      <c r="P229" s="57">
        <f>Helena!$E$156</f>
        <v>0</v>
      </c>
      <c r="Q229" s="57">
        <f>Duluth!$E$156</f>
        <v>0</v>
      </c>
      <c r="R229" s="57">
        <f>Fairbanks!$E$156</f>
        <v>0</v>
      </c>
    </row>
    <row r="230" spans="1:18">
      <c r="A230" s="51"/>
      <c r="B230" s="67" t="s">
        <v>304</v>
      </c>
      <c r="C230" s="72">
        <f>Miami!$F$156</f>
        <v>1.6E-2</v>
      </c>
      <c r="D230" s="72">
        <f>Houston!$F$156</f>
        <v>9.7999999999999997E-3</v>
      </c>
      <c r="E230" s="72">
        <f>Phoenix!$F$156</f>
        <v>8.0000000000000002E-3</v>
      </c>
      <c r="F230" s="72">
        <f>Atlanta!$F$156</f>
        <v>8.3000000000000001E-3</v>
      </c>
      <c r="G230" s="72">
        <f>LosAngeles!$F$156</f>
        <v>8.0000000000000004E-4</v>
      </c>
      <c r="H230" s="72">
        <f>LasVegas!$F$156</f>
        <v>6.7999999999999996E-3</v>
      </c>
      <c r="I230" s="72">
        <f>SanFrancisco!$F$156</f>
        <v>8.0000000000000004E-4</v>
      </c>
      <c r="J230" s="72">
        <f>Baltimore!$F$156</f>
        <v>9.2999999999999992E-3</v>
      </c>
      <c r="K230" s="72">
        <f>Albuquerque!$F$156</f>
        <v>0.01</v>
      </c>
      <c r="L230" s="72">
        <f>Seattle!$F$156</f>
        <v>1.8E-3</v>
      </c>
      <c r="M230" s="72">
        <f>Chicago!$F$156</f>
        <v>1.2E-2</v>
      </c>
      <c r="N230" s="72">
        <f>Boulder!$F$156</f>
        <v>9.4999999999999998E-3</v>
      </c>
      <c r="O230" s="72">
        <f>Minneapolis!$F$156</f>
        <v>0.01</v>
      </c>
      <c r="P230" s="72">
        <f>Helena!$F$156</f>
        <v>1.01E-2</v>
      </c>
      <c r="Q230" s="72">
        <f>Duluth!$F$156</f>
        <v>9.4999999999999998E-3</v>
      </c>
      <c r="R230" s="72">
        <f>Fairbanks!$F$156</f>
        <v>9.5999999999999992E-3</v>
      </c>
    </row>
    <row r="231" spans="1:18">
      <c r="A231" s="51"/>
      <c r="B231" s="67" t="s">
        <v>328</v>
      </c>
      <c r="C231" s="57">
        <f>10^(-3)*Miami!$G$156</f>
        <v>434.33352360000004</v>
      </c>
      <c r="D231" s="57">
        <f>10^(-3)*Houston!$G$156</f>
        <v>1177.47</v>
      </c>
      <c r="E231" s="57">
        <f>10^(-3)*Phoenix!$G$156</f>
        <v>21524.100000000002</v>
      </c>
      <c r="F231" s="57">
        <f>10^(-3)*Atlanta!$G$156</f>
        <v>4025.09</v>
      </c>
      <c r="G231" s="57">
        <f>10^(-3)*LosAngeles!$G$156</f>
        <v>10775.9</v>
      </c>
      <c r="H231" s="57">
        <f>10^(-3)*LasVegas!$G$156</f>
        <v>17948.8</v>
      </c>
      <c r="I231" s="57">
        <f>10^(-3)*SanFrancisco!$G$156</f>
        <v>9445.36</v>
      </c>
      <c r="J231" s="57">
        <f>10^(-3)*Baltimore!$G$156</f>
        <v>140.753758</v>
      </c>
      <c r="K231" s="57">
        <f>10^(-3)*Albuquerque!$G$156</f>
        <v>2636.89</v>
      </c>
      <c r="L231" s="57">
        <f>10^(-3)*Seattle!$G$156</f>
        <v>5462.08</v>
      </c>
      <c r="M231" s="57">
        <f>10^(-3)*Chicago!$G$156</f>
        <v>898.7472616</v>
      </c>
      <c r="N231" s="57">
        <f>10^(-3)*Boulder!$G$156</f>
        <v>2505.14</v>
      </c>
      <c r="O231" s="57">
        <f>10^(-3)*Minneapolis!$G$156</f>
        <v>882.88595190000001</v>
      </c>
      <c r="P231" s="57">
        <f>10^(-3)*Helena!$G$156</f>
        <v>33890.400000000001</v>
      </c>
      <c r="Q231" s="57">
        <f>10^(-3)*Duluth!$G$156</f>
        <v>831.13581590000001</v>
      </c>
      <c r="R231" s="57">
        <f>10^(-3)*Fairbanks!$G$156</f>
        <v>538.88428709999994</v>
      </c>
    </row>
    <row r="232" spans="1:18">
      <c r="B232" s="63"/>
      <c r="C232" s="64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</row>
    <row r="233" spans="1:18">
      <c r="B233" s="63"/>
      <c r="C233" s="64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</row>
    <row r="234" spans="1:18">
      <c r="B234" s="63"/>
      <c r="C234" s="64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</row>
    <row r="235" spans="1:18">
      <c r="B235" s="63"/>
      <c r="C235" s="64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</row>
    <row r="236" spans="1:18">
      <c r="B236" s="63"/>
      <c r="C236" s="64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</row>
    <row r="237" spans="1:18">
      <c r="B237" s="63"/>
      <c r="C237" s="64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</row>
    <row r="238" spans="1:18">
      <c r="B238" s="63"/>
      <c r="C238" s="64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</row>
    <row r="239" spans="1:18">
      <c r="B239" s="63"/>
      <c r="C239" s="64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</row>
    <row r="240" spans="1:18">
      <c r="B240" s="63"/>
      <c r="C240" s="64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</row>
    <row r="241" spans="2:18">
      <c r="B241" s="63"/>
      <c r="C241" s="64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</row>
    <row r="242" spans="2:18">
      <c r="B242" s="63"/>
      <c r="C242" s="64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</row>
    <row r="243" spans="2:18">
      <c r="B243" s="63"/>
      <c r="C243" s="64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</row>
    <row r="244" spans="2:18">
      <c r="B244" s="63"/>
      <c r="C244" s="64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</row>
    <row r="245" spans="2:18">
      <c r="B245" s="63"/>
      <c r="C245" s="64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</row>
    <row r="246" spans="2:18">
      <c r="B246" s="63"/>
      <c r="C246" s="64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</row>
    <row r="247" spans="2:18">
      <c r="B247" s="63"/>
      <c r="C247" s="64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</row>
    <row r="248" spans="2:18">
      <c r="B248" s="63"/>
      <c r="C248" s="64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</row>
    <row r="249" spans="2:18">
      <c r="B249" s="63"/>
      <c r="C249" s="64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</row>
    <row r="250" spans="2:18">
      <c r="B250" s="63"/>
      <c r="C250" s="64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</row>
    <row r="251" spans="2:18">
      <c r="B251" s="63"/>
      <c r="C251" s="64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</row>
    <row r="252" spans="2:18">
      <c r="B252" s="63"/>
      <c r="C252" s="64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</row>
    <row r="253" spans="2:18">
      <c r="B253" s="63"/>
      <c r="C253" s="64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</row>
    <row r="255" spans="2:18">
      <c r="B255" s="62"/>
    </row>
    <row r="256" spans="2:18">
      <c r="B256" s="63"/>
      <c r="C256" s="64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</row>
    <row r="257" spans="2:18">
      <c r="B257" s="63"/>
      <c r="C257" s="64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</row>
    <row r="258" spans="2:18">
      <c r="B258" s="63"/>
      <c r="C258" s="64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</row>
    <row r="259" spans="2:18">
      <c r="B259" s="63"/>
      <c r="C259" s="64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</row>
    <row r="260" spans="2:18">
      <c r="B260" s="63"/>
      <c r="C260" s="64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</row>
    <row r="261" spans="2:18">
      <c r="B261" s="63"/>
      <c r="C261" s="64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</row>
    <row r="262" spans="2:18">
      <c r="B262" s="63"/>
      <c r="C262" s="64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</row>
    <row r="263" spans="2:18">
      <c r="B263" s="63"/>
      <c r="C263" s="64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</row>
    <row r="264" spans="2:18">
      <c r="B264" s="63"/>
      <c r="C264" s="64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</row>
    <row r="265" spans="2:18">
      <c r="B265" s="63"/>
      <c r="C265" s="64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</row>
    <row r="266" spans="2:18">
      <c r="B266" s="63"/>
      <c r="C266" s="64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</row>
    <row r="267" spans="2:18">
      <c r="B267" s="63"/>
      <c r="C267" s="64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</row>
    <row r="268" spans="2:18">
      <c r="B268" s="63"/>
      <c r="C268" s="64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</row>
    <row r="269" spans="2:18">
      <c r="B269" s="63"/>
      <c r="C269" s="64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</row>
    <row r="270" spans="2:18">
      <c r="B270" s="63"/>
      <c r="C270" s="64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</row>
    <row r="271" spans="2:18">
      <c r="B271" s="63"/>
      <c r="C271" s="64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</row>
    <row r="272" spans="2:18">
      <c r="B272" s="63"/>
      <c r="C272" s="64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</row>
    <row r="273" spans="2:18">
      <c r="B273" s="63"/>
      <c r="C273" s="64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</row>
    <row r="274" spans="2:18">
      <c r="B274" s="63"/>
      <c r="C274" s="64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</row>
    <row r="275" spans="2:18">
      <c r="B275" s="63"/>
      <c r="C275" s="64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</row>
    <row r="276" spans="2:18">
      <c r="B276" s="63"/>
      <c r="C276" s="64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</row>
    <row r="277" spans="2:18">
      <c r="B277" s="63"/>
      <c r="C277" s="64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</row>
    <row r="278" spans="2:18">
      <c r="B278" s="63"/>
      <c r="C278" s="64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</row>
    <row r="279" spans="2:18">
      <c r="B279" s="63"/>
      <c r="C279" s="64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</row>
    <row r="280" spans="2:18">
      <c r="B280" s="63"/>
      <c r="C280" s="64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</row>
    <row r="281" spans="2:18">
      <c r="B281" s="63"/>
      <c r="C281" s="64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</row>
    <row r="282" spans="2:18">
      <c r="B282" s="63"/>
      <c r="C282" s="64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</row>
    <row r="283" spans="2:18">
      <c r="B283" s="63"/>
      <c r="C283" s="64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</row>
    <row r="284" spans="2:18">
      <c r="B284" s="63"/>
      <c r="C284" s="64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</row>
    <row r="286" spans="2:18">
      <c r="B286" s="62"/>
    </row>
    <row r="287" spans="2:18">
      <c r="B287" s="63"/>
      <c r="C287" s="64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</row>
    <row r="288" spans="2:18">
      <c r="B288" s="63"/>
      <c r="C288" s="64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</row>
    <row r="289" spans="2:18">
      <c r="B289" s="63"/>
      <c r="C289" s="64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</row>
    <row r="290" spans="2:18">
      <c r="B290" s="63"/>
      <c r="C290" s="64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</row>
    <row r="291" spans="2:18">
      <c r="B291" s="63"/>
      <c r="C291" s="64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</row>
    <row r="292" spans="2:18">
      <c r="B292" s="63"/>
      <c r="C292" s="64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</row>
    <row r="293" spans="2:18">
      <c r="B293" s="63"/>
      <c r="C293" s="64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</row>
    <row r="294" spans="2:18">
      <c r="B294" s="63"/>
      <c r="C294" s="64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</row>
    <row r="295" spans="2:18">
      <c r="B295" s="63"/>
      <c r="C295" s="64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</row>
    <row r="296" spans="2:18">
      <c r="B296" s="63"/>
      <c r="C296" s="64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</row>
    <row r="297" spans="2:18">
      <c r="B297" s="63"/>
      <c r="C297" s="64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</row>
    <row r="298" spans="2:18">
      <c r="B298" s="63"/>
      <c r="C298" s="64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</row>
    <row r="299" spans="2:18">
      <c r="B299" s="63"/>
      <c r="C299" s="64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</row>
    <row r="300" spans="2:18">
      <c r="B300" s="63"/>
      <c r="C300" s="64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</row>
    <row r="301" spans="2:18">
      <c r="B301" s="63"/>
      <c r="C301" s="64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</row>
    <row r="302" spans="2:18">
      <c r="B302" s="63"/>
      <c r="C302" s="64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</row>
    <row r="303" spans="2:18">
      <c r="B303" s="63"/>
      <c r="C303" s="64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</row>
    <row r="304" spans="2:18">
      <c r="B304" s="63"/>
      <c r="C304" s="64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</row>
    <row r="305" spans="2:18">
      <c r="B305" s="63"/>
      <c r="C305" s="64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</row>
    <row r="306" spans="2:18">
      <c r="B306" s="63"/>
      <c r="C306" s="64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</row>
    <row r="307" spans="2:18">
      <c r="B307" s="63"/>
      <c r="C307" s="64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</row>
    <row r="308" spans="2:18">
      <c r="B308" s="63"/>
      <c r="C308" s="64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</row>
    <row r="309" spans="2:18">
      <c r="B309" s="63"/>
      <c r="C309" s="64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</row>
    <row r="310" spans="2:18">
      <c r="B310" s="63"/>
      <c r="C310" s="64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</row>
    <row r="311" spans="2:18">
      <c r="B311" s="63"/>
      <c r="C311" s="64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</row>
    <row r="312" spans="2:18">
      <c r="B312" s="63"/>
      <c r="C312" s="64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</row>
    <row r="313" spans="2:18">
      <c r="B313" s="63"/>
      <c r="C313" s="64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</row>
    <row r="314" spans="2:18">
      <c r="B314" s="63"/>
      <c r="C314" s="64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</row>
    <row r="315" spans="2:18">
      <c r="B315" s="63"/>
      <c r="C315" s="64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</row>
    <row r="317" spans="2:18">
      <c r="B317" s="62"/>
    </row>
    <row r="318" spans="2:18">
      <c r="B318" s="63"/>
      <c r="C318" s="64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</row>
    <row r="319" spans="2:18">
      <c r="B319" s="63"/>
      <c r="C319" s="64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</row>
    <row r="320" spans="2:18">
      <c r="B320" s="63"/>
      <c r="C320" s="64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</row>
    <row r="321" spans="2:18">
      <c r="B321" s="63"/>
      <c r="C321" s="64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</row>
    <row r="322" spans="2:18">
      <c r="B322" s="63"/>
      <c r="C322" s="64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</row>
    <row r="323" spans="2:18">
      <c r="B323" s="63"/>
      <c r="C323" s="64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</row>
    <row r="324" spans="2:18">
      <c r="B324" s="63"/>
      <c r="C324" s="64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</row>
    <row r="325" spans="2:18">
      <c r="B325" s="63"/>
      <c r="C325" s="64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</row>
    <row r="326" spans="2:18">
      <c r="B326" s="63"/>
      <c r="C326" s="64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</row>
    <row r="327" spans="2:18">
      <c r="B327" s="63"/>
      <c r="C327" s="64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</row>
    <row r="328" spans="2:18">
      <c r="B328" s="63"/>
      <c r="C328" s="64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</row>
    <row r="329" spans="2:18">
      <c r="B329" s="63"/>
      <c r="C329" s="64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</row>
    <row r="330" spans="2:18">
      <c r="B330" s="63"/>
      <c r="C330" s="64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</row>
    <row r="331" spans="2:18">
      <c r="B331" s="63"/>
      <c r="C331" s="64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</row>
    <row r="332" spans="2:18">
      <c r="B332" s="63"/>
      <c r="C332" s="64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</row>
    <row r="333" spans="2:18">
      <c r="B333" s="63"/>
      <c r="C333" s="64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</row>
    <row r="334" spans="2:18">
      <c r="B334" s="63"/>
      <c r="C334" s="64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</row>
    <row r="335" spans="2:18">
      <c r="B335" s="63"/>
      <c r="C335" s="64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</row>
    <row r="336" spans="2:18">
      <c r="B336" s="63"/>
      <c r="C336" s="64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</row>
    <row r="337" spans="2:18">
      <c r="B337" s="63"/>
      <c r="C337" s="64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</row>
    <row r="338" spans="2:18">
      <c r="B338" s="63"/>
      <c r="C338" s="64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</row>
    <row r="339" spans="2:18">
      <c r="B339" s="63"/>
      <c r="C339" s="64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</row>
    <row r="340" spans="2:18">
      <c r="B340" s="63"/>
      <c r="C340" s="64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</row>
    <row r="341" spans="2:18">
      <c r="B341" s="63"/>
      <c r="C341" s="64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</row>
    <row r="342" spans="2:18">
      <c r="B342" s="63"/>
      <c r="C342" s="64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</row>
    <row r="343" spans="2:18">
      <c r="B343" s="63"/>
      <c r="C343" s="64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</row>
    <row r="344" spans="2:18">
      <c r="B344" s="63"/>
      <c r="C344" s="64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</row>
    <row r="345" spans="2:18">
      <c r="B345" s="63"/>
      <c r="C345" s="64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</row>
    <row r="346" spans="2:18">
      <c r="B346" s="63"/>
      <c r="C346" s="64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</row>
    <row r="348" spans="2:18">
      <c r="B348" s="62"/>
    </row>
    <row r="349" spans="2:18">
      <c r="B349" s="63"/>
      <c r="C349" s="64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</row>
    <row r="350" spans="2:18">
      <c r="B350" s="63"/>
      <c r="C350" s="64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</row>
    <row r="351" spans="2:18">
      <c r="B351" s="63"/>
      <c r="C351" s="64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</row>
    <row r="352" spans="2:18">
      <c r="B352" s="63"/>
      <c r="C352" s="64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</row>
    <row r="353" spans="2:18">
      <c r="B353" s="63"/>
      <c r="C353" s="64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</row>
    <row r="354" spans="2:18">
      <c r="B354" s="63"/>
      <c r="C354" s="64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</row>
    <row r="355" spans="2:18">
      <c r="B355" s="63"/>
      <c r="C355" s="64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</row>
    <row r="356" spans="2:18">
      <c r="B356" s="63"/>
      <c r="C356" s="64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</row>
    <row r="357" spans="2:18">
      <c r="B357" s="63"/>
      <c r="C357" s="64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</row>
    <row r="358" spans="2:18">
      <c r="B358" s="63"/>
      <c r="C358" s="64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</row>
    <row r="359" spans="2:18">
      <c r="B359" s="63"/>
      <c r="C359" s="64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</row>
    <row r="360" spans="2:18">
      <c r="B360" s="63"/>
      <c r="C360" s="64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</row>
    <row r="361" spans="2:18">
      <c r="B361" s="63"/>
      <c r="C361" s="64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</row>
    <row r="362" spans="2:18">
      <c r="B362" s="63"/>
      <c r="C362" s="64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</row>
    <row r="363" spans="2:18">
      <c r="B363" s="63"/>
      <c r="C363" s="64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</row>
    <row r="364" spans="2:18">
      <c r="B364" s="63"/>
      <c r="C364" s="64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</row>
    <row r="365" spans="2:18">
      <c r="B365" s="63"/>
      <c r="C365" s="64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</row>
    <row r="366" spans="2:18">
      <c r="B366" s="63"/>
      <c r="C366" s="64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</row>
    <row r="367" spans="2:18">
      <c r="B367" s="63"/>
      <c r="C367" s="64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</row>
    <row r="368" spans="2:18">
      <c r="B368" s="63"/>
      <c r="C368" s="64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</row>
    <row r="369" spans="2:18">
      <c r="B369" s="63"/>
      <c r="C369" s="64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</row>
    <row r="370" spans="2:18">
      <c r="B370" s="63"/>
      <c r="C370" s="64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</row>
    <row r="371" spans="2:18">
      <c r="B371" s="63"/>
      <c r="C371" s="64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</row>
    <row r="372" spans="2:18">
      <c r="B372" s="63"/>
      <c r="C372" s="64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</row>
    <row r="373" spans="2:18">
      <c r="B373" s="63"/>
      <c r="C373" s="64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</row>
    <row r="374" spans="2:18">
      <c r="B374" s="63"/>
      <c r="C374" s="64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</row>
    <row r="375" spans="2:18">
      <c r="B375" s="63"/>
      <c r="C375" s="64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</row>
    <row r="376" spans="2:18">
      <c r="B376" s="63"/>
      <c r="C376" s="64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</row>
    <row r="377" spans="2:18">
      <c r="B377" s="63"/>
      <c r="C377" s="64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</row>
    <row r="379" spans="2:18">
      <c r="B379" s="62"/>
    </row>
    <row r="380" spans="2:18">
      <c r="B380" s="63"/>
      <c r="C380" s="64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</row>
    <row r="381" spans="2:18">
      <c r="B381" s="63"/>
      <c r="C381" s="64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</row>
    <row r="382" spans="2:18">
      <c r="B382" s="63"/>
      <c r="C382" s="64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</row>
    <row r="383" spans="2:18">
      <c r="B383" s="63"/>
      <c r="C383" s="64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</row>
    <row r="384" spans="2:18">
      <c r="B384" s="63"/>
      <c r="C384" s="64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</row>
    <row r="385" spans="2:18">
      <c r="B385" s="63"/>
      <c r="C385" s="64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</row>
    <row r="386" spans="2:18">
      <c r="B386" s="63"/>
      <c r="C386" s="64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</row>
    <row r="387" spans="2:18">
      <c r="B387" s="63"/>
      <c r="C387" s="64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</row>
    <row r="388" spans="2:18">
      <c r="B388" s="63"/>
      <c r="C388" s="64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</row>
    <row r="389" spans="2:18">
      <c r="B389" s="63"/>
      <c r="C389" s="64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</row>
    <row r="390" spans="2:18">
      <c r="B390" s="63"/>
      <c r="C390" s="64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</row>
    <row r="391" spans="2:18">
      <c r="B391" s="63"/>
      <c r="C391" s="64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</row>
    <row r="392" spans="2:18">
      <c r="B392" s="63"/>
      <c r="C392" s="64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</row>
    <row r="393" spans="2:18">
      <c r="B393" s="63"/>
      <c r="C393" s="64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</row>
    <row r="394" spans="2:18">
      <c r="B394" s="63"/>
      <c r="C394" s="64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</row>
    <row r="395" spans="2:18">
      <c r="B395" s="63"/>
      <c r="C395" s="64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</row>
    <row r="396" spans="2:18">
      <c r="B396" s="63"/>
      <c r="C396" s="64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</row>
    <row r="397" spans="2:18">
      <c r="B397" s="63"/>
      <c r="C397" s="64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</row>
    <row r="398" spans="2:18">
      <c r="B398" s="63"/>
      <c r="C398" s="64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</row>
    <row r="399" spans="2:18">
      <c r="B399" s="63"/>
      <c r="C399" s="64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</row>
    <row r="400" spans="2:18">
      <c r="B400" s="63"/>
      <c r="C400" s="64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</row>
    <row r="401" spans="2:18">
      <c r="B401" s="63"/>
      <c r="C401" s="64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</row>
    <row r="402" spans="2:18">
      <c r="B402" s="63"/>
      <c r="C402" s="64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</row>
    <row r="403" spans="2:18">
      <c r="B403" s="63"/>
      <c r="C403" s="64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</row>
    <row r="404" spans="2:18">
      <c r="B404" s="63"/>
      <c r="C404" s="64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</row>
    <row r="405" spans="2:18">
      <c r="B405" s="63"/>
      <c r="C405" s="64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</row>
    <row r="406" spans="2:18">
      <c r="B406" s="63"/>
      <c r="C406" s="64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</row>
    <row r="407" spans="2:18">
      <c r="B407" s="63"/>
      <c r="C407" s="64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</row>
    <row r="408" spans="2:18">
      <c r="B408" s="63"/>
      <c r="C408" s="64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</row>
    <row r="410" spans="2:18">
      <c r="B410" s="62"/>
    </row>
    <row r="411" spans="2:18">
      <c r="B411" s="63"/>
      <c r="C411" s="64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</row>
    <row r="412" spans="2:18">
      <c r="B412" s="63"/>
      <c r="C412" s="64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</row>
    <row r="413" spans="2:18">
      <c r="B413" s="63"/>
      <c r="C413" s="64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</row>
    <row r="414" spans="2:18">
      <c r="B414" s="63"/>
      <c r="C414" s="64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</row>
    <row r="415" spans="2:18">
      <c r="B415" s="63"/>
      <c r="C415" s="64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</row>
    <row r="416" spans="2:18">
      <c r="B416" s="63"/>
      <c r="C416" s="64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</row>
    <row r="417" spans="2:18">
      <c r="B417" s="63"/>
      <c r="C417" s="64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</row>
    <row r="418" spans="2:18">
      <c r="B418" s="63"/>
      <c r="C418" s="64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</row>
    <row r="419" spans="2:18">
      <c r="B419" s="63"/>
      <c r="C419" s="64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</row>
    <row r="420" spans="2:18">
      <c r="B420" s="63"/>
      <c r="C420" s="64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</row>
    <row r="421" spans="2:18">
      <c r="B421" s="63"/>
      <c r="C421" s="64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</row>
    <row r="422" spans="2:18">
      <c r="B422" s="63"/>
      <c r="C422" s="64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</row>
    <row r="423" spans="2:18">
      <c r="B423" s="63"/>
      <c r="C423" s="64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</row>
    <row r="424" spans="2:18">
      <c r="B424" s="63"/>
      <c r="C424" s="64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</row>
    <row r="425" spans="2:18">
      <c r="B425" s="63"/>
      <c r="C425" s="64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</row>
    <row r="426" spans="2:18">
      <c r="B426" s="63"/>
      <c r="C426" s="64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</row>
    <row r="427" spans="2:18">
      <c r="B427" s="63"/>
      <c r="C427" s="64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</row>
    <row r="428" spans="2:18">
      <c r="B428" s="63"/>
      <c r="C428" s="64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</row>
    <row r="429" spans="2:18">
      <c r="B429" s="63"/>
      <c r="C429" s="64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</row>
    <row r="430" spans="2:18">
      <c r="B430" s="63"/>
      <c r="C430" s="64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</row>
    <row r="431" spans="2:18">
      <c r="B431" s="63"/>
      <c r="C431" s="64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</row>
    <row r="432" spans="2:18">
      <c r="B432" s="63"/>
      <c r="C432" s="64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</row>
    <row r="433" spans="2:18">
      <c r="B433" s="63"/>
      <c r="C433" s="64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</row>
    <row r="434" spans="2:18">
      <c r="B434" s="63"/>
      <c r="C434" s="64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</row>
    <row r="435" spans="2:18">
      <c r="B435" s="63"/>
      <c r="C435" s="64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</row>
    <row r="436" spans="2:18">
      <c r="B436" s="63"/>
      <c r="C436" s="64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</row>
    <row r="437" spans="2:18">
      <c r="B437" s="63"/>
      <c r="C437" s="64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</row>
    <row r="438" spans="2:18">
      <c r="B438" s="63"/>
      <c r="C438" s="64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</row>
    <row r="439" spans="2:18">
      <c r="B439" s="63"/>
      <c r="C439" s="64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</row>
    <row r="441" spans="2:18">
      <c r="B441" s="62"/>
    </row>
    <row r="442" spans="2:18">
      <c r="B442" s="63"/>
      <c r="C442" s="64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</row>
    <row r="443" spans="2:18">
      <c r="B443" s="63"/>
      <c r="C443" s="64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</row>
    <row r="444" spans="2:18">
      <c r="B444" s="63"/>
      <c r="C444" s="64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</row>
    <row r="445" spans="2:18">
      <c r="B445" s="63"/>
      <c r="C445" s="64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</row>
    <row r="446" spans="2:18">
      <c r="B446" s="63"/>
      <c r="C446" s="64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</row>
    <row r="447" spans="2:18">
      <c r="B447" s="63"/>
      <c r="C447" s="64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</row>
    <row r="448" spans="2:18">
      <c r="B448" s="63"/>
      <c r="C448" s="64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</row>
    <row r="449" spans="2:18">
      <c r="B449" s="63"/>
      <c r="C449" s="64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</row>
    <row r="450" spans="2:18">
      <c r="B450" s="63"/>
      <c r="C450" s="64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</row>
    <row r="451" spans="2:18">
      <c r="B451" s="63"/>
      <c r="C451" s="64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</row>
    <row r="452" spans="2:18">
      <c r="B452" s="63"/>
      <c r="C452" s="64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</row>
    <row r="453" spans="2:18">
      <c r="B453" s="63"/>
      <c r="C453" s="64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</row>
    <row r="454" spans="2:18">
      <c r="B454" s="63"/>
      <c r="C454" s="64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</row>
    <row r="455" spans="2:18">
      <c r="B455" s="63"/>
      <c r="C455" s="64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</row>
    <row r="456" spans="2:18">
      <c r="B456" s="63"/>
      <c r="C456" s="64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</row>
    <row r="457" spans="2:18">
      <c r="B457" s="63"/>
      <c r="C457" s="64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</row>
    <row r="458" spans="2:18">
      <c r="B458" s="63"/>
      <c r="C458" s="64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</row>
    <row r="459" spans="2:18">
      <c r="B459" s="63"/>
      <c r="C459" s="64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</row>
    <row r="460" spans="2:18">
      <c r="B460" s="63"/>
      <c r="C460" s="64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</row>
    <row r="461" spans="2:18">
      <c r="B461" s="63"/>
      <c r="C461" s="64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</row>
    <row r="462" spans="2:18">
      <c r="B462" s="63"/>
      <c r="C462" s="64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</row>
    <row r="463" spans="2:18">
      <c r="B463" s="63"/>
      <c r="C463" s="64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</row>
    <row r="464" spans="2:18">
      <c r="B464" s="63"/>
      <c r="C464" s="64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</row>
    <row r="465" spans="2:18">
      <c r="B465" s="63"/>
      <c r="C465" s="64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</row>
    <row r="466" spans="2:18">
      <c r="B466" s="63"/>
      <c r="C466" s="64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</row>
    <row r="467" spans="2:18">
      <c r="B467" s="63"/>
      <c r="C467" s="64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</row>
    <row r="468" spans="2:18">
      <c r="B468" s="63"/>
      <c r="C468" s="64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</row>
    <row r="469" spans="2:18">
      <c r="B469" s="63"/>
      <c r="C469" s="64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</row>
    <row r="470" spans="2:18">
      <c r="B470" s="63"/>
      <c r="C470" s="64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</row>
    <row r="472" spans="2:18">
      <c r="B472" s="62"/>
    </row>
    <row r="473" spans="2:18">
      <c r="B473" s="63"/>
      <c r="C473" s="64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</row>
    <row r="474" spans="2:18">
      <c r="B474" s="63"/>
      <c r="C474" s="64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</row>
    <row r="475" spans="2:18">
      <c r="B475" s="63"/>
      <c r="C475" s="64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</row>
    <row r="476" spans="2:18">
      <c r="B476" s="63"/>
      <c r="C476" s="64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</row>
    <row r="477" spans="2:18">
      <c r="B477" s="63"/>
      <c r="C477" s="64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</row>
    <row r="478" spans="2:18">
      <c r="B478" s="63"/>
      <c r="C478" s="64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</row>
    <row r="479" spans="2:18">
      <c r="B479" s="63"/>
      <c r="C479" s="64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</row>
    <row r="480" spans="2:18">
      <c r="B480" s="63"/>
      <c r="C480" s="64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</row>
    <row r="481" spans="2:18">
      <c r="B481" s="63"/>
      <c r="C481" s="64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</row>
    <row r="482" spans="2:18">
      <c r="B482" s="63"/>
      <c r="C482" s="64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</row>
    <row r="483" spans="2:18">
      <c r="B483" s="63"/>
      <c r="C483" s="64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</row>
    <row r="484" spans="2:18">
      <c r="B484" s="63"/>
      <c r="C484" s="64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</row>
    <row r="485" spans="2:18">
      <c r="B485" s="63"/>
      <c r="C485" s="64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</row>
    <row r="486" spans="2:18">
      <c r="B486" s="63"/>
      <c r="C486" s="64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</row>
    <row r="487" spans="2:18">
      <c r="B487" s="63"/>
      <c r="C487" s="64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</row>
    <row r="488" spans="2:18">
      <c r="B488" s="63"/>
      <c r="C488" s="64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</row>
    <row r="489" spans="2:18">
      <c r="B489" s="63"/>
      <c r="C489" s="64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</row>
    <row r="490" spans="2:18">
      <c r="B490" s="63"/>
      <c r="C490" s="64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</row>
    <row r="491" spans="2:18">
      <c r="B491" s="63"/>
      <c r="C491" s="64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</row>
    <row r="492" spans="2:18">
      <c r="B492" s="63"/>
      <c r="C492" s="64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</row>
    <row r="493" spans="2:18">
      <c r="B493" s="63"/>
      <c r="C493" s="64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</row>
    <row r="494" spans="2:18">
      <c r="B494" s="63"/>
      <c r="C494" s="64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</row>
    <row r="495" spans="2:18">
      <c r="B495" s="63"/>
      <c r="C495" s="64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</row>
    <row r="496" spans="2:18">
      <c r="B496" s="63"/>
      <c r="C496" s="64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</row>
    <row r="497" spans="2:18">
      <c r="B497" s="63"/>
      <c r="C497" s="64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</row>
    <row r="498" spans="2:18">
      <c r="B498" s="63"/>
      <c r="C498" s="64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</row>
    <row r="499" spans="2:18">
      <c r="B499" s="63"/>
      <c r="C499" s="64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</row>
    <row r="500" spans="2:18">
      <c r="B500" s="63"/>
      <c r="C500" s="64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</row>
    <row r="501" spans="2:18">
      <c r="B501" s="63"/>
      <c r="C501" s="64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</row>
    <row r="503" spans="2:18">
      <c r="B503" s="62"/>
    </row>
    <row r="504" spans="2:18">
      <c r="B504" s="63"/>
      <c r="C504" s="64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</row>
    <row r="505" spans="2:18">
      <c r="B505" s="63"/>
      <c r="C505" s="64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</row>
    <row r="506" spans="2:18">
      <c r="B506" s="63"/>
      <c r="C506" s="64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</row>
    <row r="507" spans="2:18">
      <c r="B507" s="63"/>
      <c r="C507" s="64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</row>
    <row r="508" spans="2:18">
      <c r="B508" s="63"/>
      <c r="C508" s="64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</row>
    <row r="509" spans="2:18">
      <c r="B509" s="63"/>
      <c r="C509" s="64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</row>
    <row r="510" spans="2:18">
      <c r="B510" s="63"/>
      <c r="C510" s="64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</row>
    <row r="511" spans="2:18">
      <c r="B511" s="63"/>
      <c r="C511" s="64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</row>
    <row r="512" spans="2:18">
      <c r="B512" s="63"/>
      <c r="C512" s="64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</row>
    <row r="513" spans="2:18">
      <c r="B513" s="63"/>
      <c r="C513" s="64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</row>
    <row r="514" spans="2:18">
      <c r="B514" s="63"/>
      <c r="C514" s="64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</row>
    <row r="515" spans="2:18">
      <c r="B515" s="63"/>
      <c r="C515" s="64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</row>
    <row r="516" spans="2:18">
      <c r="B516" s="63"/>
      <c r="C516" s="64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</row>
    <row r="517" spans="2:18">
      <c r="B517" s="63"/>
      <c r="C517" s="64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</row>
    <row r="518" spans="2:18">
      <c r="B518" s="63"/>
      <c r="C518" s="64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</row>
    <row r="519" spans="2:18">
      <c r="B519" s="63"/>
      <c r="C519" s="64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</row>
    <row r="520" spans="2:18">
      <c r="B520" s="63"/>
      <c r="C520" s="64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</row>
    <row r="521" spans="2:18">
      <c r="B521" s="63"/>
      <c r="C521" s="64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</row>
    <row r="522" spans="2:18">
      <c r="B522" s="63"/>
      <c r="C522" s="64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</row>
    <row r="523" spans="2:18">
      <c r="B523" s="63"/>
      <c r="C523" s="64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</row>
    <row r="524" spans="2:18">
      <c r="B524" s="63"/>
      <c r="C524" s="64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</row>
    <row r="525" spans="2:18">
      <c r="B525" s="63"/>
      <c r="C525" s="64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</row>
    <row r="526" spans="2:18">
      <c r="B526" s="63"/>
      <c r="C526" s="64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</row>
    <row r="527" spans="2:18">
      <c r="B527" s="63"/>
      <c r="C527" s="64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</row>
    <row r="528" spans="2:18">
      <c r="B528" s="63"/>
      <c r="C528" s="64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</row>
    <row r="529" spans="2:18">
      <c r="B529" s="63"/>
      <c r="C529" s="64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</row>
    <row r="530" spans="2:18">
      <c r="B530" s="63"/>
      <c r="C530" s="64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</row>
    <row r="531" spans="2:18">
      <c r="B531" s="63"/>
      <c r="C531" s="64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</row>
    <row r="532" spans="2:18">
      <c r="B532" s="63"/>
      <c r="C532" s="64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</row>
    <row r="534" spans="2:18">
      <c r="B534" s="62"/>
    </row>
    <row r="535" spans="2:18">
      <c r="B535" s="63"/>
      <c r="C535" s="64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</row>
    <row r="536" spans="2:18">
      <c r="B536" s="63"/>
      <c r="C536" s="64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</row>
    <row r="537" spans="2:18">
      <c r="B537" s="63"/>
      <c r="C537" s="64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</row>
    <row r="538" spans="2:18">
      <c r="B538" s="63"/>
      <c r="C538" s="64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</row>
    <row r="539" spans="2:18">
      <c r="B539" s="63"/>
      <c r="C539" s="64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</row>
    <row r="540" spans="2:18">
      <c r="B540" s="63"/>
      <c r="C540" s="64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</row>
    <row r="541" spans="2:18">
      <c r="B541" s="63"/>
      <c r="C541" s="64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</row>
    <row r="542" spans="2:18">
      <c r="B542" s="63"/>
      <c r="C542" s="64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</row>
    <row r="543" spans="2:18">
      <c r="B543" s="63"/>
      <c r="C543" s="64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</row>
    <row r="544" spans="2:18">
      <c r="B544" s="63"/>
      <c r="C544" s="64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</row>
    <row r="545" spans="2:18">
      <c r="B545" s="63"/>
      <c r="C545" s="64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</row>
    <row r="546" spans="2:18">
      <c r="B546" s="63"/>
      <c r="C546" s="64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</row>
    <row r="547" spans="2:18">
      <c r="B547" s="63"/>
      <c r="C547" s="64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</row>
    <row r="548" spans="2:18">
      <c r="B548" s="63"/>
      <c r="C548" s="64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</row>
    <row r="549" spans="2:18">
      <c r="B549" s="63"/>
      <c r="C549" s="64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</row>
    <row r="550" spans="2:18">
      <c r="B550" s="63"/>
      <c r="C550" s="64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</row>
    <row r="551" spans="2:18">
      <c r="B551" s="63"/>
      <c r="C551" s="64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</row>
    <row r="552" spans="2:18">
      <c r="B552" s="63"/>
      <c r="C552" s="64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</row>
    <row r="553" spans="2:18">
      <c r="B553" s="63"/>
      <c r="C553" s="64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</row>
    <row r="554" spans="2:18">
      <c r="B554" s="63"/>
      <c r="C554" s="64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</row>
    <row r="555" spans="2:18">
      <c r="B555" s="63"/>
      <c r="C555" s="64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</row>
    <row r="556" spans="2:18">
      <c r="B556" s="63"/>
      <c r="C556" s="64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</row>
    <row r="557" spans="2:18">
      <c r="B557" s="63"/>
      <c r="C557" s="64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</row>
    <row r="558" spans="2:18">
      <c r="B558" s="63"/>
      <c r="C558" s="64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</row>
    <row r="559" spans="2:18">
      <c r="B559" s="63"/>
      <c r="C559" s="64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</row>
    <row r="560" spans="2:18">
      <c r="B560" s="63"/>
      <c r="C560" s="64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</row>
    <row r="561" spans="2:18">
      <c r="B561" s="63"/>
      <c r="C561" s="64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</row>
    <row r="562" spans="2:18">
      <c r="B562" s="63"/>
      <c r="C562" s="64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</row>
    <row r="563" spans="2:18">
      <c r="B563" s="63"/>
      <c r="C563" s="64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</row>
    <row r="565" spans="2:18">
      <c r="B565" s="62"/>
    </row>
    <row r="566" spans="2:18">
      <c r="B566" s="63"/>
      <c r="C566" s="64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</row>
    <row r="567" spans="2:18">
      <c r="B567" s="63"/>
      <c r="C567" s="64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</row>
    <row r="568" spans="2:18">
      <c r="B568" s="63"/>
      <c r="C568" s="64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</row>
    <row r="569" spans="2:18">
      <c r="B569" s="63"/>
      <c r="C569" s="64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</row>
    <row r="570" spans="2:18">
      <c r="B570" s="63"/>
      <c r="C570" s="64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</row>
    <row r="571" spans="2:18">
      <c r="B571" s="63"/>
      <c r="C571" s="64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</row>
    <row r="572" spans="2:18">
      <c r="B572" s="63"/>
      <c r="C572" s="64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</row>
    <row r="573" spans="2:18">
      <c r="B573" s="63"/>
      <c r="C573" s="64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</row>
    <row r="574" spans="2:18">
      <c r="B574" s="63"/>
      <c r="C574" s="64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</row>
    <row r="575" spans="2:18">
      <c r="B575" s="63"/>
      <c r="C575" s="64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</row>
    <row r="576" spans="2:18">
      <c r="B576" s="63"/>
      <c r="C576" s="64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</row>
    <row r="577" spans="2:18">
      <c r="B577" s="63"/>
      <c r="C577" s="64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</row>
    <row r="578" spans="2:18">
      <c r="B578" s="63"/>
      <c r="C578" s="64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</row>
    <row r="579" spans="2:18">
      <c r="B579" s="63"/>
      <c r="C579" s="64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</row>
    <row r="580" spans="2:18">
      <c r="B580" s="63"/>
      <c r="C580" s="64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</row>
    <row r="581" spans="2:18">
      <c r="B581" s="63"/>
      <c r="C581" s="64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</row>
    <row r="582" spans="2:18">
      <c r="B582" s="63"/>
      <c r="C582" s="64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</row>
    <row r="583" spans="2:18">
      <c r="B583" s="63"/>
      <c r="C583" s="64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</row>
    <row r="584" spans="2:18">
      <c r="B584" s="63"/>
      <c r="C584" s="64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</row>
    <row r="585" spans="2:18">
      <c r="B585" s="63"/>
      <c r="C585" s="64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</row>
    <row r="586" spans="2:18">
      <c r="B586" s="63"/>
      <c r="C586" s="64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</row>
    <row r="587" spans="2:18">
      <c r="B587" s="63"/>
      <c r="C587" s="64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</row>
    <row r="588" spans="2:18">
      <c r="B588" s="63"/>
      <c r="C588" s="64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</row>
    <row r="589" spans="2:18">
      <c r="B589" s="63"/>
      <c r="C589" s="64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</row>
    <row r="590" spans="2:18">
      <c r="B590" s="63"/>
      <c r="C590" s="64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</row>
    <row r="591" spans="2:18">
      <c r="B591" s="63"/>
      <c r="C591" s="64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</row>
    <row r="592" spans="2:18">
      <c r="B592" s="63"/>
      <c r="C592" s="64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</row>
    <row r="593" spans="2:18">
      <c r="B593" s="63"/>
      <c r="C593" s="64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</row>
    <row r="594" spans="2:18">
      <c r="B594" s="63"/>
      <c r="C594" s="64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</row>
    <row r="596" spans="2:18">
      <c r="B596" s="62"/>
    </row>
    <row r="597" spans="2:18">
      <c r="B597" s="63"/>
      <c r="C597" s="64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</row>
    <row r="598" spans="2:18">
      <c r="B598" s="63"/>
      <c r="C598" s="64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</row>
    <row r="599" spans="2:18">
      <c r="B599" s="63"/>
      <c r="C599" s="64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</row>
    <row r="600" spans="2:18">
      <c r="B600" s="63"/>
      <c r="C600" s="64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</row>
    <row r="601" spans="2:18">
      <c r="B601" s="63"/>
      <c r="C601" s="64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</row>
    <row r="602" spans="2:18">
      <c r="B602" s="63"/>
      <c r="C602" s="64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</row>
    <row r="603" spans="2:18">
      <c r="B603" s="63"/>
      <c r="C603" s="64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</row>
    <row r="604" spans="2:18">
      <c r="B604" s="63"/>
      <c r="C604" s="64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</row>
    <row r="605" spans="2:18">
      <c r="B605" s="63"/>
      <c r="C605" s="64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</row>
    <row r="606" spans="2:18">
      <c r="B606" s="63"/>
      <c r="C606" s="64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</row>
    <row r="607" spans="2:18">
      <c r="B607" s="63"/>
      <c r="C607" s="64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</row>
    <row r="608" spans="2:18">
      <c r="B608" s="63"/>
      <c r="C608" s="64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</row>
    <row r="609" spans="2:18">
      <c r="B609" s="63"/>
      <c r="C609" s="64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</row>
    <row r="610" spans="2:18">
      <c r="B610" s="63"/>
      <c r="C610" s="64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</row>
    <row r="611" spans="2:18">
      <c r="B611" s="63"/>
      <c r="C611" s="64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</row>
    <row r="612" spans="2:18">
      <c r="B612" s="63"/>
      <c r="C612" s="64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</row>
    <row r="613" spans="2:18">
      <c r="B613" s="63"/>
      <c r="C613" s="64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</row>
    <row r="614" spans="2:18">
      <c r="B614" s="63"/>
      <c r="C614" s="64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</row>
    <row r="615" spans="2:18">
      <c r="B615" s="63"/>
      <c r="C615" s="64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</row>
    <row r="616" spans="2:18">
      <c r="B616" s="63"/>
      <c r="C616" s="64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</row>
    <row r="617" spans="2:18">
      <c r="B617" s="63"/>
      <c r="C617" s="64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</row>
    <row r="618" spans="2:18">
      <c r="B618" s="63"/>
      <c r="C618" s="64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</row>
    <row r="619" spans="2:18">
      <c r="B619" s="63"/>
      <c r="C619" s="64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</row>
    <row r="620" spans="2:18">
      <c r="B620" s="63"/>
      <c r="C620" s="64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</row>
    <row r="621" spans="2:18">
      <c r="B621" s="63"/>
      <c r="C621" s="64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</row>
    <row r="622" spans="2:18">
      <c r="B622" s="63"/>
      <c r="C622" s="64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</row>
    <row r="623" spans="2:18">
      <c r="B623" s="63"/>
      <c r="C623" s="64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</row>
    <row r="624" spans="2:18">
      <c r="B624" s="63"/>
      <c r="C624" s="64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</row>
    <row r="625" spans="2:18">
      <c r="B625" s="63"/>
      <c r="C625" s="64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</row>
    <row r="627" spans="2:18">
      <c r="B627" s="62"/>
    </row>
    <row r="628" spans="2:18">
      <c r="B628" s="63"/>
      <c r="C628" s="64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</row>
    <row r="629" spans="2:18">
      <c r="B629" s="63"/>
      <c r="C629" s="64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</row>
    <row r="630" spans="2:18">
      <c r="B630" s="63"/>
      <c r="C630" s="64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</row>
    <row r="631" spans="2:18">
      <c r="B631" s="63"/>
      <c r="C631" s="64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</row>
    <row r="632" spans="2:18">
      <c r="B632" s="63"/>
      <c r="C632" s="64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</row>
    <row r="633" spans="2:18">
      <c r="B633" s="63"/>
      <c r="C633" s="64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</row>
    <row r="634" spans="2:18">
      <c r="B634" s="63"/>
      <c r="C634" s="64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</row>
    <row r="635" spans="2:18">
      <c r="B635" s="63"/>
      <c r="C635" s="64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</row>
    <row r="636" spans="2:18">
      <c r="B636" s="63"/>
      <c r="C636" s="64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</row>
    <row r="637" spans="2:18">
      <c r="B637" s="63"/>
      <c r="C637" s="64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</row>
    <row r="638" spans="2:18">
      <c r="B638" s="63"/>
      <c r="C638" s="64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</row>
    <row r="639" spans="2:18">
      <c r="B639" s="63"/>
      <c r="C639" s="64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</row>
    <row r="640" spans="2:18">
      <c r="B640" s="63"/>
      <c r="C640" s="64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</row>
    <row r="641" spans="2:18">
      <c r="B641" s="63"/>
      <c r="C641" s="64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</row>
    <row r="642" spans="2:18">
      <c r="B642" s="63"/>
      <c r="C642" s="64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</row>
    <row r="643" spans="2:18">
      <c r="B643" s="63"/>
      <c r="C643" s="64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</row>
    <row r="644" spans="2:18">
      <c r="B644" s="63"/>
      <c r="C644" s="64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</row>
    <row r="645" spans="2:18">
      <c r="B645" s="63"/>
      <c r="C645" s="64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</row>
    <row r="646" spans="2:18">
      <c r="B646" s="63"/>
      <c r="C646" s="64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</row>
    <row r="647" spans="2:18">
      <c r="B647" s="63"/>
      <c r="C647" s="64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</row>
    <row r="648" spans="2:18">
      <c r="B648" s="63"/>
      <c r="C648" s="64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</row>
    <row r="649" spans="2:18">
      <c r="B649" s="63"/>
      <c r="C649" s="64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</row>
    <row r="650" spans="2:18">
      <c r="B650" s="63"/>
      <c r="C650" s="64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</row>
    <row r="651" spans="2:18">
      <c r="B651" s="63"/>
      <c r="C651" s="64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</row>
    <row r="652" spans="2:18">
      <c r="B652" s="63"/>
      <c r="C652" s="64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</row>
    <row r="653" spans="2:18">
      <c r="B653" s="63"/>
      <c r="C653" s="64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</row>
    <row r="654" spans="2:18">
      <c r="B654" s="63"/>
      <c r="C654" s="64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</row>
    <row r="655" spans="2:18">
      <c r="B655" s="63"/>
      <c r="C655" s="64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</row>
    <row r="656" spans="2:18">
      <c r="B656" s="63"/>
      <c r="C656" s="64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181"/>
  <sheetViews>
    <sheetView workbookViewId="0"/>
  </sheetViews>
  <sheetFormatPr defaultRowHeight="10.5"/>
  <cols>
    <col min="1" max="1" width="45.8320312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9" width="38.3320312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4.83203125" style="78" customWidth="1"/>
    <col min="18" max="18" width="42.6640625" style="78" customWidth="1"/>
    <col min="19" max="19" width="48.1640625" style="78" customWidth="1"/>
    <col min="20" max="23" width="9.33203125" style="78" customWidth="1"/>
    <col min="24" max="16384" width="9.33203125" style="78"/>
  </cols>
  <sheetData>
    <row r="1" spans="1:19">
      <c r="A1" s="79"/>
      <c r="B1" s="86" t="s">
        <v>329</v>
      </c>
      <c r="C1" s="86" t="s">
        <v>330</v>
      </c>
      <c r="D1" s="86" t="s">
        <v>331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332</v>
      </c>
      <c r="B2" s="86">
        <v>3073.36</v>
      </c>
      <c r="C2" s="86">
        <v>616.87</v>
      </c>
      <c r="D2" s="86">
        <v>616.87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333</v>
      </c>
      <c r="B3" s="86">
        <v>3073.36</v>
      </c>
      <c r="C3" s="86">
        <v>616.87</v>
      </c>
      <c r="D3" s="86">
        <v>616.87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334</v>
      </c>
      <c r="B4" s="86">
        <v>9923.2800000000007</v>
      </c>
      <c r="C4" s="86">
        <v>1991.75</v>
      </c>
      <c r="D4" s="86">
        <v>1991.75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335</v>
      </c>
      <c r="B5" s="86">
        <v>9923.2800000000007</v>
      </c>
      <c r="C5" s="86">
        <v>1991.75</v>
      </c>
      <c r="D5" s="86">
        <v>1991.75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9"/>
      <c r="B7" s="86" t="s">
        <v>336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337</v>
      </c>
      <c r="B8" s="86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338</v>
      </c>
      <c r="B9" s="86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339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9"/>
      <c r="B12" s="86" t="s">
        <v>340</v>
      </c>
      <c r="C12" s="86" t="s">
        <v>341</v>
      </c>
      <c r="D12" s="86" t="s">
        <v>342</v>
      </c>
      <c r="E12" s="86" t="s">
        <v>343</v>
      </c>
      <c r="F12" s="86" t="s">
        <v>344</v>
      </c>
      <c r="G12" s="86" t="s">
        <v>345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70</v>
      </c>
      <c r="B13" s="86">
        <v>0</v>
      </c>
      <c r="C13" s="86">
        <v>93.39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71</v>
      </c>
      <c r="B14" s="86">
        <v>1147.24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79</v>
      </c>
      <c r="B15" s="86">
        <v>867.37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80</v>
      </c>
      <c r="B16" s="86">
        <v>34.29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81</v>
      </c>
      <c r="B17" s="86">
        <v>806.04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82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83</v>
      </c>
      <c r="B19" s="86">
        <v>96.27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84</v>
      </c>
      <c r="B20" s="86">
        <v>0.34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85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86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65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87</v>
      </c>
      <c r="B24" s="86">
        <v>0</v>
      </c>
      <c r="C24" s="86">
        <v>28.43</v>
      </c>
      <c r="D24" s="86">
        <v>0</v>
      </c>
      <c r="E24" s="86">
        <v>0</v>
      </c>
      <c r="F24" s="86">
        <v>0</v>
      </c>
      <c r="G24" s="86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88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89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90</v>
      </c>
      <c r="B28" s="86">
        <v>2951.54</v>
      </c>
      <c r="C28" s="86">
        <v>121.82</v>
      </c>
      <c r="D28" s="86">
        <v>0</v>
      </c>
      <c r="E28" s="86">
        <v>0</v>
      </c>
      <c r="F28" s="86">
        <v>0</v>
      </c>
      <c r="G28" s="86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9"/>
      <c r="B30" s="86" t="s">
        <v>336</v>
      </c>
      <c r="C30" s="86" t="s">
        <v>2</v>
      </c>
      <c r="D30" s="86" t="s">
        <v>346</v>
      </c>
      <c r="E30" s="86" t="s">
        <v>347</v>
      </c>
      <c r="F30" s="86" t="s">
        <v>348</v>
      </c>
      <c r="G30" s="86" t="s">
        <v>349</v>
      </c>
      <c r="H30" s="86" t="s">
        <v>350</v>
      </c>
      <c r="I30" s="86" t="s">
        <v>351</v>
      </c>
      <c r="J30" s="86" t="s">
        <v>352</v>
      </c>
      <c r="K30"/>
      <c r="L30"/>
      <c r="M30"/>
      <c r="N30"/>
      <c r="O30"/>
      <c r="P30"/>
      <c r="Q30"/>
      <c r="R30"/>
      <c r="S30"/>
    </row>
    <row r="31" spans="1:19">
      <c r="A31" s="86" t="s">
        <v>353</v>
      </c>
      <c r="B31" s="86">
        <v>983.54</v>
      </c>
      <c r="C31" s="86" t="s">
        <v>3</v>
      </c>
      <c r="D31" s="86">
        <v>2698.04</v>
      </c>
      <c r="E31" s="86">
        <v>1</v>
      </c>
      <c r="F31" s="86">
        <v>0</v>
      </c>
      <c r="G31" s="86">
        <v>0</v>
      </c>
      <c r="H31" s="86">
        <v>16.89</v>
      </c>
      <c r="I31" s="86">
        <v>18.579999999999998</v>
      </c>
      <c r="J31" s="86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6" t="s">
        <v>358</v>
      </c>
      <c r="B32" s="86">
        <v>983.54</v>
      </c>
      <c r="C32" s="86" t="s">
        <v>3</v>
      </c>
      <c r="D32" s="86">
        <v>2698.04</v>
      </c>
      <c r="E32" s="86">
        <v>1</v>
      </c>
      <c r="F32" s="86">
        <v>0</v>
      </c>
      <c r="G32" s="86">
        <v>0</v>
      </c>
      <c r="H32" s="86">
        <v>16.89</v>
      </c>
      <c r="I32" s="86">
        <v>18.579999999999998</v>
      </c>
      <c r="J32" s="86">
        <v>8.07</v>
      </c>
      <c r="K32"/>
      <c r="L32"/>
      <c r="M32"/>
      <c r="N32"/>
      <c r="O32"/>
      <c r="P32"/>
      <c r="Q32"/>
      <c r="R32"/>
      <c r="S32"/>
    </row>
    <row r="33" spans="1:19">
      <c r="A33" s="86" t="s">
        <v>363</v>
      </c>
      <c r="B33" s="86">
        <v>983.54</v>
      </c>
      <c r="C33" s="86" t="s">
        <v>3</v>
      </c>
      <c r="D33" s="86">
        <v>2698.04</v>
      </c>
      <c r="E33" s="86">
        <v>1</v>
      </c>
      <c r="F33" s="86">
        <v>0</v>
      </c>
      <c r="G33" s="86">
        <v>0</v>
      </c>
      <c r="H33" s="86">
        <v>16.89</v>
      </c>
      <c r="I33" s="86">
        <v>18.579999999999998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368</v>
      </c>
      <c r="B34" s="86">
        <v>1660.73</v>
      </c>
      <c r="C34" s="86" t="s">
        <v>3</v>
      </c>
      <c r="D34" s="86">
        <v>2024.76</v>
      </c>
      <c r="E34" s="86">
        <v>1</v>
      </c>
      <c r="F34" s="86">
        <v>202.84</v>
      </c>
      <c r="G34" s="86">
        <v>0</v>
      </c>
      <c r="H34" s="86">
        <v>0</v>
      </c>
      <c r="I34" s="86"/>
      <c r="J34" s="86">
        <v>0</v>
      </c>
      <c r="K34"/>
      <c r="L34"/>
      <c r="M34"/>
      <c r="N34"/>
      <c r="O34"/>
      <c r="P34"/>
      <c r="Q34"/>
      <c r="R34"/>
      <c r="S34"/>
    </row>
    <row r="35" spans="1:19">
      <c r="A35" s="86" t="s">
        <v>369</v>
      </c>
      <c r="B35" s="86">
        <v>1660.73</v>
      </c>
      <c r="C35" s="86" t="s">
        <v>3</v>
      </c>
      <c r="D35" s="86">
        <v>2024.76</v>
      </c>
      <c r="E35" s="86">
        <v>1</v>
      </c>
      <c r="F35" s="86">
        <v>202.84</v>
      </c>
      <c r="G35" s="86">
        <v>0</v>
      </c>
      <c r="H35" s="86">
        <v>0</v>
      </c>
      <c r="I35" s="86"/>
      <c r="J35" s="86">
        <v>0</v>
      </c>
      <c r="K35"/>
      <c r="L35"/>
      <c r="M35"/>
      <c r="N35"/>
      <c r="O35"/>
      <c r="P35"/>
      <c r="Q35"/>
      <c r="R35"/>
      <c r="S35"/>
    </row>
    <row r="36" spans="1:19">
      <c r="A36" s="86" t="s">
        <v>354</v>
      </c>
      <c r="B36" s="86">
        <v>207.34</v>
      </c>
      <c r="C36" s="86" t="s">
        <v>3</v>
      </c>
      <c r="D36" s="86">
        <v>568.77</v>
      </c>
      <c r="E36" s="86">
        <v>1</v>
      </c>
      <c r="F36" s="86">
        <v>136.91999999999999</v>
      </c>
      <c r="G36" s="86">
        <v>65.28</v>
      </c>
      <c r="H36" s="86">
        <v>16.89</v>
      </c>
      <c r="I36" s="86">
        <v>18.579999999999998</v>
      </c>
      <c r="J36" s="86">
        <v>8.07</v>
      </c>
      <c r="K36"/>
      <c r="L36"/>
      <c r="M36"/>
      <c r="N36"/>
      <c r="O36"/>
      <c r="P36"/>
      <c r="Q36"/>
      <c r="R36"/>
      <c r="S36"/>
    </row>
    <row r="37" spans="1:19">
      <c r="A37" s="86" t="s">
        <v>355</v>
      </c>
      <c r="B37" s="86">
        <v>131.26</v>
      </c>
      <c r="C37" s="86" t="s">
        <v>3</v>
      </c>
      <c r="D37" s="86">
        <v>360.08</v>
      </c>
      <c r="E37" s="86">
        <v>1</v>
      </c>
      <c r="F37" s="86">
        <v>91.28</v>
      </c>
      <c r="G37" s="86">
        <v>43.52</v>
      </c>
      <c r="H37" s="86">
        <v>16.89</v>
      </c>
      <c r="I37" s="86">
        <v>18.579999999999998</v>
      </c>
      <c r="J37" s="86">
        <v>8.07</v>
      </c>
      <c r="K37"/>
      <c r="L37"/>
      <c r="M37"/>
      <c r="N37"/>
      <c r="O37"/>
      <c r="P37"/>
      <c r="Q37"/>
      <c r="R37"/>
      <c r="S37"/>
    </row>
    <row r="38" spans="1:19">
      <c r="A38" s="86" t="s">
        <v>356</v>
      </c>
      <c r="B38" s="86">
        <v>207.34</v>
      </c>
      <c r="C38" s="86" t="s">
        <v>3</v>
      </c>
      <c r="D38" s="86">
        <v>568.77</v>
      </c>
      <c r="E38" s="86">
        <v>1</v>
      </c>
      <c r="F38" s="86">
        <v>136.91999999999999</v>
      </c>
      <c r="G38" s="86">
        <v>65.28</v>
      </c>
      <c r="H38" s="86">
        <v>16.89</v>
      </c>
      <c r="I38" s="86">
        <v>18.579999999999998</v>
      </c>
      <c r="J38" s="86">
        <v>8.07</v>
      </c>
      <c r="K38"/>
      <c r="L38"/>
      <c r="M38"/>
      <c r="N38"/>
      <c r="O38"/>
      <c r="P38"/>
      <c r="Q38"/>
      <c r="R38"/>
      <c r="S38"/>
    </row>
    <row r="39" spans="1:19">
      <c r="A39" s="86" t="s">
        <v>357</v>
      </c>
      <c r="B39" s="86">
        <v>131.25</v>
      </c>
      <c r="C39" s="86" t="s">
        <v>3</v>
      </c>
      <c r="D39" s="86">
        <v>360.05</v>
      </c>
      <c r="E39" s="86">
        <v>1</v>
      </c>
      <c r="F39" s="86">
        <v>91.28</v>
      </c>
      <c r="G39" s="86">
        <v>43.52</v>
      </c>
      <c r="H39" s="86">
        <v>16.89</v>
      </c>
      <c r="I39" s="86">
        <v>18.579999999999998</v>
      </c>
      <c r="J39" s="86">
        <v>8.07</v>
      </c>
      <c r="K39"/>
      <c r="L39"/>
      <c r="M39"/>
      <c r="N39"/>
      <c r="O39"/>
      <c r="P39"/>
      <c r="Q39"/>
      <c r="R39"/>
      <c r="S39"/>
    </row>
    <row r="40" spans="1:19">
      <c r="A40" s="86" t="s">
        <v>359</v>
      </c>
      <c r="B40" s="86">
        <v>207.34</v>
      </c>
      <c r="C40" s="86" t="s">
        <v>3</v>
      </c>
      <c r="D40" s="86">
        <v>568.77</v>
      </c>
      <c r="E40" s="86">
        <v>1</v>
      </c>
      <c r="F40" s="86">
        <v>136.91999999999999</v>
      </c>
      <c r="G40" s="86">
        <v>65.28</v>
      </c>
      <c r="H40" s="86">
        <v>16.89</v>
      </c>
      <c r="I40" s="86">
        <v>18.579999999999998</v>
      </c>
      <c r="J40" s="86">
        <v>8.07</v>
      </c>
      <c r="K40"/>
      <c r="L40"/>
      <c r="M40"/>
      <c r="N40"/>
      <c r="O40"/>
      <c r="P40"/>
      <c r="Q40"/>
      <c r="R40"/>
      <c r="S40"/>
    </row>
    <row r="41" spans="1:19">
      <c r="A41" s="86" t="s">
        <v>360</v>
      </c>
      <c r="B41" s="86">
        <v>131.26</v>
      </c>
      <c r="C41" s="86" t="s">
        <v>3</v>
      </c>
      <c r="D41" s="86">
        <v>360.08</v>
      </c>
      <c r="E41" s="86">
        <v>1</v>
      </c>
      <c r="F41" s="86">
        <v>91.28</v>
      </c>
      <c r="G41" s="86">
        <v>43.52</v>
      </c>
      <c r="H41" s="86">
        <v>16.89</v>
      </c>
      <c r="I41" s="86">
        <v>18.579999999999998</v>
      </c>
      <c r="J41" s="86">
        <v>8.07</v>
      </c>
      <c r="K41"/>
      <c r="L41"/>
      <c r="M41"/>
      <c r="N41"/>
      <c r="O41"/>
      <c r="P41"/>
      <c r="Q41"/>
      <c r="R41"/>
      <c r="S41"/>
    </row>
    <row r="42" spans="1:19">
      <c r="A42" s="86" t="s">
        <v>361</v>
      </c>
      <c r="B42" s="86">
        <v>207.34</v>
      </c>
      <c r="C42" s="86" t="s">
        <v>3</v>
      </c>
      <c r="D42" s="86">
        <v>568.77</v>
      </c>
      <c r="E42" s="86">
        <v>1</v>
      </c>
      <c r="F42" s="86">
        <v>136.91999999999999</v>
      </c>
      <c r="G42" s="86">
        <v>65.28</v>
      </c>
      <c r="H42" s="86">
        <v>16.89</v>
      </c>
      <c r="I42" s="86">
        <v>18.579999999999998</v>
      </c>
      <c r="J42" s="86">
        <v>8.07</v>
      </c>
      <c r="K42"/>
      <c r="L42"/>
      <c r="M42"/>
      <c r="N42"/>
      <c r="O42"/>
      <c r="P42"/>
      <c r="Q42"/>
      <c r="R42"/>
      <c r="S42"/>
    </row>
    <row r="43" spans="1:19">
      <c r="A43" s="86" t="s">
        <v>362</v>
      </c>
      <c r="B43" s="86">
        <v>131.25</v>
      </c>
      <c r="C43" s="86" t="s">
        <v>3</v>
      </c>
      <c r="D43" s="86">
        <v>360.05</v>
      </c>
      <c r="E43" s="86">
        <v>1</v>
      </c>
      <c r="F43" s="86">
        <v>91.28</v>
      </c>
      <c r="G43" s="86">
        <v>43.52</v>
      </c>
      <c r="H43" s="86">
        <v>16.89</v>
      </c>
      <c r="I43" s="86">
        <v>18.579999999999998</v>
      </c>
      <c r="J43" s="86">
        <v>8.07</v>
      </c>
      <c r="K43"/>
      <c r="L43"/>
      <c r="M43"/>
      <c r="N43"/>
      <c r="O43"/>
      <c r="P43"/>
      <c r="Q43"/>
      <c r="R43"/>
      <c r="S43"/>
    </row>
    <row r="44" spans="1:19">
      <c r="A44" s="86" t="s">
        <v>364</v>
      </c>
      <c r="B44" s="86">
        <v>207.34</v>
      </c>
      <c r="C44" s="86" t="s">
        <v>3</v>
      </c>
      <c r="D44" s="86">
        <v>568.77</v>
      </c>
      <c r="E44" s="86">
        <v>1</v>
      </c>
      <c r="F44" s="86">
        <v>136.91999999999999</v>
      </c>
      <c r="G44" s="86">
        <v>65.28</v>
      </c>
      <c r="H44" s="86">
        <v>16.89</v>
      </c>
      <c r="I44" s="86">
        <v>18.579999999999998</v>
      </c>
      <c r="J44" s="86">
        <v>8.07</v>
      </c>
      <c r="K44"/>
      <c r="L44"/>
      <c r="M44"/>
      <c r="N44"/>
      <c r="O44"/>
      <c r="P44"/>
      <c r="Q44"/>
      <c r="R44"/>
      <c r="S44"/>
    </row>
    <row r="45" spans="1:19">
      <c r="A45" s="86" t="s">
        <v>365</v>
      </c>
      <c r="B45" s="86">
        <v>131.26</v>
      </c>
      <c r="C45" s="86" t="s">
        <v>3</v>
      </c>
      <c r="D45" s="86">
        <v>360.08</v>
      </c>
      <c r="E45" s="86">
        <v>1</v>
      </c>
      <c r="F45" s="86">
        <v>91.28</v>
      </c>
      <c r="G45" s="86">
        <v>43.52</v>
      </c>
      <c r="H45" s="86">
        <v>16.89</v>
      </c>
      <c r="I45" s="86">
        <v>18.579999999999998</v>
      </c>
      <c r="J45" s="86">
        <v>8.07</v>
      </c>
      <c r="K45"/>
      <c r="L45"/>
      <c r="M45"/>
      <c r="N45"/>
      <c r="O45"/>
      <c r="P45"/>
      <c r="Q45"/>
      <c r="R45"/>
      <c r="S45"/>
    </row>
    <row r="46" spans="1:19">
      <c r="A46" s="86" t="s">
        <v>366</v>
      </c>
      <c r="B46" s="86">
        <v>207.34</v>
      </c>
      <c r="C46" s="86" t="s">
        <v>3</v>
      </c>
      <c r="D46" s="86">
        <v>568.77</v>
      </c>
      <c r="E46" s="86">
        <v>1</v>
      </c>
      <c r="F46" s="86">
        <v>136.91999999999999</v>
      </c>
      <c r="G46" s="86">
        <v>65.28</v>
      </c>
      <c r="H46" s="86">
        <v>16.89</v>
      </c>
      <c r="I46" s="86">
        <v>18.579999999999998</v>
      </c>
      <c r="J46" s="86">
        <v>8.07</v>
      </c>
      <c r="K46"/>
      <c r="L46"/>
      <c r="M46"/>
      <c r="N46"/>
      <c r="O46"/>
      <c r="P46"/>
      <c r="Q46"/>
      <c r="R46"/>
      <c r="S46"/>
    </row>
    <row r="47" spans="1:19">
      <c r="A47" s="86" t="s">
        <v>367</v>
      </c>
      <c r="B47" s="86">
        <v>131.25</v>
      </c>
      <c r="C47" s="86" t="s">
        <v>3</v>
      </c>
      <c r="D47" s="86">
        <v>360.05</v>
      </c>
      <c r="E47" s="86">
        <v>1</v>
      </c>
      <c r="F47" s="86">
        <v>91.28</v>
      </c>
      <c r="G47" s="86">
        <v>43.52</v>
      </c>
      <c r="H47" s="86">
        <v>16.89</v>
      </c>
      <c r="I47" s="86">
        <v>18.579999999999998</v>
      </c>
      <c r="J47" s="86">
        <v>8.07</v>
      </c>
      <c r="K47"/>
      <c r="L47"/>
      <c r="M47"/>
      <c r="N47"/>
      <c r="O47"/>
      <c r="P47"/>
      <c r="Q47"/>
      <c r="R47"/>
      <c r="S47"/>
    </row>
    <row r="48" spans="1:19">
      <c r="A48" s="86" t="s">
        <v>370</v>
      </c>
      <c r="B48" s="86">
        <v>1660.73</v>
      </c>
      <c r="C48" s="86" t="s">
        <v>3</v>
      </c>
      <c r="D48" s="86">
        <v>2024.76</v>
      </c>
      <c r="E48" s="86">
        <v>1</v>
      </c>
      <c r="F48" s="86">
        <v>202.84</v>
      </c>
      <c r="G48" s="86">
        <v>0</v>
      </c>
      <c r="H48" s="86">
        <v>0</v>
      </c>
      <c r="I48" s="86"/>
      <c r="J48" s="86">
        <v>0</v>
      </c>
      <c r="K48"/>
      <c r="L48"/>
      <c r="M48"/>
      <c r="N48"/>
      <c r="O48"/>
      <c r="P48"/>
      <c r="Q48"/>
      <c r="R48"/>
      <c r="S48"/>
    </row>
    <row r="49" spans="1:19">
      <c r="A49" s="86" t="s">
        <v>238</v>
      </c>
      <c r="B49" s="86">
        <v>9964.3700000000008</v>
      </c>
      <c r="C49" s="86"/>
      <c r="D49" s="86">
        <v>19741.41</v>
      </c>
      <c r="E49" s="86"/>
      <c r="F49" s="86">
        <v>1977.67</v>
      </c>
      <c r="G49" s="86">
        <v>652.83000000000004</v>
      </c>
      <c r="H49" s="86">
        <v>8.4450000000000003</v>
      </c>
      <c r="I49" s="86">
        <v>37.159999999999997</v>
      </c>
      <c r="J49" s="86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6" t="s">
        <v>371</v>
      </c>
      <c r="B50" s="86">
        <v>9964.3700000000008</v>
      </c>
      <c r="C50" s="86"/>
      <c r="D50" s="86">
        <v>19741.41</v>
      </c>
      <c r="E50" s="86"/>
      <c r="F50" s="86">
        <v>1977.67</v>
      </c>
      <c r="G50" s="86">
        <v>652.83000000000004</v>
      </c>
      <c r="H50" s="86">
        <v>8.4450000000000003</v>
      </c>
      <c r="I50" s="86">
        <v>37.159999999999997</v>
      </c>
      <c r="J50" s="86">
        <v>7.2575000000000003</v>
      </c>
      <c r="K50"/>
      <c r="L50"/>
      <c r="M50"/>
      <c r="N50"/>
      <c r="O50"/>
      <c r="P50"/>
      <c r="Q50"/>
      <c r="R50"/>
      <c r="S50"/>
    </row>
    <row r="51" spans="1:19">
      <c r="A51" s="86" t="s">
        <v>372</v>
      </c>
      <c r="B51" s="86">
        <v>0</v>
      </c>
      <c r="C51" s="86"/>
      <c r="D51" s="86">
        <v>0</v>
      </c>
      <c r="E51" s="86"/>
      <c r="F51" s="86">
        <v>0</v>
      </c>
      <c r="G51" s="86">
        <v>0</v>
      </c>
      <c r="H51" s="86"/>
      <c r="I51" s="86"/>
      <c r="J51" s="86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79"/>
      <c r="B53" s="86" t="s">
        <v>49</v>
      </c>
      <c r="C53" s="86" t="s">
        <v>373</v>
      </c>
      <c r="D53" s="86" t="s">
        <v>374</v>
      </c>
      <c r="E53" s="86" t="s">
        <v>375</v>
      </c>
      <c r="F53" s="86" t="s">
        <v>376</v>
      </c>
      <c r="G53" s="86" t="s">
        <v>377</v>
      </c>
      <c r="H53" s="86" t="s">
        <v>378</v>
      </c>
      <c r="I53" s="86" t="s">
        <v>379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380</v>
      </c>
      <c r="B54" s="86" t="s">
        <v>495</v>
      </c>
      <c r="C54" s="86">
        <v>0.3</v>
      </c>
      <c r="D54" s="86">
        <v>1.8620000000000001</v>
      </c>
      <c r="E54" s="86">
        <v>3.4009999999999998</v>
      </c>
      <c r="F54" s="86">
        <v>983.54</v>
      </c>
      <c r="G54" s="86">
        <v>0</v>
      </c>
      <c r="H54" s="86">
        <v>180</v>
      </c>
      <c r="I54" s="86"/>
      <c r="J54"/>
      <c r="K54"/>
      <c r="L54"/>
      <c r="M54"/>
      <c r="N54"/>
      <c r="O54"/>
      <c r="P54"/>
      <c r="Q54"/>
      <c r="R54"/>
      <c r="S54"/>
    </row>
    <row r="55" spans="1:19">
      <c r="A55" s="86" t="s">
        <v>401</v>
      </c>
      <c r="B55" s="86" t="s">
        <v>496</v>
      </c>
      <c r="C55" s="86">
        <v>0.22</v>
      </c>
      <c r="D55" s="86">
        <v>3.125</v>
      </c>
      <c r="E55" s="86">
        <v>5.8730000000000002</v>
      </c>
      <c r="F55" s="86">
        <v>40.57</v>
      </c>
      <c r="G55" s="86">
        <v>90</v>
      </c>
      <c r="H55" s="86">
        <v>90</v>
      </c>
      <c r="I55" s="86" t="s">
        <v>385</v>
      </c>
      <c r="J55"/>
      <c r="K55"/>
      <c r="L55"/>
      <c r="M55"/>
      <c r="N55"/>
      <c r="O55"/>
      <c r="P55"/>
      <c r="Q55"/>
      <c r="R55"/>
      <c r="S55"/>
    </row>
    <row r="56" spans="1:19">
      <c r="A56" s="86" t="s">
        <v>404</v>
      </c>
      <c r="B56" s="86" t="s">
        <v>496</v>
      </c>
      <c r="C56" s="86">
        <v>0.22</v>
      </c>
      <c r="D56" s="86">
        <v>3.125</v>
      </c>
      <c r="E56" s="86">
        <v>5.8730000000000002</v>
      </c>
      <c r="F56" s="86">
        <v>60.85</v>
      </c>
      <c r="G56" s="86">
        <v>0</v>
      </c>
      <c r="H56" s="86">
        <v>90</v>
      </c>
      <c r="I56" s="86" t="s">
        <v>388</v>
      </c>
      <c r="J56"/>
      <c r="K56"/>
      <c r="L56"/>
      <c r="M56"/>
      <c r="N56"/>
      <c r="O56"/>
      <c r="P56"/>
      <c r="Q56"/>
      <c r="R56"/>
      <c r="S56"/>
    </row>
    <row r="57" spans="1:19">
      <c r="A57" s="86" t="s">
        <v>402</v>
      </c>
      <c r="B57" s="86" t="s">
        <v>496</v>
      </c>
      <c r="C57" s="86">
        <v>0.22</v>
      </c>
      <c r="D57" s="86">
        <v>3.125</v>
      </c>
      <c r="E57" s="86">
        <v>5.8730000000000002</v>
      </c>
      <c r="F57" s="86">
        <v>60.85</v>
      </c>
      <c r="G57" s="86">
        <v>180</v>
      </c>
      <c r="H57" s="86">
        <v>90</v>
      </c>
      <c r="I57" s="86" t="s">
        <v>382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403</v>
      </c>
      <c r="B58" s="86" t="s">
        <v>496</v>
      </c>
      <c r="C58" s="86">
        <v>0.22</v>
      </c>
      <c r="D58" s="86">
        <v>3.125</v>
      </c>
      <c r="E58" s="86">
        <v>5.8730000000000002</v>
      </c>
      <c r="F58" s="86">
        <v>40.57</v>
      </c>
      <c r="G58" s="86">
        <v>270</v>
      </c>
      <c r="H58" s="86">
        <v>90</v>
      </c>
      <c r="I58" s="86" t="s">
        <v>391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406</v>
      </c>
      <c r="B59" s="86" t="s">
        <v>496</v>
      </c>
      <c r="C59" s="86">
        <v>0.22</v>
      </c>
      <c r="D59" s="86">
        <v>3.125</v>
      </c>
      <c r="E59" s="86">
        <v>5.8730000000000002</v>
      </c>
      <c r="F59" s="86">
        <v>40.57</v>
      </c>
      <c r="G59" s="86">
        <v>90</v>
      </c>
      <c r="H59" s="86">
        <v>90</v>
      </c>
      <c r="I59" s="86" t="s">
        <v>385</v>
      </c>
      <c r="J59"/>
      <c r="K59"/>
      <c r="L59"/>
      <c r="M59"/>
      <c r="N59"/>
      <c r="O59"/>
      <c r="P59"/>
      <c r="Q59"/>
      <c r="R59"/>
      <c r="S59"/>
    </row>
    <row r="60" spans="1:19">
      <c r="A60" s="86" t="s">
        <v>405</v>
      </c>
      <c r="B60" s="86" t="s">
        <v>496</v>
      </c>
      <c r="C60" s="86">
        <v>0.22</v>
      </c>
      <c r="D60" s="86">
        <v>3.125</v>
      </c>
      <c r="E60" s="86">
        <v>5.8730000000000002</v>
      </c>
      <c r="F60" s="86">
        <v>60.85</v>
      </c>
      <c r="G60" s="86">
        <v>0</v>
      </c>
      <c r="H60" s="86">
        <v>90</v>
      </c>
      <c r="I60" s="86" t="s">
        <v>388</v>
      </c>
      <c r="J60"/>
      <c r="K60"/>
      <c r="L60"/>
      <c r="M60"/>
      <c r="N60"/>
      <c r="O60"/>
      <c r="P60"/>
      <c r="Q60"/>
      <c r="R60"/>
      <c r="S60"/>
    </row>
    <row r="61" spans="1:19">
      <c r="A61" s="86" t="s">
        <v>407</v>
      </c>
      <c r="B61" s="86" t="s">
        <v>496</v>
      </c>
      <c r="C61" s="86">
        <v>0.22</v>
      </c>
      <c r="D61" s="86">
        <v>3.125</v>
      </c>
      <c r="E61" s="86">
        <v>5.8730000000000002</v>
      </c>
      <c r="F61" s="86">
        <v>60.85</v>
      </c>
      <c r="G61" s="86">
        <v>180</v>
      </c>
      <c r="H61" s="86">
        <v>90</v>
      </c>
      <c r="I61" s="86" t="s">
        <v>382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408</v>
      </c>
      <c r="B62" s="86" t="s">
        <v>496</v>
      </c>
      <c r="C62" s="86">
        <v>0.22</v>
      </c>
      <c r="D62" s="86">
        <v>3.125</v>
      </c>
      <c r="E62" s="86">
        <v>5.8730000000000002</v>
      </c>
      <c r="F62" s="86">
        <v>40.57</v>
      </c>
      <c r="G62" s="86">
        <v>270</v>
      </c>
      <c r="H62" s="86">
        <v>90</v>
      </c>
      <c r="I62" s="86" t="s">
        <v>391</v>
      </c>
      <c r="J62"/>
      <c r="K62"/>
      <c r="L62"/>
      <c r="M62"/>
      <c r="N62"/>
      <c r="O62"/>
      <c r="P62"/>
      <c r="Q62"/>
      <c r="R62"/>
      <c r="S62"/>
    </row>
    <row r="63" spans="1:19">
      <c r="A63" s="86" t="s">
        <v>381</v>
      </c>
      <c r="B63" s="86" t="s">
        <v>496</v>
      </c>
      <c r="C63" s="86">
        <v>0.22</v>
      </c>
      <c r="D63" s="86">
        <v>3.125</v>
      </c>
      <c r="E63" s="86">
        <v>5.8730000000000002</v>
      </c>
      <c r="F63" s="86">
        <v>136.91999999999999</v>
      </c>
      <c r="G63" s="86">
        <v>180</v>
      </c>
      <c r="H63" s="86">
        <v>90</v>
      </c>
      <c r="I63" s="86" t="s">
        <v>382</v>
      </c>
      <c r="J63"/>
      <c r="K63"/>
      <c r="L63"/>
      <c r="M63"/>
      <c r="N63"/>
      <c r="O63"/>
      <c r="P63"/>
      <c r="Q63"/>
      <c r="R63"/>
      <c r="S63"/>
    </row>
    <row r="64" spans="1:19">
      <c r="A64" s="86" t="s">
        <v>383</v>
      </c>
      <c r="B64" s="86" t="s">
        <v>495</v>
      </c>
      <c r="C64" s="86">
        <v>0.3</v>
      </c>
      <c r="D64" s="86">
        <v>1.8620000000000001</v>
      </c>
      <c r="E64" s="86">
        <v>3.4009999999999998</v>
      </c>
      <c r="F64" s="86">
        <v>207.34</v>
      </c>
      <c r="G64" s="86">
        <v>180</v>
      </c>
      <c r="H64" s="86">
        <v>180</v>
      </c>
      <c r="I64" s="86"/>
      <c r="J64"/>
      <c r="K64"/>
      <c r="L64"/>
      <c r="M64"/>
      <c r="N64"/>
      <c r="O64"/>
      <c r="P64"/>
      <c r="Q64"/>
      <c r="R64"/>
      <c r="S64"/>
    </row>
    <row r="65" spans="1:19">
      <c r="A65" s="86" t="s">
        <v>384</v>
      </c>
      <c r="B65" s="86" t="s">
        <v>496</v>
      </c>
      <c r="C65" s="86">
        <v>0.22</v>
      </c>
      <c r="D65" s="86">
        <v>3.125</v>
      </c>
      <c r="E65" s="86">
        <v>5.8730000000000002</v>
      </c>
      <c r="F65" s="86">
        <v>91.28</v>
      </c>
      <c r="G65" s="86">
        <v>90</v>
      </c>
      <c r="H65" s="86">
        <v>90</v>
      </c>
      <c r="I65" s="86" t="s">
        <v>385</v>
      </c>
      <c r="J65"/>
      <c r="K65"/>
      <c r="L65"/>
      <c r="M65"/>
      <c r="N65"/>
      <c r="O65"/>
      <c r="P65"/>
      <c r="Q65"/>
      <c r="R65"/>
      <c r="S65"/>
    </row>
    <row r="66" spans="1:19">
      <c r="A66" s="86" t="s">
        <v>386</v>
      </c>
      <c r="B66" s="86" t="s">
        <v>495</v>
      </c>
      <c r="C66" s="86">
        <v>0.3</v>
      </c>
      <c r="D66" s="86">
        <v>1.8620000000000001</v>
      </c>
      <c r="E66" s="86">
        <v>3.4009999999999998</v>
      </c>
      <c r="F66" s="86">
        <v>131.26</v>
      </c>
      <c r="G66" s="86">
        <v>90</v>
      </c>
      <c r="H66" s="86">
        <v>180</v>
      </c>
      <c r="I66" s="86"/>
      <c r="J66"/>
      <c r="K66"/>
      <c r="L66"/>
      <c r="M66"/>
      <c r="N66"/>
      <c r="O66"/>
      <c r="P66"/>
      <c r="Q66"/>
      <c r="R66"/>
      <c r="S66"/>
    </row>
    <row r="67" spans="1:19">
      <c r="A67" s="86" t="s">
        <v>387</v>
      </c>
      <c r="B67" s="86" t="s">
        <v>496</v>
      </c>
      <c r="C67" s="86">
        <v>0.22</v>
      </c>
      <c r="D67" s="86">
        <v>3.125</v>
      </c>
      <c r="E67" s="86">
        <v>5.8730000000000002</v>
      </c>
      <c r="F67" s="86">
        <v>136.91999999999999</v>
      </c>
      <c r="G67" s="86">
        <v>0</v>
      </c>
      <c r="H67" s="86">
        <v>90</v>
      </c>
      <c r="I67" s="86" t="s">
        <v>388</v>
      </c>
      <c r="J67"/>
      <c r="K67"/>
      <c r="L67"/>
      <c r="M67"/>
      <c r="N67"/>
      <c r="O67"/>
      <c r="P67"/>
      <c r="Q67"/>
      <c r="R67"/>
      <c r="S67"/>
    </row>
    <row r="68" spans="1:19">
      <c r="A68" s="86" t="s">
        <v>389</v>
      </c>
      <c r="B68" s="86" t="s">
        <v>495</v>
      </c>
      <c r="C68" s="86">
        <v>0.3</v>
      </c>
      <c r="D68" s="86">
        <v>1.8620000000000001</v>
      </c>
      <c r="E68" s="86">
        <v>3.4009999999999998</v>
      </c>
      <c r="F68" s="86">
        <v>207.34</v>
      </c>
      <c r="G68" s="86">
        <v>0</v>
      </c>
      <c r="H68" s="86">
        <v>180</v>
      </c>
      <c r="I68" s="86"/>
      <c r="J68"/>
      <c r="K68"/>
      <c r="L68"/>
      <c r="M68"/>
      <c r="N68"/>
      <c r="O68"/>
      <c r="P68"/>
      <c r="Q68"/>
      <c r="R68"/>
      <c r="S68"/>
    </row>
    <row r="69" spans="1:19">
      <c r="A69" s="86" t="s">
        <v>390</v>
      </c>
      <c r="B69" s="86" t="s">
        <v>496</v>
      </c>
      <c r="C69" s="86">
        <v>0.22</v>
      </c>
      <c r="D69" s="86">
        <v>3.125</v>
      </c>
      <c r="E69" s="86">
        <v>5.8730000000000002</v>
      </c>
      <c r="F69" s="86">
        <v>91.28</v>
      </c>
      <c r="G69" s="86">
        <v>270</v>
      </c>
      <c r="H69" s="86">
        <v>90</v>
      </c>
      <c r="I69" s="86" t="s">
        <v>391</v>
      </c>
      <c r="J69"/>
      <c r="K69"/>
      <c r="L69"/>
      <c r="M69"/>
      <c r="N69"/>
      <c r="O69"/>
      <c r="P69"/>
      <c r="Q69"/>
      <c r="R69"/>
      <c r="S69"/>
    </row>
    <row r="70" spans="1:19">
      <c r="A70" s="86" t="s">
        <v>392</v>
      </c>
      <c r="B70" s="86" t="s">
        <v>495</v>
      </c>
      <c r="C70" s="86">
        <v>0.3</v>
      </c>
      <c r="D70" s="86">
        <v>1.8620000000000001</v>
      </c>
      <c r="E70" s="86">
        <v>3.4009999999999998</v>
      </c>
      <c r="F70" s="86">
        <v>131.25</v>
      </c>
      <c r="G70" s="86">
        <v>270</v>
      </c>
      <c r="H70" s="86">
        <v>180</v>
      </c>
      <c r="I70" s="86"/>
      <c r="J70"/>
      <c r="K70"/>
      <c r="L70"/>
      <c r="M70"/>
      <c r="N70"/>
      <c r="O70"/>
      <c r="P70"/>
      <c r="Q70"/>
      <c r="R70"/>
      <c r="S70"/>
    </row>
    <row r="71" spans="1:19">
      <c r="A71" s="86" t="s">
        <v>393</v>
      </c>
      <c r="B71" s="86" t="s">
        <v>496</v>
      </c>
      <c r="C71" s="86">
        <v>0.22</v>
      </c>
      <c r="D71" s="86">
        <v>3.125</v>
      </c>
      <c r="E71" s="86">
        <v>5.8730000000000002</v>
      </c>
      <c r="F71" s="86">
        <v>136.91999999999999</v>
      </c>
      <c r="G71" s="86">
        <v>180</v>
      </c>
      <c r="H71" s="86">
        <v>90</v>
      </c>
      <c r="I71" s="86" t="s">
        <v>382</v>
      </c>
      <c r="J71"/>
      <c r="K71"/>
      <c r="L71"/>
      <c r="M71"/>
      <c r="N71"/>
      <c r="O71"/>
      <c r="P71"/>
      <c r="Q71"/>
      <c r="R71"/>
      <c r="S71"/>
    </row>
    <row r="72" spans="1:19">
      <c r="A72" s="86" t="s">
        <v>394</v>
      </c>
      <c r="B72" s="86" t="s">
        <v>496</v>
      </c>
      <c r="C72" s="86">
        <v>0.22</v>
      </c>
      <c r="D72" s="86">
        <v>3.125</v>
      </c>
      <c r="E72" s="86">
        <v>5.8730000000000002</v>
      </c>
      <c r="F72" s="86">
        <v>91.28</v>
      </c>
      <c r="G72" s="86">
        <v>90</v>
      </c>
      <c r="H72" s="86">
        <v>90</v>
      </c>
      <c r="I72" s="86" t="s">
        <v>385</v>
      </c>
      <c r="J72"/>
      <c r="K72"/>
      <c r="L72"/>
      <c r="M72"/>
      <c r="N72"/>
      <c r="O72"/>
      <c r="P72"/>
      <c r="Q72"/>
      <c r="R72"/>
      <c r="S72"/>
    </row>
    <row r="73" spans="1:19">
      <c r="A73" s="86" t="s">
        <v>395</v>
      </c>
      <c r="B73" s="86" t="s">
        <v>496</v>
      </c>
      <c r="C73" s="86">
        <v>0.22</v>
      </c>
      <c r="D73" s="86">
        <v>3.125</v>
      </c>
      <c r="E73" s="86">
        <v>5.8730000000000002</v>
      </c>
      <c r="F73" s="86">
        <v>136.91999999999999</v>
      </c>
      <c r="G73" s="86">
        <v>0</v>
      </c>
      <c r="H73" s="86">
        <v>90</v>
      </c>
      <c r="I73" s="86" t="s">
        <v>388</v>
      </c>
      <c r="J73"/>
      <c r="K73"/>
      <c r="L73"/>
      <c r="M73"/>
      <c r="N73"/>
      <c r="O73"/>
      <c r="P73"/>
      <c r="Q73"/>
      <c r="R73"/>
      <c r="S73"/>
    </row>
    <row r="74" spans="1:19">
      <c r="A74" s="86" t="s">
        <v>396</v>
      </c>
      <c r="B74" s="86" t="s">
        <v>496</v>
      </c>
      <c r="C74" s="86">
        <v>0.22</v>
      </c>
      <c r="D74" s="86">
        <v>3.125</v>
      </c>
      <c r="E74" s="86">
        <v>5.8730000000000002</v>
      </c>
      <c r="F74" s="86">
        <v>91.28</v>
      </c>
      <c r="G74" s="86">
        <v>270</v>
      </c>
      <c r="H74" s="86">
        <v>90</v>
      </c>
      <c r="I74" s="86" t="s">
        <v>391</v>
      </c>
      <c r="J74"/>
      <c r="K74"/>
      <c r="L74"/>
      <c r="M74"/>
      <c r="N74"/>
      <c r="O74"/>
      <c r="P74"/>
      <c r="Q74"/>
      <c r="R74"/>
      <c r="S74"/>
    </row>
    <row r="75" spans="1:19">
      <c r="A75" s="86" t="s">
        <v>397</v>
      </c>
      <c r="B75" s="86" t="s">
        <v>496</v>
      </c>
      <c r="C75" s="86">
        <v>0.22</v>
      </c>
      <c r="D75" s="86">
        <v>3.125</v>
      </c>
      <c r="E75" s="86">
        <v>5.8730000000000002</v>
      </c>
      <c r="F75" s="86">
        <v>136.91999999999999</v>
      </c>
      <c r="G75" s="86">
        <v>180</v>
      </c>
      <c r="H75" s="86">
        <v>90</v>
      </c>
      <c r="I75" s="86" t="s">
        <v>382</v>
      </c>
      <c r="J75"/>
      <c r="K75"/>
      <c r="L75"/>
      <c r="M75"/>
      <c r="N75"/>
      <c r="O75"/>
      <c r="P75"/>
      <c r="Q75"/>
      <c r="R75"/>
      <c r="S75"/>
    </row>
    <row r="76" spans="1:19">
      <c r="A76" s="86" t="s">
        <v>398</v>
      </c>
      <c r="B76" s="86" t="s">
        <v>496</v>
      </c>
      <c r="C76" s="86">
        <v>0.22</v>
      </c>
      <c r="D76" s="86">
        <v>3.125</v>
      </c>
      <c r="E76" s="86">
        <v>5.8730000000000002</v>
      </c>
      <c r="F76" s="86">
        <v>91.28</v>
      </c>
      <c r="G76" s="86">
        <v>90</v>
      </c>
      <c r="H76" s="86">
        <v>90</v>
      </c>
      <c r="I76" s="86" t="s">
        <v>385</v>
      </c>
      <c r="J76"/>
      <c r="K76"/>
      <c r="L76"/>
      <c r="M76"/>
      <c r="N76"/>
      <c r="O76"/>
      <c r="P76"/>
      <c r="Q76"/>
      <c r="R76"/>
      <c r="S76"/>
    </row>
    <row r="77" spans="1:19">
      <c r="A77" s="86" t="s">
        <v>399</v>
      </c>
      <c r="B77" s="86" t="s">
        <v>496</v>
      </c>
      <c r="C77" s="86">
        <v>0.22</v>
      </c>
      <c r="D77" s="86">
        <v>3.125</v>
      </c>
      <c r="E77" s="86">
        <v>5.8730000000000002</v>
      </c>
      <c r="F77" s="86">
        <v>136.91999999999999</v>
      </c>
      <c r="G77" s="86">
        <v>0</v>
      </c>
      <c r="H77" s="86">
        <v>90</v>
      </c>
      <c r="I77" s="86" t="s">
        <v>388</v>
      </c>
      <c r="J77"/>
      <c r="K77"/>
      <c r="L77"/>
      <c r="M77"/>
      <c r="N77"/>
      <c r="O77"/>
      <c r="P77"/>
      <c r="Q77"/>
      <c r="R77"/>
      <c r="S77"/>
    </row>
    <row r="78" spans="1:19">
      <c r="A78" s="86" t="s">
        <v>400</v>
      </c>
      <c r="B78" s="86" t="s">
        <v>496</v>
      </c>
      <c r="C78" s="86">
        <v>0.22</v>
      </c>
      <c r="D78" s="86">
        <v>3.125</v>
      </c>
      <c r="E78" s="86">
        <v>5.8730000000000002</v>
      </c>
      <c r="F78" s="86">
        <v>91.28</v>
      </c>
      <c r="G78" s="86">
        <v>270</v>
      </c>
      <c r="H78" s="86">
        <v>90</v>
      </c>
      <c r="I78" s="86" t="s">
        <v>391</v>
      </c>
      <c r="J78"/>
      <c r="K78"/>
      <c r="L78"/>
      <c r="M78"/>
      <c r="N78"/>
      <c r="O78"/>
      <c r="P78"/>
      <c r="Q78"/>
      <c r="R78"/>
      <c r="S78"/>
    </row>
    <row r="79" spans="1:19">
      <c r="A79" s="86" t="s">
        <v>410</v>
      </c>
      <c r="B79" s="86" t="s">
        <v>496</v>
      </c>
      <c r="C79" s="86">
        <v>0.22</v>
      </c>
      <c r="D79" s="86">
        <v>3.125</v>
      </c>
      <c r="E79" s="86">
        <v>5.8730000000000002</v>
      </c>
      <c r="F79" s="86">
        <v>40.57</v>
      </c>
      <c r="G79" s="86">
        <v>90</v>
      </c>
      <c r="H79" s="86">
        <v>90</v>
      </c>
      <c r="I79" s="86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86" t="s">
        <v>409</v>
      </c>
      <c r="B80" s="86" t="s">
        <v>496</v>
      </c>
      <c r="C80" s="86">
        <v>0.22</v>
      </c>
      <c r="D80" s="86">
        <v>3.125</v>
      </c>
      <c r="E80" s="86">
        <v>5.8730000000000002</v>
      </c>
      <c r="F80" s="86">
        <v>60.85</v>
      </c>
      <c r="G80" s="86">
        <v>0</v>
      </c>
      <c r="H80" s="86">
        <v>90</v>
      </c>
      <c r="I80" s="86" t="s">
        <v>388</v>
      </c>
      <c r="J80"/>
      <c r="K80"/>
      <c r="L80"/>
      <c r="M80"/>
      <c r="N80"/>
      <c r="O80"/>
      <c r="P80"/>
      <c r="Q80"/>
      <c r="R80"/>
      <c r="S80"/>
    </row>
    <row r="81" spans="1:19">
      <c r="A81" s="86" t="s">
        <v>411</v>
      </c>
      <c r="B81" s="86" t="s">
        <v>496</v>
      </c>
      <c r="C81" s="86">
        <v>0.22</v>
      </c>
      <c r="D81" s="86">
        <v>3.125</v>
      </c>
      <c r="E81" s="86">
        <v>5.8730000000000002</v>
      </c>
      <c r="F81" s="86">
        <v>60.85</v>
      </c>
      <c r="G81" s="86">
        <v>180</v>
      </c>
      <c r="H81" s="86">
        <v>90</v>
      </c>
      <c r="I81" s="86" t="s">
        <v>382</v>
      </c>
      <c r="J81"/>
      <c r="K81"/>
      <c r="L81"/>
      <c r="M81"/>
      <c r="N81"/>
      <c r="O81"/>
      <c r="P81"/>
      <c r="Q81"/>
      <c r="R81"/>
      <c r="S81"/>
    </row>
    <row r="82" spans="1:19">
      <c r="A82" s="86" t="s">
        <v>412</v>
      </c>
      <c r="B82" s="86" t="s">
        <v>496</v>
      </c>
      <c r="C82" s="86">
        <v>0.22</v>
      </c>
      <c r="D82" s="86">
        <v>3.125</v>
      </c>
      <c r="E82" s="86">
        <v>5.8730000000000002</v>
      </c>
      <c r="F82" s="86">
        <v>40.57</v>
      </c>
      <c r="G82" s="86">
        <v>270</v>
      </c>
      <c r="H82" s="86">
        <v>90</v>
      </c>
      <c r="I82" s="86" t="s">
        <v>391</v>
      </c>
      <c r="J82"/>
      <c r="K82"/>
      <c r="L82"/>
      <c r="M82"/>
      <c r="N82"/>
      <c r="O82"/>
      <c r="P82"/>
      <c r="Q82"/>
      <c r="R82"/>
      <c r="S82"/>
    </row>
    <row r="83" spans="1:19">
      <c r="A83" s="86" t="s">
        <v>413</v>
      </c>
      <c r="B83" s="86" t="s">
        <v>497</v>
      </c>
      <c r="C83" s="86">
        <v>0.3</v>
      </c>
      <c r="D83" s="86">
        <v>0.42099999999999999</v>
      </c>
      <c r="E83" s="86">
        <v>0.45700000000000002</v>
      </c>
      <c r="F83" s="86">
        <v>1660.73</v>
      </c>
      <c r="G83" s="86">
        <v>0</v>
      </c>
      <c r="H83" s="86">
        <v>0</v>
      </c>
      <c r="I83" s="86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79"/>
      <c r="B85" s="86" t="s">
        <v>49</v>
      </c>
      <c r="C85" s="86" t="s">
        <v>414</v>
      </c>
      <c r="D85" s="86" t="s">
        <v>415</v>
      </c>
      <c r="E85" s="86" t="s">
        <v>416</v>
      </c>
      <c r="F85" s="86" t="s">
        <v>43</v>
      </c>
      <c r="G85" s="86" t="s">
        <v>417</v>
      </c>
      <c r="H85" s="86" t="s">
        <v>418</v>
      </c>
      <c r="I85" s="86" t="s">
        <v>419</v>
      </c>
      <c r="J85" s="86" t="s">
        <v>377</v>
      </c>
      <c r="K85" s="86" t="s">
        <v>379</v>
      </c>
      <c r="L85"/>
      <c r="M85"/>
      <c r="N85"/>
      <c r="O85"/>
      <c r="P85"/>
      <c r="Q85"/>
      <c r="R85"/>
      <c r="S85"/>
    </row>
    <row r="86" spans="1:19">
      <c r="A86" s="86" t="s">
        <v>420</v>
      </c>
      <c r="B86" s="86" t="s">
        <v>720</v>
      </c>
      <c r="C86" s="86">
        <v>65.28</v>
      </c>
      <c r="D86" s="86">
        <v>65.28</v>
      </c>
      <c r="E86" s="86">
        <v>5.835</v>
      </c>
      <c r="F86" s="86">
        <v>0.251</v>
      </c>
      <c r="G86" s="86">
        <v>0.11</v>
      </c>
      <c r="H86" s="86" t="s">
        <v>64</v>
      </c>
      <c r="I86" s="86" t="s">
        <v>381</v>
      </c>
      <c r="J86" s="86">
        <v>180</v>
      </c>
      <c r="K86" s="86" t="s">
        <v>382</v>
      </c>
      <c r="L86"/>
      <c r="M86"/>
      <c r="N86"/>
      <c r="O86"/>
      <c r="P86"/>
      <c r="Q86"/>
      <c r="R86"/>
      <c r="S86"/>
    </row>
    <row r="87" spans="1:19">
      <c r="A87" s="86" t="s">
        <v>421</v>
      </c>
      <c r="B87" s="86" t="s">
        <v>720</v>
      </c>
      <c r="C87" s="86">
        <v>43.52</v>
      </c>
      <c r="D87" s="86">
        <v>43.52</v>
      </c>
      <c r="E87" s="86">
        <v>5.835</v>
      </c>
      <c r="F87" s="86">
        <v>0.251</v>
      </c>
      <c r="G87" s="86">
        <v>0.11</v>
      </c>
      <c r="H87" s="86" t="s">
        <v>64</v>
      </c>
      <c r="I87" s="86" t="s">
        <v>384</v>
      </c>
      <c r="J87" s="86">
        <v>90</v>
      </c>
      <c r="K87" s="86" t="s">
        <v>385</v>
      </c>
      <c r="L87"/>
      <c r="M87"/>
      <c r="N87"/>
      <c r="O87"/>
      <c r="P87"/>
      <c r="Q87"/>
      <c r="R87"/>
      <c r="S87"/>
    </row>
    <row r="88" spans="1:19">
      <c r="A88" s="86" t="s">
        <v>422</v>
      </c>
      <c r="B88" s="86" t="s">
        <v>720</v>
      </c>
      <c r="C88" s="86">
        <v>65.28</v>
      </c>
      <c r="D88" s="86">
        <v>65.28</v>
      </c>
      <c r="E88" s="86">
        <v>5.835</v>
      </c>
      <c r="F88" s="86">
        <v>0.251</v>
      </c>
      <c r="G88" s="86">
        <v>0.11</v>
      </c>
      <c r="H88" s="86" t="s">
        <v>64</v>
      </c>
      <c r="I88" s="86" t="s">
        <v>387</v>
      </c>
      <c r="J88" s="86">
        <v>0</v>
      </c>
      <c r="K88" s="86" t="s">
        <v>388</v>
      </c>
      <c r="L88"/>
      <c r="M88"/>
      <c r="N88"/>
      <c r="O88"/>
      <c r="P88"/>
      <c r="Q88"/>
      <c r="R88"/>
      <c r="S88"/>
    </row>
    <row r="89" spans="1:19">
      <c r="A89" s="86" t="s">
        <v>423</v>
      </c>
      <c r="B89" s="86" t="s">
        <v>720</v>
      </c>
      <c r="C89" s="86">
        <v>43.52</v>
      </c>
      <c r="D89" s="86">
        <v>43.52</v>
      </c>
      <c r="E89" s="86">
        <v>5.835</v>
      </c>
      <c r="F89" s="86">
        <v>0.251</v>
      </c>
      <c r="G89" s="86">
        <v>0.11</v>
      </c>
      <c r="H89" s="86" t="s">
        <v>64</v>
      </c>
      <c r="I89" s="86" t="s">
        <v>390</v>
      </c>
      <c r="J89" s="86">
        <v>270</v>
      </c>
      <c r="K89" s="86" t="s">
        <v>391</v>
      </c>
      <c r="L89"/>
      <c r="M89"/>
      <c r="N89"/>
      <c r="O89"/>
      <c r="P89"/>
      <c r="Q89"/>
      <c r="R89"/>
      <c r="S89"/>
    </row>
    <row r="90" spans="1:19">
      <c r="A90" s="86" t="s">
        <v>424</v>
      </c>
      <c r="B90" s="86" t="s">
        <v>720</v>
      </c>
      <c r="C90" s="86">
        <v>65.28</v>
      </c>
      <c r="D90" s="86">
        <v>65.28</v>
      </c>
      <c r="E90" s="86">
        <v>5.835</v>
      </c>
      <c r="F90" s="86">
        <v>0.251</v>
      </c>
      <c r="G90" s="86">
        <v>0.11</v>
      </c>
      <c r="H90" s="86" t="s">
        <v>64</v>
      </c>
      <c r="I90" s="86" t="s">
        <v>393</v>
      </c>
      <c r="J90" s="86">
        <v>180</v>
      </c>
      <c r="K90" s="86" t="s">
        <v>382</v>
      </c>
      <c r="L90"/>
      <c r="M90"/>
      <c r="N90"/>
      <c r="O90"/>
      <c r="P90"/>
      <c r="Q90"/>
      <c r="R90"/>
      <c r="S90"/>
    </row>
    <row r="91" spans="1:19">
      <c r="A91" s="86" t="s">
        <v>425</v>
      </c>
      <c r="B91" s="86" t="s">
        <v>720</v>
      </c>
      <c r="C91" s="86">
        <v>43.52</v>
      </c>
      <c r="D91" s="86">
        <v>43.52</v>
      </c>
      <c r="E91" s="86">
        <v>5.835</v>
      </c>
      <c r="F91" s="86">
        <v>0.251</v>
      </c>
      <c r="G91" s="86">
        <v>0.11</v>
      </c>
      <c r="H91" s="86" t="s">
        <v>64</v>
      </c>
      <c r="I91" s="86" t="s">
        <v>394</v>
      </c>
      <c r="J91" s="86">
        <v>90</v>
      </c>
      <c r="K91" s="86" t="s">
        <v>385</v>
      </c>
      <c r="L91"/>
      <c r="M91"/>
      <c r="N91"/>
      <c r="O91"/>
      <c r="P91"/>
      <c r="Q91"/>
      <c r="R91"/>
      <c r="S91"/>
    </row>
    <row r="92" spans="1:19">
      <c r="A92" s="86" t="s">
        <v>426</v>
      </c>
      <c r="B92" s="86" t="s">
        <v>720</v>
      </c>
      <c r="C92" s="86">
        <v>65.28</v>
      </c>
      <c r="D92" s="86">
        <v>65.28</v>
      </c>
      <c r="E92" s="86">
        <v>5.835</v>
      </c>
      <c r="F92" s="86">
        <v>0.251</v>
      </c>
      <c r="G92" s="86">
        <v>0.11</v>
      </c>
      <c r="H92" s="86" t="s">
        <v>64</v>
      </c>
      <c r="I92" s="86" t="s">
        <v>395</v>
      </c>
      <c r="J92" s="86">
        <v>0</v>
      </c>
      <c r="K92" s="86" t="s">
        <v>388</v>
      </c>
      <c r="L92"/>
      <c r="M92"/>
      <c r="N92"/>
      <c r="O92"/>
      <c r="P92"/>
      <c r="Q92"/>
      <c r="R92"/>
      <c r="S92"/>
    </row>
    <row r="93" spans="1:19">
      <c r="A93" s="86" t="s">
        <v>427</v>
      </c>
      <c r="B93" s="86" t="s">
        <v>720</v>
      </c>
      <c r="C93" s="86">
        <v>43.52</v>
      </c>
      <c r="D93" s="86">
        <v>43.52</v>
      </c>
      <c r="E93" s="86">
        <v>5.835</v>
      </c>
      <c r="F93" s="86">
        <v>0.251</v>
      </c>
      <c r="G93" s="86">
        <v>0.11</v>
      </c>
      <c r="H93" s="86" t="s">
        <v>64</v>
      </c>
      <c r="I93" s="86" t="s">
        <v>396</v>
      </c>
      <c r="J93" s="86">
        <v>270</v>
      </c>
      <c r="K93" s="86" t="s">
        <v>391</v>
      </c>
      <c r="L93"/>
      <c r="M93"/>
      <c r="N93"/>
      <c r="O93"/>
      <c r="P93"/>
      <c r="Q93"/>
      <c r="R93"/>
      <c r="S93"/>
    </row>
    <row r="94" spans="1:19">
      <c r="A94" s="86" t="s">
        <v>428</v>
      </c>
      <c r="B94" s="86" t="s">
        <v>720</v>
      </c>
      <c r="C94" s="86">
        <v>65.28</v>
      </c>
      <c r="D94" s="86">
        <v>65.28</v>
      </c>
      <c r="E94" s="86">
        <v>5.835</v>
      </c>
      <c r="F94" s="86">
        <v>0.251</v>
      </c>
      <c r="G94" s="86">
        <v>0.11</v>
      </c>
      <c r="H94" s="86" t="s">
        <v>64</v>
      </c>
      <c r="I94" s="86" t="s">
        <v>397</v>
      </c>
      <c r="J94" s="86">
        <v>180</v>
      </c>
      <c r="K94" s="86" t="s">
        <v>382</v>
      </c>
      <c r="L94"/>
      <c r="M94"/>
      <c r="N94"/>
      <c r="O94"/>
      <c r="P94"/>
      <c r="Q94"/>
      <c r="R94"/>
      <c r="S94"/>
    </row>
    <row r="95" spans="1:19">
      <c r="A95" s="86" t="s">
        <v>429</v>
      </c>
      <c r="B95" s="86" t="s">
        <v>720</v>
      </c>
      <c r="C95" s="86">
        <v>43.52</v>
      </c>
      <c r="D95" s="86">
        <v>43.52</v>
      </c>
      <c r="E95" s="86">
        <v>5.835</v>
      </c>
      <c r="F95" s="86">
        <v>0.251</v>
      </c>
      <c r="G95" s="86">
        <v>0.11</v>
      </c>
      <c r="H95" s="86" t="s">
        <v>64</v>
      </c>
      <c r="I95" s="86" t="s">
        <v>398</v>
      </c>
      <c r="J95" s="86">
        <v>90</v>
      </c>
      <c r="K95" s="86" t="s">
        <v>385</v>
      </c>
      <c r="L95"/>
      <c r="M95"/>
      <c r="N95"/>
      <c r="O95"/>
      <c r="P95"/>
      <c r="Q95"/>
      <c r="R95"/>
      <c r="S95"/>
    </row>
    <row r="96" spans="1:19">
      <c r="A96" s="86" t="s">
        <v>430</v>
      </c>
      <c r="B96" s="86" t="s">
        <v>720</v>
      </c>
      <c r="C96" s="86">
        <v>65.28</v>
      </c>
      <c r="D96" s="86">
        <v>65.28</v>
      </c>
      <c r="E96" s="86">
        <v>5.835</v>
      </c>
      <c r="F96" s="86">
        <v>0.251</v>
      </c>
      <c r="G96" s="86">
        <v>0.11</v>
      </c>
      <c r="H96" s="86" t="s">
        <v>64</v>
      </c>
      <c r="I96" s="86" t="s">
        <v>399</v>
      </c>
      <c r="J96" s="86">
        <v>0</v>
      </c>
      <c r="K96" s="86" t="s">
        <v>388</v>
      </c>
      <c r="L96"/>
      <c r="M96"/>
      <c r="N96"/>
      <c r="O96"/>
      <c r="P96"/>
      <c r="Q96"/>
      <c r="R96"/>
      <c r="S96"/>
    </row>
    <row r="97" spans="1:19">
      <c r="A97" s="86" t="s">
        <v>431</v>
      </c>
      <c r="B97" s="86" t="s">
        <v>720</v>
      </c>
      <c r="C97" s="86">
        <v>43.52</v>
      </c>
      <c r="D97" s="86">
        <v>43.52</v>
      </c>
      <c r="E97" s="86">
        <v>5.835</v>
      </c>
      <c r="F97" s="86">
        <v>0.251</v>
      </c>
      <c r="G97" s="86">
        <v>0.11</v>
      </c>
      <c r="H97" s="86" t="s">
        <v>64</v>
      </c>
      <c r="I97" s="86" t="s">
        <v>400</v>
      </c>
      <c r="J97" s="86">
        <v>270</v>
      </c>
      <c r="K97" s="86" t="s">
        <v>391</v>
      </c>
      <c r="L97"/>
      <c r="M97"/>
      <c r="N97"/>
      <c r="O97"/>
      <c r="P97"/>
      <c r="Q97"/>
      <c r="R97"/>
      <c r="S97"/>
    </row>
    <row r="98" spans="1:19">
      <c r="A98" s="86" t="s">
        <v>432</v>
      </c>
      <c r="B98" s="86"/>
      <c r="C98" s="86"/>
      <c r="D98" s="86">
        <v>652.83000000000004</v>
      </c>
      <c r="E98" s="86">
        <v>5.83</v>
      </c>
      <c r="F98" s="86">
        <v>0.251</v>
      </c>
      <c r="G98" s="86">
        <v>0.11</v>
      </c>
      <c r="H98" s="86"/>
      <c r="I98" s="86"/>
      <c r="J98" s="86"/>
      <c r="K98" s="86"/>
      <c r="L98"/>
      <c r="M98"/>
      <c r="N98"/>
      <c r="O98"/>
      <c r="P98"/>
      <c r="Q98"/>
      <c r="R98"/>
      <c r="S98"/>
    </row>
    <row r="99" spans="1:19">
      <c r="A99" s="86" t="s">
        <v>433</v>
      </c>
      <c r="B99" s="86"/>
      <c r="C99" s="86"/>
      <c r="D99" s="86">
        <v>195.85</v>
      </c>
      <c r="E99" s="86">
        <v>5.83</v>
      </c>
      <c r="F99" s="86">
        <v>0.251</v>
      </c>
      <c r="G99" s="86">
        <v>0.11</v>
      </c>
      <c r="H99" s="86"/>
      <c r="I99" s="86"/>
      <c r="J99" s="86"/>
      <c r="K99" s="86"/>
      <c r="L99"/>
      <c r="M99"/>
      <c r="N99"/>
      <c r="O99"/>
      <c r="P99"/>
      <c r="Q99"/>
      <c r="R99"/>
      <c r="S99"/>
    </row>
    <row r="100" spans="1:19">
      <c r="A100" s="86" t="s">
        <v>434</v>
      </c>
      <c r="B100" s="86"/>
      <c r="C100" s="86"/>
      <c r="D100" s="86">
        <v>456.98</v>
      </c>
      <c r="E100" s="86">
        <v>5.83</v>
      </c>
      <c r="F100" s="86">
        <v>0.251</v>
      </c>
      <c r="G100" s="86">
        <v>0.11</v>
      </c>
      <c r="H100" s="86"/>
      <c r="I100" s="86"/>
      <c r="J100" s="86"/>
      <c r="K100" s="86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79"/>
      <c r="B102" s="86" t="s">
        <v>115</v>
      </c>
      <c r="C102" s="86" t="s">
        <v>435</v>
      </c>
      <c r="D102" s="86" t="s">
        <v>436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6" t="s">
        <v>437</v>
      </c>
      <c r="B103" s="86" t="s">
        <v>438</v>
      </c>
      <c r="C103" s="86">
        <v>317999.65999999997</v>
      </c>
      <c r="D103" s="86">
        <v>0.7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79"/>
      <c r="B105" s="86" t="s">
        <v>115</v>
      </c>
      <c r="C105" s="86" t="s">
        <v>439</v>
      </c>
      <c r="D105" s="86" t="s">
        <v>440</v>
      </c>
      <c r="E105" s="86" t="s">
        <v>441</v>
      </c>
      <c r="F105" s="86" t="s">
        <v>442</v>
      </c>
      <c r="G105" s="86" t="s">
        <v>436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6" t="s">
        <v>443</v>
      </c>
      <c r="B106" s="86" t="s">
        <v>444</v>
      </c>
      <c r="C106" s="86">
        <v>166424.91</v>
      </c>
      <c r="D106" s="86">
        <v>122071.38</v>
      </c>
      <c r="E106" s="86">
        <v>44353.52</v>
      </c>
      <c r="F106" s="86">
        <v>0.73</v>
      </c>
      <c r="G106" s="86">
        <v>3.07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6" t="s">
        <v>445</v>
      </c>
      <c r="B107" s="86" t="s">
        <v>444</v>
      </c>
      <c r="C107" s="86">
        <v>173428.34</v>
      </c>
      <c r="D107" s="86">
        <v>127855.23</v>
      </c>
      <c r="E107" s="86">
        <v>45573.1</v>
      </c>
      <c r="F107" s="86">
        <v>0.74</v>
      </c>
      <c r="G107" s="86">
        <v>3.09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446</v>
      </c>
      <c r="B108" s="86" t="s">
        <v>444</v>
      </c>
      <c r="C108" s="86">
        <v>176828.2</v>
      </c>
      <c r="D108" s="86">
        <v>130553.60000000001</v>
      </c>
      <c r="E108" s="86">
        <v>46274.6</v>
      </c>
      <c r="F108" s="86">
        <v>0.74</v>
      </c>
      <c r="G108" s="86">
        <v>3.09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79"/>
      <c r="B110" s="86" t="s">
        <v>115</v>
      </c>
      <c r="C110" s="86" t="s">
        <v>439</v>
      </c>
      <c r="D110" s="86" t="s">
        <v>436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447</v>
      </c>
      <c r="B111" s="86" t="s">
        <v>448</v>
      </c>
      <c r="C111" s="86">
        <v>45789.99</v>
      </c>
      <c r="D111" s="86" t="s">
        <v>449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454</v>
      </c>
      <c r="B112" s="86" t="s">
        <v>448</v>
      </c>
      <c r="C112" s="86">
        <v>44550.8</v>
      </c>
      <c r="D112" s="86" t="s">
        <v>449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459</v>
      </c>
      <c r="B113" s="86" t="s">
        <v>448</v>
      </c>
      <c r="C113" s="86">
        <v>43586.63</v>
      </c>
      <c r="D113" s="86" t="s">
        <v>449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450</v>
      </c>
      <c r="B114" s="86" t="s">
        <v>448</v>
      </c>
      <c r="C114" s="86">
        <v>10868.33</v>
      </c>
      <c r="D114" s="86" t="s">
        <v>449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451</v>
      </c>
      <c r="B115" s="86" t="s">
        <v>448</v>
      </c>
      <c r="C115" s="86">
        <v>15219.24</v>
      </c>
      <c r="D115" s="86" t="s">
        <v>449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452</v>
      </c>
      <c r="B116" s="86" t="s">
        <v>448</v>
      </c>
      <c r="C116" s="86">
        <v>11468.05</v>
      </c>
      <c r="D116" s="86" t="s">
        <v>449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453</v>
      </c>
      <c r="B117" s="86" t="s">
        <v>448</v>
      </c>
      <c r="C117" s="86">
        <v>18154.52</v>
      </c>
      <c r="D117" s="86" t="s">
        <v>449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455</v>
      </c>
      <c r="B118" s="86" t="s">
        <v>448</v>
      </c>
      <c r="C118" s="86">
        <v>12998.28</v>
      </c>
      <c r="D118" s="86" t="s">
        <v>449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456</v>
      </c>
      <c r="B119" s="86" t="s">
        <v>448</v>
      </c>
      <c r="C119" s="86">
        <v>16499.990000000002</v>
      </c>
      <c r="D119" s="86" t="s">
        <v>449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 t="s">
        <v>457</v>
      </c>
      <c r="B120" s="86" t="s">
        <v>448</v>
      </c>
      <c r="C120" s="86">
        <v>13615.12</v>
      </c>
      <c r="D120" s="86" t="s">
        <v>449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6" t="s">
        <v>458</v>
      </c>
      <c r="B121" s="86" t="s">
        <v>448</v>
      </c>
      <c r="C121" s="86">
        <v>19411.490000000002</v>
      </c>
      <c r="D121" s="86" t="s">
        <v>449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6" t="s">
        <v>460</v>
      </c>
      <c r="B122" s="86" t="s">
        <v>448</v>
      </c>
      <c r="C122" s="86">
        <v>14131.46</v>
      </c>
      <c r="D122" s="86" t="s">
        <v>449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461</v>
      </c>
      <c r="B123" s="86" t="s">
        <v>448</v>
      </c>
      <c r="C123" s="86">
        <v>16013.91</v>
      </c>
      <c r="D123" s="86" t="s">
        <v>449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6" t="s">
        <v>462</v>
      </c>
      <c r="B124" s="86" t="s">
        <v>448</v>
      </c>
      <c r="C124" s="86">
        <v>15386.11</v>
      </c>
      <c r="D124" s="86" t="s">
        <v>449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6" t="s">
        <v>463</v>
      </c>
      <c r="B125" s="86" t="s">
        <v>448</v>
      </c>
      <c r="C125" s="86">
        <v>20443.61</v>
      </c>
      <c r="D125" s="86" t="s">
        <v>449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6" t="s">
        <v>464</v>
      </c>
      <c r="B126" s="86" t="s">
        <v>465</v>
      </c>
      <c r="C126" s="86">
        <v>1150.3699999999999</v>
      </c>
      <c r="D126" s="86">
        <v>0.8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6" t="s">
        <v>466</v>
      </c>
      <c r="B127" s="86" t="s">
        <v>465</v>
      </c>
      <c r="C127" s="86">
        <v>441.86</v>
      </c>
      <c r="D127" s="86">
        <v>0.8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6" t="s">
        <v>467</v>
      </c>
      <c r="B128" s="86" t="s">
        <v>465</v>
      </c>
      <c r="C128" s="86">
        <v>125.91</v>
      </c>
      <c r="D128" s="86">
        <v>0.8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79"/>
      <c r="B130" s="86" t="s">
        <v>115</v>
      </c>
      <c r="C130" s="86" t="s">
        <v>468</v>
      </c>
      <c r="D130" s="86" t="s">
        <v>469</v>
      </c>
      <c r="E130" s="86" t="s">
        <v>470</v>
      </c>
      <c r="F130" s="86" t="s">
        <v>471</v>
      </c>
      <c r="G130" s="86" t="s">
        <v>472</v>
      </c>
      <c r="H130" s="86" t="s">
        <v>473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6" t="s">
        <v>474</v>
      </c>
      <c r="B131" s="86" t="s">
        <v>475</v>
      </c>
      <c r="C131" s="86">
        <v>0.59</v>
      </c>
      <c r="D131" s="86">
        <v>1109.6500000000001</v>
      </c>
      <c r="E131" s="86">
        <v>8.27</v>
      </c>
      <c r="F131" s="86">
        <v>15517.84</v>
      </c>
      <c r="G131" s="86">
        <v>1</v>
      </c>
      <c r="H131" s="86" t="s">
        <v>476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6" t="s">
        <v>477</v>
      </c>
      <c r="B132" s="86" t="s">
        <v>475</v>
      </c>
      <c r="C132" s="86">
        <v>0.59</v>
      </c>
      <c r="D132" s="86">
        <v>1109.6500000000001</v>
      </c>
      <c r="E132" s="86">
        <v>8.73</v>
      </c>
      <c r="F132" s="86">
        <v>16370.25</v>
      </c>
      <c r="G132" s="86">
        <v>1</v>
      </c>
      <c r="H132" s="86" t="s">
        <v>476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6" t="s">
        <v>478</v>
      </c>
      <c r="B133" s="86" t="s">
        <v>475</v>
      </c>
      <c r="C133" s="86">
        <v>0.59</v>
      </c>
      <c r="D133" s="86">
        <v>1109.6500000000001</v>
      </c>
      <c r="E133" s="86">
        <v>8.93</v>
      </c>
      <c r="F133" s="86">
        <v>16750.330000000002</v>
      </c>
      <c r="G133" s="86">
        <v>1</v>
      </c>
      <c r="H133" s="86" t="s">
        <v>476</v>
      </c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79"/>
      <c r="B135" s="86" t="s">
        <v>115</v>
      </c>
      <c r="C135" s="86" t="s">
        <v>479</v>
      </c>
      <c r="D135" s="86" t="s">
        <v>480</v>
      </c>
      <c r="E135" s="86" t="s">
        <v>481</v>
      </c>
      <c r="F135" s="86" t="s">
        <v>482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6" t="s">
        <v>486</v>
      </c>
      <c r="B136" s="86" t="s">
        <v>487</v>
      </c>
      <c r="C136" s="86" t="s">
        <v>485</v>
      </c>
      <c r="D136" s="86">
        <v>179352</v>
      </c>
      <c r="E136" s="86">
        <v>1854.04</v>
      </c>
      <c r="F136" s="86">
        <v>0.85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6" t="s">
        <v>483</v>
      </c>
      <c r="B137" s="86" t="s">
        <v>484</v>
      </c>
      <c r="C137" s="86" t="s">
        <v>485</v>
      </c>
      <c r="D137" s="86">
        <v>179352</v>
      </c>
      <c r="E137" s="86">
        <v>8.44</v>
      </c>
      <c r="F137" s="86">
        <v>0.85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79"/>
      <c r="B139" s="86" t="s">
        <v>115</v>
      </c>
      <c r="C139" s="86" t="s">
        <v>488</v>
      </c>
      <c r="D139" s="86" t="s">
        <v>489</v>
      </c>
      <c r="E139" s="86" t="s">
        <v>490</v>
      </c>
      <c r="F139" s="86" t="s">
        <v>491</v>
      </c>
      <c r="G139" s="86" t="s">
        <v>492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6" t="s">
        <v>493</v>
      </c>
      <c r="B140" s="86" t="s">
        <v>494</v>
      </c>
      <c r="C140" s="86">
        <v>0.38</v>
      </c>
      <c r="D140" s="86">
        <v>845000</v>
      </c>
      <c r="E140" s="86">
        <v>0.78</v>
      </c>
      <c r="F140" s="86">
        <v>1.76</v>
      </c>
      <c r="G140" s="86">
        <v>0.57999999999999996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79"/>
      <c r="B142" s="86" t="s">
        <v>498</v>
      </c>
      <c r="C142" s="86" t="s">
        <v>499</v>
      </c>
      <c r="D142" s="86" t="s">
        <v>500</v>
      </c>
      <c r="E142" s="86" t="s">
        <v>501</v>
      </c>
      <c r="F142" s="86" t="s">
        <v>502</v>
      </c>
      <c r="G142" s="86" t="s">
        <v>503</v>
      </c>
      <c r="H142" s="86" t="s">
        <v>504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6" t="s">
        <v>505</v>
      </c>
      <c r="B143" s="86">
        <v>39917.277000000002</v>
      </c>
      <c r="C143" s="86">
        <v>68.976699999999994</v>
      </c>
      <c r="D143" s="86">
        <v>257.86759999999998</v>
      </c>
      <c r="E143" s="86">
        <v>0</v>
      </c>
      <c r="F143" s="86">
        <v>1.1999999999999999E-3</v>
      </c>
      <c r="G143" s="86">
        <v>31913.578399999999</v>
      </c>
      <c r="H143" s="86">
        <v>17096.311000000002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506</v>
      </c>
      <c r="B144" s="86">
        <v>36285.0933</v>
      </c>
      <c r="C144" s="86">
        <v>63.160499999999999</v>
      </c>
      <c r="D144" s="86">
        <v>238.02539999999999</v>
      </c>
      <c r="E144" s="86">
        <v>0</v>
      </c>
      <c r="F144" s="86">
        <v>1.1000000000000001E-3</v>
      </c>
      <c r="G144" s="86">
        <v>29458.280599999998</v>
      </c>
      <c r="H144" s="86">
        <v>15586.780500000001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507</v>
      </c>
      <c r="B145" s="86">
        <v>42250.263400000003</v>
      </c>
      <c r="C145" s="86">
        <v>73.713700000000003</v>
      </c>
      <c r="D145" s="86">
        <v>278.49239999999998</v>
      </c>
      <c r="E145" s="86">
        <v>0</v>
      </c>
      <c r="F145" s="86">
        <v>1.2999999999999999E-3</v>
      </c>
      <c r="G145" s="86">
        <v>34466.648200000003</v>
      </c>
      <c r="H145" s="86">
        <v>18166.216199999999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508</v>
      </c>
      <c r="B146" s="86">
        <v>40724.2186</v>
      </c>
      <c r="C146" s="86">
        <v>71.556799999999996</v>
      </c>
      <c r="D146" s="86">
        <v>272.41269999999997</v>
      </c>
      <c r="E146" s="86">
        <v>0</v>
      </c>
      <c r="F146" s="86">
        <v>1.1999999999999999E-3</v>
      </c>
      <c r="G146" s="86">
        <v>33714.6005</v>
      </c>
      <c r="H146" s="86">
        <v>17560.7261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6" t="s">
        <v>281</v>
      </c>
      <c r="B147" s="86">
        <v>46909.193700000003</v>
      </c>
      <c r="C147" s="86">
        <v>82.540599999999998</v>
      </c>
      <c r="D147" s="86">
        <v>314.69990000000001</v>
      </c>
      <c r="E147" s="86">
        <v>0</v>
      </c>
      <c r="F147" s="86">
        <v>1.4E-3</v>
      </c>
      <c r="G147" s="86">
        <v>38948.267999999996</v>
      </c>
      <c r="H147" s="86">
        <v>20239.397700000001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6" t="s">
        <v>509</v>
      </c>
      <c r="B148" s="86">
        <v>48811.170100000003</v>
      </c>
      <c r="C148" s="86">
        <v>85.965199999999996</v>
      </c>
      <c r="D148" s="86">
        <v>328.0729</v>
      </c>
      <c r="E148" s="86">
        <v>0</v>
      </c>
      <c r="F148" s="86">
        <v>1.5E-3</v>
      </c>
      <c r="G148" s="86">
        <v>40603.420700000002</v>
      </c>
      <c r="H148" s="86">
        <v>21067.8302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6" t="s">
        <v>510</v>
      </c>
      <c r="B149" s="86">
        <v>49165.256999999998</v>
      </c>
      <c r="C149" s="86">
        <v>86.599699999999999</v>
      </c>
      <c r="D149" s="86">
        <v>330.53820000000002</v>
      </c>
      <c r="E149" s="86">
        <v>0</v>
      </c>
      <c r="F149" s="86">
        <v>1.5E-3</v>
      </c>
      <c r="G149" s="86">
        <v>40908.536</v>
      </c>
      <c r="H149" s="86">
        <v>21221.747200000002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6" t="s">
        <v>511</v>
      </c>
      <c r="B150" s="86">
        <v>52610.034099999997</v>
      </c>
      <c r="C150" s="86">
        <v>92.662599999999998</v>
      </c>
      <c r="D150" s="86">
        <v>353.66019999999997</v>
      </c>
      <c r="E150" s="86">
        <v>0</v>
      </c>
      <c r="F150" s="86">
        <v>1.6000000000000001E-3</v>
      </c>
      <c r="G150" s="86">
        <v>43770.190499999997</v>
      </c>
      <c r="H150" s="86">
        <v>22708.1806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6" t="s">
        <v>512</v>
      </c>
      <c r="B151" s="86">
        <v>46672.474000000002</v>
      </c>
      <c r="C151" s="86">
        <v>82.159099999999995</v>
      </c>
      <c r="D151" s="86">
        <v>313.3877</v>
      </c>
      <c r="E151" s="86">
        <v>0</v>
      </c>
      <c r="F151" s="86">
        <v>1.4E-3</v>
      </c>
      <c r="G151" s="86">
        <v>38785.897900000004</v>
      </c>
      <c r="H151" s="86">
        <v>20140.775699999998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6" t="s">
        <v>513</v>
      </c>
      <c r="B152" s="86">
        <v>44850.035300000003</v>
      </c>
      <c r="C152" s="86">
        <v>78.867500000000007</v>
      </c>
      <c r="D152" s="86">
        <v>300.49279999999999</v>
      </c>
      <c r="E152" s="86">
        <v>0</v>
      </c>
      <c r="F152" s="86">
        <v>1.4E-3</v>
      </c>
      <c r="G152" s="86">
        <v>37189.919000000002</v>
      </c>
      <c r="H152" s="86">
        <v>19345.9548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6" t="s">
        <v>514</v>
      </c>
      <c r="B153" s="86">
        <v>40646.472800000003</v>
      </c>
      <c r="C153" s="86">
        <v>71.373999999999995</v>
      </c>
      <c r="D153" s="86">
        <v>271.52960000000002</v>
      </c>
      <c r="E153" s="86">
        <v>0</v>
      </c>
      <c r="F153" s="86">
        <v>1.1999999999999999E-3</v>
      </c>
      <c r="G153" s="86">
        <v>33605.271399999998</v>
      </c>
      <c r="H153" s="86">
        <v>17522.5795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6" t="s">
        <v>515</v>
      </c>
      <c r="B154" s="86">
        <v>38156.701999999997</v>
      </c>
      <c r="C154" s="86">
        <v>66.409300000000002</v>
      </c>
      <c r="D154" s="86">
        <v>250.23150000000001</v>
      </c>
      <c r="E154" s="86">
        <v>0</v>
      </c>
      <c r="F154" s="86">
        <v>1.1000000000000001E-3</v>
      </c>
      <c r="G154" s="86">
        <v>30968.9123</v>
      </c>
      <c r="H154" s="86">
        <v>16389.8475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6"/>
      <c r="B155" s="86"/>
      <c r="C155" s="86"/>
      <c r="D155" s="86"/>
      <c r="E155" s="86"/>
      <c r="F155" s="86"/>
      <c r="G155" s="86"/>
      <c r="H155" s="86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6" t="s">
        <v>516</v>
      </c>
      <c r="B156" s="86">
        <v>526998.1912</v>
      </c>
      <c r="C156" s="86">
        <v>923.98559999999998</v>
      </c>
      <c r="D156" s="86">
        <v>3509.4108999999999</v>
      </c>
      <c r="E156" s="86">
        <v>0</v>
      </c>
      <c r="F156" s="86">
        <v>1.6E-2</v>
      </c>
      <c r="G156" s="86">
        <v>434333.52360000001</v>
      </c>
      <c r="H156" s="86">
        <v>227046.34719999999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6" t="s">
        <v>517</v>
      </c>
      <c r="B157" s="86">
        <v>36285.0933</v>
      </c>
      <c r="C157" s="86">
        <v>63.160499999999999</v>
      </c>
      <c r="D157" s="86">
        <v>238.02539999999999</v>
      </c>
      <c r="E157" s="86">
        <v>0</v>
      </c>
      <c r="F157" s="86">
        <v>1.1000000000000001E-3</v>
      </c>
      <c r="G157" s="86">
        <v>29458.280599999998</v>
      </c>
      <c r="H157" s="86">
        <v>15586.780500000001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6" t="s">
        <v>518</v>
      </c>
      <c r="B158" s="86">
        <v>52610.034099999997</v>
      </c>
      <c r="C158" s="86">
        <v>92.662599999999998</v>
      </c>
      <c r="D158" s="86">
        <v>353.66019999999997</v>
      </c>
      <c r="E158" s="86">
        <v>0</v>
      </c>
      <c r="F158" s="86">
        <v>1.6000000000000001E-3</v>
      </c>
      <c r="G158" s="86">
        <v>43770.190499999997</v>
      </c>
      <c r="H158" s="86">
        <v>22708.1806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79"/>
      <c r="B160" s="86" t="s">
        <v>519</v>
      </c>
      <c r="C160" s="86" t="s">
        <v>520</v>
      </c>
      <c r="D160" s="86" t="s">
        <v>521</v>
      </c>
      <c r="E160" s="86" t="s">
        <v>522</v>
      </c>
      <c r="F160" s="86" t="s">
        <v>523</v>
      </c>
      <c r="G160" s="86" t="s">
        <v>524</v>
      </c>
      <c r="H160" s="86" t="s">
        <v>525</v>
      </c>
      <c r="I160" s="86" t="s">
        <v>526</v>
      </c>
      <c r="J160" s="86" t="s">
        <v>527</v>
      </c>
      <c r="K160" s="86" t="s">
        <v>528</v>
      </c>
      <c r="L160" s="86" t="s">
        <v>529</v>
      </c>
      <c r="M160" s="86" t="s">
        <v>530</v>
      </c>
      <c r="N160" s="86" t="s">
        <v>531</v>
      </c>
      <c r="O160" s="86" t="s">
        <v>532</v>
      </c>
      <c r="P160" s="86" t="s">
        <v>533</v>
      </c>
      <c r="Q160" s="86" t="s">
        <v>534</v>
      </c>
      <c r="R160" s="86" t="s">
        <v>535</v>
      </c>
      <c r="S160" s="86" t="s">
        <v>536</v>
      </c>
    </row>
    <row r="161" spans="1:19">
      <c r="A161" s="86" t="s">
        <v>505</v>
      </c>
      <c r="B161" s="87">
        <v>216870000000</v>
      </c>
      <c r="C161" s="86">
        <v>217993.579</v>
      </c>
      <c r="D161" s="86" t="s">
        <v>611</v>
      </c>
      <c r="E161" s="86">
        <v>75734.207999999999</v>
      </c>
      <c r="F161" s="86">
        <v>50956.165999999997</v>
      </c>
      <c r="G161" s="86">
        <v>7939.3819999999996</v>
      </c>
      <c r="H161" s="86">
        <v>0</v>
      </c>
      <c r="I161" s="86">
        <v>83355.383000000002</v>
      </c>
      <c r="J161" s="86">
        <v>0</v>
      </c>
      <c r="K161" s="86">
        <v>8.44</v>
      </c>
      <c r="L161" s="86">
        <v>0</v>
      </c>
      <c r="M161" s="86">
        <v>0</v>
      </c>
      <c r="N161" s="86">
        <v>0</v>
      </c>
      <c r="O161" s="86">
        <v>0</v>
      </c>
      <c r="P161" s="86">
        <v>0</v>
      </c>
      <c r="Q161" s="86">
        <v>0</v>
      </c>
      <c r="R161" s="86">
        <v>0</v>
      </c>
      <c r="S161" s="86">
        <v>0</v>
      </c>
    </row>
    <row r="162" spans="1:19">
      <c r="A162" s="86" t="s">
        <v>506</v>
      </c>
      <c r="B162" s="87">
        <v>200185000000</v>
      </c>
      <c r="C162" s="86">
        <v>224811.94399999999</v>
      </c>
      <c r="D162" s="86" t="s">
        <v>612</v>
      </c>
      <c r="E162" s="86">
        <v>75734.207999999999</v>
      </c>
      <c r="F162" s="86">
        <v>50956.165999999997</v>
      </c>
      <c r="G162" s="86">
        <v>8537.5750000000007</v>
      </c>
      <c r="H162" s="86">
        <v>0</v>
      </c>
      <c r="I162" s="86">
        <v>89575.554999999993</v>
      </c>
      <c r="J162" s="86">
        <v>0</v>
      </c>
      <c r="K162" s="86">
        <v>8.44</v>
      </c>
      <c r="L162" s="86">
        <v>0</v>
      </c>
      <c r="M162" s="86">
        <v>0</v>
      </c>
      <c r="N162" s="86">
        <v>0</v>
      </c>
      <c r="O162" s="86">
        <v>0</v>
      </c>
      <c r="P162" s="86">
        <v>0</v>
      </c>
      <c r="Q162" s="86">
        <v>0</v>
      </c>
      <c r="R162" s="86">
        <v>0</v>
      </c>
      <c r="S162" s="86">
        <v>0</v>
      </c>
    </row>
    <row r="163" spans="1:19">
      <c r="A163" s="86" t="s">
        <v>507</v>
      </c>
      <c r="B163" s="87">
        <v>234220000000</v>
      </c>
      <c r="C163" s="86">
        <v>229606.58199999999</v>
      </c>
      <c r="D163" s="86" t="s">
        <v>613</v>
      </c>
      <c r="E163" s="86">
        <v>75734.207999999999</v>
      </c>
      <c r="F163" s="86">
        <v>50956.165999999997</v>
      </c>
      <c r="G163" s="86">
        <v>8975.07</v>
      </c>
      <c r="H163" s="86">
        <v>0</v>
      </c>
      <c r="I163" s="86">
        <v>93932.698999999993</v>
      </c>
      <c r="J163" s="86">
        <v>0</v>
      </c>
      <c r="K163" s="86">
        <v>8.44</v>
      </c>
      <c r="L163" s="86">
        <v>0</v>
      </c>
      <c r="M163" s="86">
        <v>0</v>
      </c>
      <c r="N163" s="86">
        <v>0</v>
      </c>
      <c r="O163" s="86">
        <v>0</v>
      </c>
      <c r="P163" s="86">
        <v>0</v>
      </c>
      <c r="Q163" s="86">
        <v>0</v>
      </c>
      <c r="R163" s="86">
        <v>0</v>
      </c>
      <c r="S163" s="86">
        <v>0</v>
      </c>
    </row>
    <row r="164" spans="1:19">
      <c r="A164" s="86" t="s">
        <v>508</v>
      </c>
      <c r="B164" s="87">
        <v>229109000000</v>
      </c>
      <c r="C164" s="86">
        <v>239773.26</v>
      </c>
      <c r="D164" s="86" t="s">
        <v>614</v>
      </c>
      <c r="E164" s="86">
        <v>75734.207999999999</v>
      </c>
      <c r="F164" s="86">
        <v>50956.165999999997</v>
      </c>
      <c r="G164" s="86">
        <v>9886.598</v>
      </c>
      <c r="H164" s="86">
        <v>0</v>
      </c>
      <c r="I164" s="86">
        <v>103187.849</v>
      </c>
      <c r="J164" s="86">
        <v>0</v>
      </c>
      <c r="K164" s="86">
        <v>8.44</v>
      </c>
      <c r="L164" s="86">
        <v>0</v>
      </c>
      <c r="M164" s="86">
        <v>0</v>
      </c>
      <c r="N164" s="86">
        <v>0</v>
      </c>
      <c r="O164" s="86">
        <v>0</v>
      </c>
      <c r="P164" s="86">
        <v>0</v>
      </c>
      <c r="Q164" s="86">
        <v>0</v>
      </c>
      <c r="R164" s="86">
        <v>0</v>
      </c>
      <c r="S164" s="86">
        <v>0</v>
      </c>
    </row>
    <row r="165" spans="1:19">
      <c r="A165" s="86" t="s">
        <v>281</v>
      </c>
      <c r="B165" s="87">
        <v>264675000000</v>
      </c>
      <c r="C165" s="86">
        <v>253592.91099999999</v>
      </c>
      <c r="D165" s="86" t="s">
        <v>538</v>
      </c>
      <c r="E165" s="86">
        <v>75734.207999999999</v>
      </c>
      <c r="F165" s="86">
        <v>50956.165999999997</v>
      </c>
      <c r="G165" s="86">
        <v>10271.458000000001</v>
      </c>
      <c r="H165" s="86">
        <v>0</v>
      </c>
      <c r="I165" s="86">
        <v>116622.639</v>
      </c>
      <c r="J165" s="86">
        <v>0</v>
      </c>
      <c r="K165" s="86">
        <v>8.44</v>
      </c>
      <c r="L165" s="86">
        <v>0</v>
      </c>
      <c r="M165" s="86">
        <v>0</v>
      </c>
      <c r="N165" s="86">
        <v>0</v>
      </c>
      <c r="O165" s="86">
        <v>0</v>
      </c>
      <c r="P165" s="86">
        <v>0</v>
      </c>
      <c r="Q165" s="86">
        <v>0</v>
      </c>
      <c r="R165" s="86">
        <v>0</v>
      </c>
      <c r="S165" s="86">
        <v>0</v>
      </c>
    </row>
    <row r="166" spans="1:19">
      <c r="A166" s="86" t="s">
        <v>509</v>
      </c>
      <c r="B166" s="87">
        <v>275923000000</v>
      </c>
      <c r="C166" s="86">
        <v>284981.38699999999</v>
      </c>
      <c r="D166" s="86" t="s">
        <v>615</v>
      </c>
      <c r="E166" s="86">
        <v>75734.207999999999</v>
      </c>
      <c r="F166" s="86">
        <v>50956.165999999997</v>
      </c>
      <c r="G166" s="86">
        <v>22836.214</v>
      </c>
      <c r="H166" s="86">
        <v>0</v>
      </c>
      <c r="I166" s="86">
        <v>135446.35999999999</v>
      </c>
      <c r="J166" s="86">
        <v>0</v>
      </c>
      <c r="K166" s="86">
        <v>8.44</v>
      </c>
      <c r="L166" s="86">
        <v>0</v>
      </c>
      <c r="M166" s="86">
        <v>0</v>
      </c>
      <c r="N166" s="86">
        <v>0</v>
      </c>
      <c r="O166" s="86">
        <v>0</v>
      </c>
      <c r="P166" s="86">
        <v>0</v>
      </c>
      <c r="Q166" s="86">
        <v>0</v>
      </c>
      <c r="R166" s="86">
        <v>0</v>
      </c>
      <c r="S166" s="86">
        <v>0</v>
      </c>
    </row>
    <row r="167" spans="1:19">
      <c r="A167" s="86" t="s">
        <v>510</v>
      </c>
      <c r="B167" s="87">
        <v>277996000000</v>
      </c>
      <c r="C167" s="86">
        <v>277289.02399999998</v>
      </c>
      <c r="D167" s="86" t="s">
        <v>539</v>
      </c>
      <c r="E167" s="86">
        <v>75734.207999999999</v>
      </c>
      <c r="F167" s="86">
        <v>50956.165999999997</v>
      </c>
      <c r="G167" s="86">
        <v>21187.802</v>
      </c>
      <c r="H167" s="86">
        <v>0</v>
      </c>
      <c r="I167" s="86">
        <v>129402.409</v>
      </c>
      <c r="J167" s="86">
        <v>0</v>
      </c>
      <c r="K167" s="86">
        <v>8.44</v>
      </c>
      <c r="L167" s="86">
        <v>0</v>
      </c>
      <c r="M167" s="86">
        <v>0</v>
      </c>
      <c r="N167" s="86">
        <v>0</v>
      </c>
      <c r="O167" s="86">
        <v>0</v>
      </c>
      <c r="P167" s="86">
        <v>0</v>
      </c>
      <c r="Q167" s="86">
        <v>0</v>
      </c>
      <c r="R167" s="86">
        <v>0</v>
      </c>
      <c r="S167" s="86">
        <v>0</v>
      </c>
    </row>
    <row r="168" spans="1:19">
      <c r="A168" s="86" t="s">
        <v>511</v>
      </c>
      <c r="B168" s="87">
        <v>297443000000</v>
      </c>
      <c r="C168" s="86">
        <v>289794.13900000002</v>
      </c>
      <c r="D168" s="86" t="s">
        <v>616</v>
      </c>
      <c r="E168" s="86">
        <v>75734.207999999999</v>
      </c>
      <c r="F168" s="86">
        <v>50956.165999999997</v>
      </c>
      <c r="G168" s="86">
        <v>23293.312000000002</v>
      </c>
      <c r="H168" s="86">
        <v>0</v>
      </c>
      <c r="I168" s="86">
        <v>139802.01300000001</v>
      </c>
      <c r="J168" s="86">
        <v>0</v>
      </c>
      <c r="K168" s="86">
        <v>8.44</v>
      </c>
      <c r="L168" s="86">
        <v>0</v>
      </c>
      <c r="M168" s="86">
        <v>0</v>
      </c>
      <c r="N168" s="86">
        <v>0</v>
      </c>
      <c r="O168" s="86">
        <v>0</v>
      </c>
      <c r="P168" s="86">
        <v>0</v>
      </c>
      <c r="Q168" s="86">
        <v>0</v>
      </c>
      <c r="R168" s="86">
        <v>0</v>
      </c>
      <c r="S168" s="86">
        <v>0</v>
      </c>
    </row>
    <row r="169" spans="1:19">
      <c r="A169" s="86" t="s">
        <v>512</v>
      </c>
      <c r="B169" s="87">
        <v>263572000000</v>
      </c>
      <c r="C169" s="86">
        <v>267821.88199999998</v>
      </c>
      <c r="D169" s="86" t="s">
        <v>617</v>
      </c>
      <c r="E169" s="86">
        <v>75734.207999999999</v>
      </c>
      <c r="F169" s="86">
        <v>50956.165999999997</v>
      </c>
      <c r="G169" s="86">
        <v>12440.493</v>
      </c>
      <c r="H169" s="86">
        <v>0</v>
      </c>
      <c r="I169" s="86">
        <v>128682.575</v>
      </c>
      <c r="J169" s="86">
        <v>0</v>
      </c>
      <c r="K169" s="86">
        <v>8.44</v>
      </c>
      <c r="L169" s="86">
        <v>0</v>
      </c>
      <c r="M169" s="86">
        <v>0</v>
      </c>
      <c r="N169" s="86">
        <v>0</v>
      </c>
      <c r="O169" s="86">
        <v>0</v>
      </c>
      <c r="P169" s="86">
        <v>0</v>
      </c>
      <c r="Q169" s="86">
        <v>0</v>
      </c>
      <c r="R169" s="86">
        <v>0</v>
      </c>
      <c r="S169" s="86">
        <v>0</v>
      </c>
    </row>
    <row r="170" spans="1:19">
      <c r="A170" s="86" t="s">
        <v>513</v>
      </c>
      <c r="B170" s="87">
        <v>252726000000</v>
      </c>
      <c r="C170" s="86">
        <v>257653.88099999999</v>
      </c>
      <c r="D170" s="86" t="s">
        <v>657</v>
      </c>
      <c r="E170" s="86">
        <v>75734.207999999999</v>
      </c>
      <c r="F170" s="86">
        <v>50956.165999999997</v>
      </c>
      <c r="G170" s="86">
        <v>10957.748</v>
      </c>
      <c r="H170" s="86">
        <v>0</v>
      </c>
      <c r="I170" s="86">
        <v>119997.319</v>
      </c>
      <c r="J170" s="86">
        <v>0</v>
      </c>
      <c r="K170" s="86">
        <v>8.44</v>
      </c>
      <c r="L170" s="86">
        <v>0</v>
      </c>
      <c r="M170" s="86">
        <v>0</v>
      </c>
      <c r="N170" s="86">
        <v>0</v>
      </c>
      <c r="O170" s="86">
        <v>0</v>
      </c>
      <c r="P170" s="86">
        <v>0</v>
      </c>
      <c r="Q170" s="86">
        <v>0</v>
      </c>
      <c r="R170" s="86">
        <v>0</v>
      </c>
      <c r="S170" s="86">
        <v>0</v>
      </c>
    </row>
    <row r="171" spans="1:19">
      <c r="A171" s="86" t="s">
        <v>514</v>
      </c>
      <c r="B171" s="87">
        <v>228366000000</v>
      </c>
      <c r="C171" s="86">
        <v>231235.46799999999</v>
      </c>
      <c r="D171" s="86" t="s">
        <v>674</v>
      </c>
      <c r="E171" s="86">
        <v>75734.207999999999</v>
      </c>
      <c r="F171" s="86">
        <v>48066.275000000001</v>
      </c>
      <c r="G171" s="86">
        <v>9226.3089999999993</v>
      </c>
      <c r="H171" s="86">
        <v>0</v>
      </c>
      <c r="I171" s="86">
        <v>98200.236000000004</v>
      </c>
      <c r="J171" s="86">
        <v>0</v>
      </c>
      <c r="K171" s="86">
        <v>8.44</v>
      </c>
      <c r="L171" s="86">
        <v>0</v>
      </c>
      <c r="M171" s="86">
        <v>0</v>
      </c>
      <c r="N171" s="86">
        <v>0</v>
      </c>
      <c r="O171" s="86">
        <v>0</v>
      </c>
      <c r="P171" s="86">
        <v>0</v>
      </c>
      <c r="Q171" s="86">
        <v>0</v>
      </c>
      <c r="R171" s="86">
        <v>0</v>
      </c>
      <c r="S171" s="86">
        <v>0</v>
      </c>
    </row>
    <row r="172" spans="1:19">
      <c r="A172" s="86" t="s">
        <v>515</v>
      </c>
      <c r="B172" s="87">
        <v>210451000000</v>
      </c>
      <c r="C172" s="86">
        <v>209309.8</v>
      </c>
      <c r="D172" s="86" t="s">
        <v>540</v>
      </c>
      <c r="E172" s="86">
        <v>75734.207999999999</v>
      </c>
      <c r="F172" s="86">
        <v>51598.362999999998</v>
      </c>
      <c r="G172" s="86">
        <v>6599.7489999999998</v>
      </c>
      <c r="H172" s="86">
        <v>0</v>
      </c>
      <c r="I172" s="86">
        <v>75369.039999999994</v>
      </c>
      <c r="J172" s="86">
        <v>0</v>
      </c>
      <c r="K172" s="86">
        <v>8.44</v>
      </c>
      <c r="L172" s="86">
        <v>0</v>
      </c>
      <c r="M172" s="86">
        <v>0</v>
      </c>
      <c r="N172" s="86">
        <v>0</v>
      </c>
      <c r="O172" s="86">
        <v>0</v>
      </c>
      <c r="P172" s="86">
        <v>0</v>
      </c>
      <c r="Q172" s="86">
        <v>0</v>
      </c>
      <c r="R172" s="86">
        <v>0</v>
      </c>
      <c r="S172" s="86">
        <v>0</v>
      </c>
    </row>
    <row r="173" spans="1:19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</row>
    <row r="174" spans="1:19">
      <c r="A174" s="86" t="s">
        <v>516</v>
      </c>
      <c r="B174" s="87">
        <v>2951540000000</v>
      </c>
      <c r="C174" s="86"/>
      <c r="D174" s="86"/>
      <c r="E174" s="86"/>
      <c r="F174" s="86"/>
      <c r="G174" s="86"/>
      <c r="H174" s="86"/>
      <c r="I174" s="86"/>
      <c r="J174" s="86"/>
      <c r="K174" s="86"/>
      <c r="L174" s="86">
        <v>0</v>
      </c>
      <c r="M174" s="86">
        <v>0</v>
      </c>
      <c r="N174" s="86">
        <v>0</v>
      </c>
      <c r="O174" s="86">
        <v>0</v>
      </c>
      <c r="P174" s="86">
        <v>0</v>
      </c>
      <c r="Q174" s="86">
        <v>0</v>
      </c>
      <c r="R174" s="86">
        <v>0</v>
      </c>
      <c r="S174" s="86">
        <v>0</v>
      </c>
    </row>
    <row r="175" spans="1:19">
      <c r="A175" s="86" t="s">
        <v>517</v>
      </c>
      <c r="B175" s="87">
        <v>200185000000</v>
      </c>
      <c r="C175" s="86">
        <v>209309.8</v>
      </c>
      <c r="D175" s="86"/>
      <c r="E175" s="86">
        <v>75734.207999999999</v>
      </c>
      <c r="F175" s="86">
        <v>48066.275000000001</v>
      </c>
      <c r="G175" s="86">
        <v>6599.7489999999998</v>
      </c>
      <c r="H175" s="86">
        <v>0</v>
      </c>
      <c r="I175" s="86">
        <v>75369.039999999994</v>
      </c>
      <c r="J175" s="86">
        <v>0</v>
      </c>
      <c r="K175" s="86">
        <v>8.44</v>
      </c>
      <c r="L175" s="86">
        <v>0</v>
      </c>
      <c r="M175" s="86">
        <v>0</v>
      </c>
      <c r="N175" s="86">
        <v>0</v>
      </c>
      <c r="O175" s="86">
        <v>0</v>
      </c>
      <c r="P175" s="86">
        <v>0</v>
      </c>
      <c r="Q175" s="86">
        <v>0</v>
      </c>
      <c r="R175" s="86">
        <v>0</v>
      </c>
      <c r="S175" s="86">
        <v>0</v>
      </c>
    </row>
    <row r="176" spans="1:19">
      <c r="A176" s="86" t="s">
        <v>518</v>
      </c>
      <c r="B176" s="87">
        <v>297443000000</v>
      </c>
      <c r="C176" s="86">
        <v>289794.13900000002</v>
      </c>
      <c r="D176" s="86"/>
      <c r="E176" s="86">
        <v>75734.207999999999</v>
      </c>
      <c r="F176" s="86">
        <v>51598.362999999998</v>
      </c>
      <c r="G176" s="86">
        <v>23293.312000000002</v>
      </c>
      <c r="H176" s="86">
        <v>0</v>
      </c>
      <c r="I176" s="86">
        <v>139802.01300000001</v>
      </c>
      <c r="J176" s="86">
        <v>0</v>
      </c>
      <c r="K176" s="86">
        <v>8.44</v>
      </c>
      <c r="L176" s="86">
        <v>0</v>
      </c>
      <c r="M176" s="86">
        <v>0</v>
      </c>
      <c r="N176" s="86">
        <v>0</v>
      </c>
      <c r="O176" s="86">
        <v>0</v>
      </c>
      <c r="P176" s="86">
        <v>0</v>
      </c>
      <c r="Q176" s="86">
        <v>0</v>
      </c>
      <c r="R176" s="86">
        <v>0</v>
      </c>
      <c r="S176" s="86">
        <v>0</v>
      </c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9"/>
      <c r="B178" s="86" t="s">
        <v>541</v>
      </c>
      <c r="C178" s="86" t="s">
        <v>542</v>
      </c>
      <c r="D178" s="86" t="s">
        <v>543</v>
      </c>
      <c r="E178" s="86" t="s">
        <v>238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6" t="s">
        <v>544</v>
      </c>
      <c r="B179" s="86">
        <v>75049.649999999994</v>
      </c>
      <c r="C179" s="86">
        <v>1386.31</v>
      </c>
      <c r="D179" s="86">
        <v>0</v>
      </c>
      <c r="E179" s="86">
        <v>76435.95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6" t="s">
        <v>545</v>
      </c>
      <c r="B180" s="86">
        <v>15.06</v>
      </c>
      <c r="C180" s="86">
        <v>0.28000000000000003</v>
      </c>
      <c r="D180" s="86">
        <v>0</v>
      </c>
      <c r="E180" s="86">
        <v>15.34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6" t="s">
        <v>546</v>
      </c>
      <c r="B181" s="86">
        <v>15.06</v>
      </c>
      <c r="C181" s="86">
        <v>0.28000000000000003</v>
      </c>
      <c r="D181" s="86">
        <v>0</v>
      </c>
      <c r="E181" s="86">
        <v>15.34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181"/>
  <sheetViews>
    <sheetView workbookViewId="0"/>
  </sheetViews>
  <sheetFormatPr defaultRowHeight="10.5"/>
  <cols>
    <col min="1" max="1" width="45.8320312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9" width="38.3320312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4.832031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79"/>
      <c r="B1" s="86" t="s">
        <v>329</v>
      </c>
      <c r="C1" s="86" t="s">
        <v>330</v>
      </c>
      <c r="D1" s="86" t="s">
        <v>331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332</v>
      </c>
      <c r="B2" s="86">
        <v>3112.44</v>
      </c>
      <c r="C2" s="86">
        <v>624.71</v>
      </c>
      <c r="D2" s="86">
        <v>624.71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333</v>
      </c>
      <c r="B3" s="86">
        <v>3112.44</v>
      </c>
      <c r="C3" s="86">
        <v>624.71</v>
      </c>
      <c r="D3" s="86">
        <v>624.71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334</v>
      </c>
      <c r="B4" s="86">
        <v>10015.879999999999</v>
      </c>
      <c r="C4" s="86">
        <v>2010.34</v>
      </c>
      <c r="D4" s="86">
        <v>2010.34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335</v>
      </c>
      <c r="B5" s="86">
        <v>10015.879999999999</v>
      </c>
      <c r="C5" s="86">
        <v>2010.34</v>
      </c>
      <c r="D5" s="86">
        <v>2010.34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9"/>
      <c r="B7" s="86" t="s">
        <v>336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337</v>
      </c>
      <c r="B8" s="86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338</v>
      </c>
      <c r="B9" s="86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339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9"/>
      <c r="B12" s="86" t="s">
        <v>340</v>
      </c>
      <c r="C12" s="86" t="s">
        <v>341</v>
      </c>
      <c r="D12" s="86" t="s">
        <v>342</v>
      </c>
      <c r="E12" s="86" t="s">
        <v>343</v>
      </c>
      <c r="F12" s="86" t="s">
        <v>344</v>
      </c>
      <c r="G12" s="86" t="s">
        <v>345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70</v>
      </c>
      <c r="B13" s="86">
        <v>0</v>
      </c>
      <c r="C13" s="86">
        <v>474.83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71</v>
      </c>
      <c r="B14" s="86">
        <v>817.21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79</v>
      </c>
      <c r="B15" s="86">
        <v>867.37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80</v>
      </c>
      <c r="B16" s="86">
        <v>34.270000000000003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81</v>
      </c>
      <c r="B17" s="86">
        <v>806.04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82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83</v>
      </c>
      <c r="B19" s="86">
        <v>79.489999999999995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84</v>
      </c>
      <c r="B20" s="86">
        <v>0.78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85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86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65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87</v>
      </c>
      <c r="B24" s="86">
        <v>0</v>
      </c>
      <c r="C24" s="86">
        <v>32.47</v>
      </c>
      <c r="D24" s="86">
        <v>0</v>
      </c>
      <c r="E24" s="86">
        <v>0</v>
      </c>
      <c r="F24" s="86">
        <v>0</v>
      </c>
      <c r="G24" s="86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88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89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90</v>
      </c>
      <c r="B28" s="86">
        <v>2605.15</v>
      </c>
      <c r="C28" s="86">
        <v>507.29</v>
      </c>
      <c r="D28" s="86">
        <v>0</v>
      </c>
      <c r="E28" s="86">
        <v>0</v>
      </c>
      <c r="F28" s="86">
        <v>0</v>
      </c>
      <c r="G28" s="86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9"/>
      <c r="B30" s="86" t="s">
        <v>336</v>
      </c>
      <c r="C30" s="86" t="s">
        <v>2</v>
      </c>
      <c r="D30" s="86" t="s">
        <v>346</v>
      </c>
      <c r="E30" s="86" t="s">
        <v>347</v>
      </c>
      <c r="F30" s="86" t="s">
        <v>348</v>
      </c>
      <c r="G30" s="86" t="s">
        <v>349</v>
      </c>
      <c r="H30" s="86" t="s">
        <v>350</v>
      </c>
      <c r="I30" s="86" t="s">
        <v>351</v>
      </c>
      <c r="J30" s="86" t="s">
        <v>352</v>
      </c>
      <c r="K30"/>
      <c r="L30"/>
      <c r="M30"/>
      <c r="N30"/>
      <c r="O30"/>
      <c r="P30"/>
      <c r="Q30"/>
      <c r="R30"/>
      <c r="S30"/>
    </row>
    <row r="31" spans="1:19">
      <c r="A31" s="86" t="s">
        <v>353</v>
      </c>
      <c r="B31" s="86">
        <v>983.54</v>
      </c>
      <c r="C31" s="86" t="s">
        <v>3</v>
      </c>
      <c r="D31" s="86">
        <v>2698.04</v>
      </c>
      <c r="E31" s="86">
        <v>1</v>
      </c>
      <c r="F31" s="86">
        <v>0</v>
      </c>
      <c r="G31" s="86">
        <v>0</v>
      </c>
      <c r="H31" s="86">
        <v>16.89</v>
      </c>
      <c r="I31" s="86">
        <v>18.579999999999998</v>
      </c>
      <c r="J31" s="86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6" t="s">
        <v>358</v>
      </c>
      <c r="B32" s="86">
        <v>983.54</v>
      </c>
      <c r="C32" s="86" t="s">
        <v>3</v>
      </c>
      <c r="D32" s="86">
        <v>2698.04</v>
      </c>
      <c r="E32" s="86">
        <v>1</v>
      </c>
      <c r="F32" s="86">
        <v>0</v>
      </c>
      <c r="G32" s="86">
        <v>0</v>
      </c>
      <c r="H32" s="86">
        <v>16.89</v>
      </c>
      <c r="I32" s="86">
        <v>18.579999999999998</v>
      </c>
      <c r="J32" s="86">
        <v>8.07</v>
      </c>
      <c r="K32"/>
      <c r="L32"/>
      <c r="M32"/>
      <c r="N32"/>
      <c r="O32"/>
      <c r="P32"/>
      <c r="Q32"/>
      <c r="R32"/>
      <c r="S32"/>
    </row>
    <row r="33" spans="1:19">
      <c r="A33" s="86" t="s">
        <v>363</v>
      </c>
      <c r="B33" s="86">
        <v>983.54</v>
      </c>
      <c r="C33" s="86" t="s">
        <v>3</v>
      </c>
      <c r="D33" s="86">
        <v>2698.04</v>
      </c>
      <c r="E33" s="86">
        <v>1</v>
      </c>
      <c r="F33" s="86">
        <v>0</v>
      </c>
      <c r="G33" s="86">
        <v>0</v>
      </c>
      <c r="H33" s="86">
        <v>16.89</v>
      </c>
      <c r="I33" s="86">
        <v>18.579999999999998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368</v>
      </c>
      <c r="B34" s="86">
        <v>1660.73</v>
      </c>
      <c r="C34" s="86" t="s">
        <v>3</v>
      </c>
      <c r="D34" s="86">
        <v>2024.76</v>
      </c>
      <c r="E34" s="86">
        <v>1</v>
      </c>
      <c r="F34" s="86">
        <v>202.84</v>
      </c>
      <c r="G34" s="86">
        <v>0</v>
      </c>
      <c r="H34" s="86">
        <v>0</v>
      </c>
      <c r="I34" s="86"/>
      <c r="J34" s="86">
        <v>0</v>
      </c>
      <c r="K34"/>
      <c r="L34"/>
      <c r="M34"/>
      <c r="N34"/>
      <c r="O34"/>
      <c r="P34"/>
      <c r="Q34"/>
      <c r="R34"/>
      <c r="S34"/>
    </row>
    <row r="35" spans="1:19">
      <c r="A35" s="86" t="s">
        <v>369</v>
      </c>
      <c r="B35" s="86">
        <v>1660.73</v>
      </c>
      <c r="C35" s="86" t="s">
        <v>3</v>
      </c>
      <c r="D35" s="86">
        <v>2024.76</v>
      </c>
      <c r="E35" s="86">
        <v>1</v>
      </c>
      <c r="F35" s="86">
        <v>202.84</v>
      </c>
      <c r="G35" s="86">
        <v>0</v>
      </c>
      <c r="H35" s="86">
        <v>0</v>
      </c>
      <c r="I35" s="86"/>
      <c r="J35" s="86">
        <v>0</v>
      </c>
      <c r="K35"/>
      <c r="L35"/>
      <c r="M35"/>
      <c r="N35"/>
      <c r="O35"/>
      <c r="P35"/>
      <c r="Q35"/>
      <c r="R35"/>
      <c r="S35"/>
    </row>
    <row r="36" spans="1:19">
      <c r="A36" s="86" t="s">
        <v>354</v>
      </c>
      <c r="B36" s="86">
        <v>207.34</v>
      </c>
      <c r="C36" s="86" t="s">
        <v>3</v>
      </c>
      <c r="D36" s="86">
        <v>568.77</v>
      </c>
      <c r="E36" s="86">
        <v>1</v>
      </c>
      <c r="F36" s="86">
        <v>136.91999999999999</v>
      </c>
      <c r="G36" s="86">
        <v>65.28</v>
      </c>
      <c r="H36" s="86">
        <v>16.89</v>
      </c>
      <c r="I36" s="86">
        <v>18.579999999999998</v>
      </c>
      <c r="J36" s="86">
        <v>8.07</v>
      </c>
      <c r="K36"/>
      <c r="L36"/>
      <c r="M36"/>
      <c r="N36"/>
      <c r="O36"/>
      <c r="P36"/>
      <c r="Q36"/>
      <c r="R36"/>
      <c r="S36"/>
    </row>
    <row r="37" spans="1:19">
      <c r="A37" s="86" t="s">
        <v>355</v>
      </c>
      <c r="B37" s="86">
        <v>131.26</v>
      </c>
      <c r="C37" s="86" t="s">
        <v>3</v>
      </c>
      <c r="D37" s="86">
        <v>360.08</v>
      </c>
      <c r="E37" s="86">
        <v>1</v>
      </c>
      <c r="F37" s="86">
        <v>91.28</v>
      </c>
      <c r="G37" s="86">
        <v>43.52</v>
      </c>
      <c r="H37" s="86">
        <v>16.89</v>
      </c>
      <c r="I37" s="86">
        <v>18.579999999999998</v>
      </c>
      <c r="J37" s="86">
        <v>8.07</v>
      </c>
      <c r="K37"/>
      <c r="L37"/>
      <c r="M37"/>
      <c r="N37"/>
      <c r="O37"/>
      <c r="P37"/>
      <c r="Q37"/>
      <c r="R37"/>
      <c r="S37"/>
    </row>
    <row r="38" spans="1:19">
      <c r="A38" s="86" t="s">
        <v>356</v>
      </c>
      <c r="B38" s="86">
        <v>207.34</v>
      </c>
      <c r="C38" s="86" t="s">
        <v>3</v>
      </c>
      <c r="D38" s="86">
        <v>568.77</v>
      </c>
      <c r="E38" s="86">
        <v>1</v>
      </c>
      <c r="F38" s="86">
        <v>136.91999999999999</v>
      </c>
      <c r="G38" s="86">
        <v>65.28</v>
      </c>
      <c r="H38" s="86">
        <v>16.89</v>
      </c>
      <c r="I38" s="86">
        <v>18.579999999999998</v>
      </c>
      <c r="J38" s="86">
        <v>8.07</v>
      </c>
      <c r="K38"/>
      <c r="L38"/>
      <c r="M38"/>
      <c r="N38"/>
      <c r="O38"/>
      <c r="P38"/>
      <c r="Q38"/>
      <c r="R38"/>
      <c r="S38"/>
    </row>
    <row r="39" spans="1:19">
      <c r="A39" s="86" t="s">
        <v>357</v>
      </c>
      <c r="B39" s="86">
        <v>131.25</v>
      </c>
      <c r="C39" s="86" t="s">
        <v>3</v>
      </c>
      <c r="D39" s="86">
        <v>360.05</v>
      </c>
      <c r="E39" s="86">
        <v>1</v>
      </c>
      <c r="F39" s="86">
        <v>91.28</v>
      </c>
      <c r="G39" s="86">
        <v>43.52</v>
      </c>
      <c r="H39" s="86">
        <v>16.89</v>
      </c>
      <c r="I39" s="86">
        <v>18.579999999999998</v>
      </c>
      <c r="J39" s="86">
        <v>8.07</v>
      </c>
      <c r="K39"/>
      <c r="L39"/>
      <c r="M39"/>
      <c r="N39"/>
      <c r="O39"/>
      <c r="P39"/>
      <c r="Q39"/>
      <c r="R39"/>
      <c r="S39"/>
    </row>
    <row r="40" spans="1:19">
      <c r="A40" s="86" t="s">
        <v>359</v>
      </c>
      <c r="B40" s="86">
        <v>207.34</v>
      </c>
      <c r="C40" s="86" t="s">
        <v>3</v>
      </c>
      <c r="D40" s="86">
        <v>568.77</v>
      </c>
      <c r="E40" s="86">
        <v>1</v>
      </c>
      <c r="F40" s="86">
        <v>136.91999999999999</v>
      </c>
      <c r="G40" s="86">
        <v>65.28</v>
      </c>
      <c r="H40" s="86">
        <v>16.89</v>
      </c>
      <c r="I40" s="86">
        <v>18.579999999999998</v>
      </c>
      <c r="J40" s="86">
        <v>8.07</v>
      </c>
      <c r="K40"/>
      <c r="L40"/>
      <c r="M40"/>
      <c r="N40"/>
      <c r="O40"/>
      <c r="P40"/>
      <c r="Q40"/>
      <c r="R40"/>
      <c r="S40"/>
    </row>
    <row r="41" spans="1:19">
      <c r="A41" s="86" t="s">
        <v>360</v>
      </c>
      <c r="B41" s="86">
        <v>131.26</v>
      </c>
      <c r="C41" s="86" t="s">
        <v>3</v>
      </c>
      <c r="D41" s="86">
        <v>360.08</v>
      </c>
      <c r="E41" s="86">
        <v>1</v>
      </c>
      <c r="F41" s="86">
        <v>91.28</v>
      </c>
      <c r="G41" s="86">
        <v>43.52</v>
      </c>
      <c r="H41" s="86">
        <v>16.89</v>
      </c>
      <c r="I41" s="86">
        <v>18.579999999999998</v>
      </c>
      <c r="J41" s="86">
        <v>8.07</v>
      </c>
      <c r="K41"/>
      <c r="L41"/>
      <c r="M41"/>
      <c r="N41"/>
      <c r="O41"/>
      <c r="P41"/>
      <c r="Q41"/>
      <c r="R41"/>
      <c r="S41"/>
    </row>
    <row r="42" spans="1:19">
      <c r="A42" s="86" t="s">
        <v>361</v>
      </c>
      <c r="B42" s="86">
        <v>207.34</v>
      </c>
      <c r="C42" s="86" t="s">
        <v>3</v>
      </c>
      <c r="D42" s="86">
        <v>568.77</v>
      </c>
      <c r="E42" s="86">
        <v>1</v>
      </c>
      <c r="F42" s="86">
        <v>136.91999999999999</v>
      </c>
      <c r="G42" s="86">
        <v>65.28</v>
      </c>
      <c r="H42" s="86">
        <v>16.89</v>
      </c>
      <c r="I42" s="86">
        <v>18.579999999999998</v>
      </c>
      <c r="J42" s="86">
        <v>8.07</v>
      </c>
      <c r="K42"/>
      <c r="L42"/>
      <c r="M42"/>
      <c r="N42"/>
      <c r="O42"/>
      <c r="P42"/>
      <c r="Q42"/>
      <c r="R42"/>
      <c r="S42"/>
    </row>
    <row r="43" spans="1:19">
      <c r="A43" s="86" t="s">
        <v>362</v>
      </c>
      <c r="B43" s="86">
        <v>131.25</v>
      </c>
      <c r="C43" s="86" t="s">
        <v>3</v>
      </c>
      <c r="D43" s="86">
        <v>360.05</v>
      </c>
      <c r="E43" s="86">
        <v>1</v>
      </c>
      <c r="F43" s="86">
        <v>91.28</v>
      </c>
      <c r="G43" s="86">
        <v>43.52</v>
      </c>
      <c r="H43" s="86">
        <v>16.89</v>
      </c>
      <c r="I43" s="86">
        <v>18.579999999999998</v>
      </c>
      <c r="J43" s="86">
        <v>8.07</v>
      </c>
      <c r="K43"/>
      <c r="L43"/>
      <c r="M43"/>
      <c r="N43"/>
      <c r="O43"/>
      <c r="P43"/>
      <c r="Q43"/>
      <c r="R43"/>
      <c r="S43"/>
    </row>
    <row r="44" spans="1:19">
      <c r="A44" s="86" t="s">
        <v>364</v>
      </c>
      <c r="B44" s="86">
        <v>207.34</v>
      </c>
      <c r="C44" s="86" t="s">
        <v>3</v>
      </c>
      <c r="D44" s="86">
        <v>568.77</v>
      </c>
      <c r="E44" s="86">
        <v>1</v>
      </c>
      <c r="F44" s="86">
        <v>136.91999999999999</v>
      </c>
      <c r="G44" s="86">
        <v>65.28</v>
      </c>
      <c r="H44" s="86">
        <v>16.89</v>
      </c>
      <c r="I44" s="86">
        <v>18.579999999999998</v>
      </c>
      <c r="J44" s="86">
        <v>8.07</v>
      </c>
      <c r="K44"/>
      <c r="L44"/>
      <c r="M44"/>
      <c r="N44"/>
      <c r="O44"/>
      <c r="P44"/>
      <c r="Q44"/>
      <c r="R44"/>
      <c r="S44"/>
    </row>
    <row r="45" spans="1:19">
      <c r="A45" s="86" t="s">
        <v>365</v>
      </c>
      <c r="B45" s="86">
        <v>131.26</v>
      </c>
      <c r="C45" s="86" t="s">
        <v>3</v>
      </c>
      <c r="D45" s="86">
        <v>360.08</v>
      </c>
      <c r="E45" s="86">
        <v>1</v>
      </c>
      <c r="F45" s="86">
        <v>91.28</v>
      </c>
      <c r="G45" s="86">
        <v>43.52</v>
      </c>
      <c r="H45" s="86">
        <v>16.89</v>
      </c>
      <c r="I45" s="86">
        <v>18.579999999999998</v>
      </c>
      <c r="J45" s="86">
        <v>8.07</v>
      </c>
      <c r="K45"/>
      <c r="L45"/>
      <c r="M45"/>
      <c r="N45"/>
      <c r="O45"/>
      <c r="P45"/>
      <c r="Q45"/>
      <c r="R45"/>
      <c r="S45"/>
    </row>
    <row r="46" spans="1:19">
      <c r="A46" s="86" t="s">
        <v>366</v>
      </c>
      <c r="B46" s="86">
        <v>207.34</v>
      </c>
      <c r="C46" s="86" t="s">
        <v>3</v>
      </c>
      <c r="D46" s="86">
        <v>568.77</v>
      </c>
      <c r="E46" s="86">
        <v>1</v>
      </c>
      <c r="F46" s="86">
        <v>136.91999999999999</v>
      </c>
      <c r="G46" s="86">
        <v>65.28</v>
      </c>
      <c r="H46" s="86">
        <v>16.89</v>
      </c>
      <c r="I46" s="86">
        <v>18.579999999999998</v>
      </c>
      <c r="J46" s="86">
        <v>8.07</v>
      </c>
      <c r="K46"/>
      <c r="L46"/>
      <c r="M46"/>
      <c r="N46"/>
      <c r="O46"/>
      <c r="P46"/>
      <c r="Q46"/>
      <c r="R46"/>
      <c r="S46"/>
    </row>
    <row r="47" spans="1:19">
      <c r="A47" s="86" t="s">
        <v>367</v>
      </c>
      <c r="B47" s="86">
        <v>131.25</v>
      </c>
      <c r="C47" s="86" t="s">
        <v>3</v>
      </c>
      <c r="D47" s="86">
        <v>360.05</v>
      </c>
      <c r="E47" s="86">
        <v>1</v>
      </c>
      <c r="F47" s="86">
        <v>91.28</v>
      </c>
      <c r="G47" s="86">
        <v>43.52</v>
      </c>
      <c r="H47" s="86">
        <v>16.89</v>
      </c>
      <c r="I47" s="86">
        <v>18.579999999999998</v>
      </c>
      <c r="J47" s="86">
        <v>8.07</v>
      </c>
      <c r="K47"/>
      <c r="L47"/>
      <c r="M47"/>
      <c r="N47"/>
      <c r="O47"/>
      <c r="P47"/>
      <c r="Q47"/>
      <c r="R47"/>
      <c r="S47"/>
    </row>
    <row r="48" spans="1:19">
      <c r="A48" s="86" t="s">
        <v>370</v>
      </c>
      <c r="B48" s="86">
        <v>1660.73</v>
      </c>
      <c r="C48" s="86" t="s">
        <v>3</v>
      </c>
      <c r="D48" s="86">
        <v>2024.76</v>
      </c>
      <c r="E48" s="86">
        <v>1</v>
      </c>
      <c r="F48" s="86">
        <v>202.84</v>
      </c>
      <c r="G48" s="86">
        <v>0</v>
      </c>
      <c r="H48" s="86">
        <v>0</v>
      </c>
      <c r="I48" s="86"/>
      <c r="J48" s="86">
        <v>0</v>
      </c>
      <c r="K48"/>
      <c r="L48"/>
      <c r="M48"/>
      <c r="N48"/>
      <c r="O48"/>
      <c r="P48"/>
      <c r="Q48"/>
      <c r="R48"/>
      <c r="S48"/>
    </row>
    <row r="49" spans="1:19">
      <c r="A49" s="86" t="s">
        <v>238</v>
      </c>
      <c r="B49" s="86">
        <v>9964.3700000000008</v>
      </c>
      <c r="C49" s="86"/>
      <c r="D49" s="86">
        <v>19741.41</v>
      </c>
      <c r="E49" s="86"/>
      <c r="F49" s="86">
        <v>1977.67</v>
      </c>
      <c r="G49" s="86">
        <v>652.83000000000004</v>
      </c>
      <c r="H49" s="86">
        <v>8.4450000000000003</v>
      </c>
      <c r="I49" s="86">
        <v>37.159999999999997</v>
      </c>
      <c r="J49" s="86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6" t="s">
        <v>371</v>
      </c>
      <c r="B50" s="86">
        <v>9964.3700000000008</v>
      </c>
      <c r="C50" s="86"/>
      <c r="D50" s="86">
        <v>19741.41</v>
      </c>
      <c r="E50" s="86"/>
      <c r="F50" s="86">
        <v>1977.67</v>
      </c>
      <c r="G50" s="86">
        <v>652.83000000000004</v>
      </c>
      <c r="H50" s="86">
        <v>8.4450000000000003</v>
      </c>
      <c r="I50" s="86">
        <v>37.159999999999997</v>
      </c>
      <c r="J50" s="86">
        <v>7.2575000000000003</v>
      </c>
      <c r="K50"/>
      <c r="L50"/>
      <c r="M50"/>
      <c r="N50"/>
      <c r="O50"/>
      <c r="P50"/>
      <c r="Q50"/>
      <c r="R50"/>
      <c r="S50"/>
    </row>
    <row r="51" spans="1:19">
      <c r="A51" s="86" t="s">
        <v>372</v>
      </c>
      <c r="B51" s="86">
        <v>0</v>
      </c>
      <c r="C51" s="86"/>
      <c r="D51" s="86">
        <v>0</v>
      </c>
      <c r="E51" s="86"/>
      <c r="F51" s="86">
        <v>0</v>
      </c>
      <c r="G51" s="86">
        <v>0</v>
      </c>
      <c r="H51" s="86"/>
      <c r="I51" s="86"/>
      <c r="J51" s="86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79"/>
      <c r="B53" s="86" t="s">
        <v>49</v>
      </c>
      <c r="C53" s="86" t="s">
        <v>373</v>
      </c>
      <c r="D53" s="86" t="s">
        <v>374</v>
      </c>
      <c r="E53" s="86" t="s">
        <v>375</v>
      </c>
      <c r="F53" s="86" t="s">
        <v>376</v>
      </c>
      <c r="G53" s="86" t="s">
        <v>377</v>
      </c>
      <c r="H53" s="86" t="s">
        <v>378</v>
      </c>
      <c r="I53" s="86" t="s">
        <v>379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380</v>
      </c>
      <c r="B54" s="86" t="s">
        <v>495</v>
      </c>
      <c r="C54" s="86">
        <v>0.3</v>
      </c>
      <c r="D54" s="86">
        <v>1.8620000000000001</v>
      </c>
      <c r="E54" s="86">
        <v>3.4009999999999998</v>
      </c>
      <c r="F54" s="86">
        <v>983.54</v>
      </c>
      <c r="G54" s="86">
        <v>0</v>
      </c>
      <c r="H54" s="86">
        <v>180</v>
      </c>
      <c r="I54" s="86"/>
      <c r="J54"/>
      <c r="K54"/>
      <c r="L54"/>
      <c r="M54"/>
      <c r="N54"/>
      <c r="O54"/>
      <c r="P54"/>
      <c r="Q54"/>
      <c r="R54"/>
      <c r="S54"/>
    </row>
    <row r="55" spans="1:19">
      <c r="A55" s="86" t="s">
        <v>401</v>
      </c>
      <c r="B55" s="86" t="s">
        <v>496</v>
      </c>
      <c r="C55" s="86">
        <v>0.22</v>
      </c>
      <c r="D55" s="86">
        <v>0.85199999999999998</v>
      </c>
      <c r="E55" s="86">
        <v>0.97599999999999998</v>
      </c>
      <c r="F55" s="86">
        <v>40.57</v>
      </c>
      <c r="G55" s="86">
        <v>90</v>
      </c>
      <c r="H55" s="86">
        <v>90</v>
      </c>
      <c r="I55" s="86" t="s">
        <v>385</v>
      </c>
      <c r="J55"/>
      <c r="K55"/>
      <c r="L55"/>
      <c r="M55"/>
      <c r="N55"/>
      <c r="O55"/>
      <c r="P55"/>
      <c r="Q55"/>
      <c r="R55"/>
      <c r="S55"/>
    </row>
    <row r="56" spans="1:19">
      <c r="A56" s="86" t="s">
        <v>404</v>
      </c>
      <c r="B56" s="86" t="s">
        <v>496</v>
      </c>
      <c r="C56" s="86">
        <v>0.22</v>
      </c>
      <c r="D56" s="86">
        <v>0.85199999999999998</v>
      </c>
      <c r="E56" s="86">
        <v>0.97599999999999998</v>
      </c>
      <c r="F56" s="86">
        <v>60.85</v>
      </c>
      <c r="G56" s="86">
        <v>0</v>
      </c>
      <c r="H56" s="86">
        <v>90</v>
      </c>
      <c r="I56" s="86" t="s">
        <v>388</v>
      </c>
      <c r="J56"/>
      <c r="K56"/>
      <c r="L56"/>
      <c r="M56"/>
      <c r="N56"/>
      <c r="O56"/>
      <c r="P56"/>
      <c r="Q56"/>
      <c r="R56"/>
      <c r="S56"/>
    </row>
    <row r="57" spans="1:19">
      <c r="A57" s="86" t="s">
        <v>402</v>
      </c>
      <c r="B57" s="86" t="s">
        <v>496</v>
      </c>
      <c r="C57" s="86">
        <v>0.22</v>
      </c>
      <c r="D57" s="86">
        <v>0.85199999999999998</v>
      </c>
      <c r="E57" s="86">
        <v>0.97599999999999998</v>
      </c>
      <c r="F57" s="86">
        <v>60.85</v>
      </c>
      <c r="G57" s="86">
        <v>180</v>
      </c>
      <c r="H57" s="86">
        <v>90</v>
      </c>
      <c r="I57" s="86" t="s">
        <v>382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403</v>
      </c>
      <c r="B58" s="86" t="s">
        <v>496</v>
      </c>
      <c r="C58" s="86">
        <v>0.22</v>
      </c>
      <c r="D58" s="86">
        <v>0.85199999999999998</v>
      </c>
      <c r="E58" s="86">
        <v>0.97599999999999998</v>
      </c>
      <c r="F58" s="86">
        <v>40.57</v>
      </c>
      <c r="G58" s="86">
        <v>270</v>
      </c>
      <c r="H58" s="86">
        <v>90</v>
      </c>
      <c r="I58" s="86" t="s">
        <v>391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406</v>
      </c>
      <c r="B59" s="86" t="s">
        <v>496</v>
      </c>
      <c r="C59" s="86">
        <v>0.22</v>
      </c>
      <c r="D59" s="86">
        <v>0.85199999999999998</v>
      </c>
      <c r="E59" s="86">
        <v>0.97599999999999998</v>
      </c>
      <c r="F59" s="86">
        <v>40.57</v>
      </c>
      <c r="G59" s="86">
        <v>90</v>
      </c>
      <c r="H59" s="86">
        <v>90</v>
      </c>
      <c r="I59" s="86" t="s">
        <v>385</v>
      </c>
      <c r="J59"/>
      <c r="K59"/>
      <c r="L59"/>
      <c r="M59"/>
      <c r="N59"/>
      <c r="O59"/>
      <c r="P59"/>
      <c r="Q59"/>
      <c r="R59"/>
      <c r="S59"/>
    </row>
    <row r="60" spans="1:19">
      <c r="A60" s="86" t="s">
        <v>405</v>
      </c>
      <c r="B60" s="86" t="s">
        <v>496</v>
      </c>
      <c r="C60" s="86">
        <v>0.22</v>
      </c>
      <c r="D60" s="86">
        <v>0.85199999999999998</v>
      </c>
      <c r="E60" s="86">
        <v>0.97599999999999998</v>
      </c>
      <c r="F60" s="86">
        <v>60.85</v>
      </c>
      <c r="G60" s="86">
        <v>0</v>
      </c>
      <c r="H60" s="86">
        <v>90</v>
      </c>
      <c r="I60" s="86" t="s">
        <v>388</v>
      </c>
      <c r="J60"/>
      <c r="K60"/>
      <c r="L60"/>
      <c r="M60"/>
      <c r="N60"/>
      <c r="O60"/>
      <c r="P60"/>
      <c r="Q60"/>
      <c r="R60"/>
      <c r="S60"/>
    </row>
    <row r="61" spans="1:19">
      <c r="A61" s="86" t="s">
        <v>407</v>
      </c>
      <c r="B61" s="86" t="s">
        <v>496</v>
      </c>
      <c r="C61" s="86">
        <v>0.22</v>
      </c>
      <c r="D61" s="86">
        <v>0.85199999999999998</v>
      </c>
      <c r="E61" s="86">
        <v>0.97599999999999998</v>
      </c>
      <c r="F61" s="86">
        <v>60.85</v>
      </c>
      <c r="G61" s="86">
        <v>180</v>
      </c>
      <c r="H61" s="86">
        <v>90</v>
      </c>
      <c r="I61" s="86" t="s">
        <v>382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408</v>
      </c>
      <c r="B62" s="86" t="s">
        <v>496</v>
      </c>
      <c r="C62" s="86">
        <v>0.22</v>
      </c>
      <c r="D62" s="86">
        <v>0.85199999999999998</v>
      </c>
      <c r="E62" s="86">
        <v>0.97599999999999998</v>
      </c>
      <c r="F62" s="86">
        <v>40.57</v>
      </c>
      <c r="G62" s="86">
        <v>270</v>
      </c>
      <c r="H62" s="86">
        <v>90</v>
      </c>
      <c r="I62" s="86" t="s">
        <v>391</v>
      </c>
      <c r="J62"/>
      <c r="K62"/>
      <c r="L62"/>
      <c r="M62"/>
      <c r="N62"/>
      <c r="O62"/>
      <c r="P62"/>
      <c r="Q62"/>
      <c r="R62"/>
      <c r="S62"/>
    </row>
    <row r="63" spans="1:19">
      <c r="A63" s="86" t="s">
        <v>381</v>
      </c>
      <c r="B63" s="86" t="s">
        <v>496</v>
      </c>
      <c r="C63" s="86">
        <v>0.22</v>
      </c>
      <c r="D63" s="86">
        <v>0.85199999999999998</v>
      </c>
      <c r="E63" s="86">
        <v>0.97599999999999998</v>
      </c>
      <c r="F63" s="86">
        <v>136.91999999999999</v>
      </c>
      <c r="G63" s="86">
        <v>180</v>
      </c>
      <c r="H63" s="86">
        <v>90</v>
      </c>
      <c r="I63" s="86" t="s">
        <v>382</v>
      </c>
      <c r="J63"/>
      <c r="K63"/>
      <c r="L63"/>
      <c r="M63"/>
      <c r="N63"/>
      <c r="O63"/>
      <c r="P63"/>
      <c r="Q63"/>
      <c r="R63"/>
      <c r="S63"/>
    </row>
    <row r="64" spans="1:19">
      <c r="A64" s="86" t="s">
        <v>383</v>
      </c>
      <c r="B64" s="86" t="s">
        <v>495</v>
      </c>
      <c r="C64" s="86">
        <v>0.3</v>
      </c>
      <c r="D64" s="86">
        <v>1.8620000000000001</v>
      </c>
      <c r="E64" s="86">
        <v>3.4009999999999998</v>
      </c>
      <c r="F64" s="86">
        <v>207.34</v>
      </c>
      <c r="G64" s="86">
        <v>180</v>
      </c>
      <c r="H64" s="86">
        <v>180</v>
      </c>
      <c r="I64" s="86"/>
      <c r="J64"/>
      <c r="K64"/>
      <c r="L64"/>
      <c r="M64"/>
      <c r="N64"/>
      <c r="O64"/>
      <c r="P64"/>
      <c r="Q64"/>
      <c r="R64"/>
      <c r="S64"/>
    </row>
    <row r="65" spans="1:19">
      <c r="A65" s="86" t="s">
        <v>384</v>
      </c>
      <c r="B65" s="86" t="s">
        <v>496</v>
      </c>
      <c r="C65" s="86">
        <v>0.22</v>
      </c>
      <c r="D65" s="86">
        <v>0.85199999999999998</v>
      </c>
      <c r="E65" s="86">
        <v>0.97599999999999998</v>
      </c>
      <c r="F65" s="86">
        <v>91.28</v>
      </c>
      <c r="G65" s="86">
        <v>90</v>
      </c>
      <c r="H65" s="86">
        <v>90</v>
      </c>
      <c r="I65" s="86" t="s">
        <v>385</v>
      </c>
      <c r="J65"/>
      <c r="K65"/>
      <c r="L65"/>
      <c r="M65"/>
      <c r="N65"/>
      <c r="O65"/>
      <c r="P65"/>
      <c r="Q65"/>
      <c r="R65"/>
      <c r="S65"/>
    </row>
    <row r="66" spans="1:19">
      <c r="A66" s="86" t="s">
        <v>386</v>
      </c>
      <c r="B66" s="86" t="s">
        <v>495</v>
      </c>
      <c r="C66" s="86">
        <v>0.3</v>
      </c>
      <c r="D66" s="86">
        <v>1.8620000000000001</v>
      </c>
      <c r="E66" s="86">
        <v>3.4009999999999998</v>
      </c>
      <c r="F66" s="86">
        <v>131.26</v>
      </c>
      <c r="G66" s="86">
        <v>90</v>
      </c>
      <c r="H66" s="86">
        <v>180</v>
      </c>
      <c r="I66" s="86"/>
      <c r="J66"/>
      <c r="K66"/>
      <c r="L66"/>
      <c r="M66"/>
      <c r="N66"/>
      <c r="O66"/>
      <c r="P66"/>
      <c r="Q66"/>
      <c r="R66"/>
      <c r="S66"/>
    </row>
    <row r="67" spans="1:19">
      <c r="A67" s="86" t="s">
        <v>387</v>
      </c>
      <c r="B67" s="86" t="s">
        <v>496</v>
      </c>
      <c r="C67" s="86">
        <v>0.22</v>
      </c>
      <c r="D67" s="86">
        <v>0.85199999999999998</v>
      </c>
      <c r="E67" s="86">
        <v>0.97599999999999998</v>
      </c>
      <c r="F67" s="86">
        <v>136.91999999999999</v>
      </c>
      <c r="G67" s="86">
        <v>0</v>
      </c>
      <c r="H67" s="86">
        <v>90</v>
      </c>
      <c r="I67" s="86" t="s">
        <v>388</v>
      </c>
      <c r="J67"/>
      <c r="K67"/>
      <c r="L67"/>
      <c r="M67"/>
      <c r="N67"/>
      <c r="O67"/>
      <c r="P67"/>
      <c r="Q67"/>
      <c r="R67"/>
      <c r="S67"/>
    </row>
    <row r="68" spans="1:19">
      <c r="A68" s="86" t="s">
        <v>389</v>
      </c>
      <c r="B68" s="86" t="s">
        <v>495</v>
      </c>
      <c r="C68" s="86">
        <v>0.3</v>
      </c>
      <c r="D68" s="86">
        <v>1.8620000000000001</v>
      </c>
      <c r="E68" s="86">
        <v>3.4009999999999998</v>
      </c>
      <c r="F68" s="86">
        <v>207.34</v>
      </c>
      <c r="G68" s="86">
        <v>0</v>
      </c>
      <c r="H68" s="86">
        <v>180</v>
      </c>
      <c r="I68" s="86"/>
      <c r="J68"/>
      <c r="K68"/>
      <c r="L68"/>
      <c r="M68"/>
      <c r="N68"/>
      <c r="O68"/>
      <c r="P68"/>
      <c r="Q68"/>
      <c r="R68"/>
      <c r="S68"/>
    </row>
    <row r="69" spans="1:19">
      <c r="A69" s="86" t="s">
        <v>390</v>
      </c>
      <c r="B69" s="86" t="s">
        <v>496</v>
      </c>
      <c r="C69" s="86">
        <v>0.22</v>
      </c>
      <c r="D69" s="86">
        <v>0.85199999999999998</v>
      </c>
      <c r="E69" s="86">
        <v>0.97599999999999998</v>
      </c>
      <c r="F69" s="86">
        <v>91.28</v>
      </c>
      <c r="G69" s="86">
        <v>270</v>
      </c>
      <c r="H69" s="86">
        <v>90</v>
      </c>
      <c r="I69" s="86" t="s">
        <v>391</v>
      </c>
      <c r="J69"/>
      <c r="K69"/>
      <c r="L69"/>
      <c r="M69"/>
      <c r="N69"/>
      <c r="O69"/>
      <c r="P69"/>
      <c r="Q69"/>
      <c r="R69"/>
      <c r="S69"/>
    </row>
    <row r="70" spans="1:19">
      <c r="A70" s="86" t="s">
        <v>392</v>
      </c>
      <c r="B70" s="86" t="s">
        <v>495</v>
      </c>
      <c r="C70" s="86">
        <v>0.3</v>
      </c>
      <c r="D70" s="86">
        <v>1.8620000000000001</v>
      </c>
      <c r="E70" s="86">
        <v>3.4009999999999998</v>
      </c>
      <c r="F70" s="86">
        <v>131.25</v>
      </c>
      <c r="G70" s="86">
        <v>270</v>
      </c>
      <c r="H70" s="86">
        <v>180</v>
      </c>
      <c r="I70" s="86"/>
      <c r="J70"/>
      <c r="K70"/>
      <c r="L70"/>
      <c r="M70"/>
      <c r="N70"/>
      <c r="O70"/>
      <c r="P70"/>
      <c r="Q70"/>
      <c r="R70"/>
      <c r="S70"/>
    </row>
    <row r="71" spans="1:19">
      <c r="A71" s="86" t="s">
        <v>393</v>
      </c>
      <c r="B71" s="86" t="s">
        <v>496</v>
      </c>
      <c r="C71" s="86">
        <v>0.22</v>
      </c>
      <c r="D71" s="86">
        <v>0.85199999999999998</v>
      </c>
      <c r="E71" s="86">
        <v>0.97599999999999998</v>
      </c>
      <c r="F71" s="86">
        <v>136.91999999999999</v>
      </c>
      <c r="G71" s="86">
        <v>180</v>
      </c>
      <c r="H71" s="86">
        <v>90</v>
      </c>
      <c r="I71" s="86" t="s">
        <v>382</v>
      </c>
      <c r="J71"/>
      <c r="K71"/>
      <c r="L71"/>
      <c r="M71"/>
      <c r="N71"/>
      <c r="O71"/>
      <c r="P71"/>
      <c r="Q71"/>
      <c r="R71"/>
      <c r="S71"/>
    </row>
    <row r="72" spans="1:19">
      <c r="A72" s="86" t="s">
        <v>394</v>
      </c>
      <c r="B72" s="86" t="s">
        <v>496</v>
      </c>
      <c r="C72" s="86">
        <v>0.22</v>
      </c>
      <c r="D72" s="86">
        <v>0.85199999999999998</v>
      </c>
      <c r="E72" s="86">
        <v>0.97599999999999998</v>
      </c>
      <c r="F72" s="86">
        <v>91.28</v>
      </c>
      <c r="G72" s="86">
        <v>90</v>
      </c>
      <c r="H72" s="86">
        <v>90</v>
      </c>
      <c r="I72" s="86" t="s">
        <v>385</v>
      </c>
      <c r="J72"/>
      <c r="K72"/>
      <c r="L72"/>
      <c r="M72"/>
      <c r="N72"/>
      <c r="O72"/>
      <c r="P72"/>
      <c r="Q72"/>
      <c r="R72"/>
      <c r="S72"/>
    </row>
    <row r="73" spans="1:19">
      <c r="A73" s="86" t="s">
        <v>395</v>
      </c>
      <c r="B73" s="86" t="s">
        <v>496</v>
      </c>
      <c r="C73" s="86">
        <v>0.22</v>
      </c>
      <c r="D73" s="86">
        <v>0.85199999999999998</v>
      </c>
      <c r="E73" s="86">
        <v>0.97599999999999998</v>
      </c>
      <c r="F73" s="86">
        <v>136.91999999999999</v>
      </c>
      <c r="G73" s="86">
        <v>0</v>
      </c>
      <c r="H73" s="86">
        <v>90</v>
      </c>
      <c r="I73" s="86" t="s">
        <v>388</v>
      </c>
      <c r="J73"/>
      <c r="K73"/>
      <c r="L73"/>
      <c r="M73"/>
      <c r="N73"/>
      <c r="O73"/>
      <c r="P73"/>
      <c r="Q73"/>
      <c r="R73"/>
      <c r="S73"/>
    </row>
    <row r="74" spans="1:19">
      <c r="A74" s="86" t="s">
        <v>396</v>
      </c>
      <c r="B74" s="86" t="s">
        <v>496</v>
      </c>
      <c r="C74" s="86">
        <v>0.22</v>
      </c>
      <c r="D74" s="86">
        <v>0.85199999999999998</v>
      </c>
      <c r="E74" s="86">
        <v>0.97599999999999998</v>
      </c>
      <c r="F74" s="86">
        <v>91.28</v>
      </c>
      <c r="G74" s="86">
        <v>270</v>
      </c>
      <c r="H74" s="86">
        <v>90</v>
      </c>
      <c r="I74" s="86" t="s">
        <v>391</v>
      </c>
      <c r="J74"/>
      <c r="K74"/>
      <c r="L74"/>
      <c r="M74"/>
      <c r="N74"/>
      <c r="O74"/>
      <c r="P74"/>
      <c r="Q74"/>
      <c r="R74"/>
      <c r="S74"/>
    </row>
    <row r="75" spans="1:19">
      <c r="A75" s="86" t="s">
        <v>397</v>
      </c>
      <c r="B75" s="86" t="s">
        <v>496</v>
      </c>
      <c r="C75" s="86">
        <v>0.22</v>
      </c>
      <c r="D75" s="86">
        <v>0.85199999999999998</v>
      </c>
      <c r="E75" s="86">
        <v>0.97599999999999998</v>
      </c>
      <c r="F75" s="86">
        <v>136.91999999999999</v>
      </c>
      <c r="G75" s="86">
        <v>180</v>
      </c>
      <c r="H75" s="86">
        <v>90</v>
      </c>
      <c r="I75" s="86" t="s">
        <v>382</v>
      </c>
      <c r="J75"/>
      <c r="K75"/>
      <c r="L75"/>
      <c r="M75"/>
      <c r="N75"/>
      <c r="O75"/>
      <c r="P75"/>
      <c r="Q75"/>
      <c r="R75"/>
      <c r="S75"/>
    </row>
    <row r="76" spans="1:19">
      <c r="A76" s="86" t="s">
        <v>398</v>
      </c>
      <c r="B76" s="86" t="s">
        <v>496</v>
      </c>
      <c r="C76" s="86">
        <v>0.22</v>
      </c>
      <c r="D76" s="86">
        <v>0.85199999999999998</v>
      </c>
      <c r="E76" s="86">
        <v>0.97599999999999998</v>
      </c>
      <c r="F76" s="86">
        <v>91.28</v>
      </c>
      <c r="G76" s="86">
        <v>90</v>
      </c>
      <c r="H76" s="86">
        <v>90</v>
      </c>
      <c r="I76" s="86" t="s">
        <v>385</v>
      </c>
      <c r="J76"/>
      <c r="K76"/>
      <c r="L76"/>
      <c r="M76"/>
      <c r="N76"/>
      <c r="O76"/>
      <c r="P76"/>
      <c r="Q76"/>
      <c r="R76"/>
      <c r="S76"/>
    </row>
    <row r="77" spans="1:19">
      <c r="A77" s="86" t="s">
        <v>399</v>
      </c>
      <c r="B77" s="86" t="s">
        <v>496</v>
      </c>
      <c r="C77" s="86">
        <v>0.22</v>
      </c>
      <c r="D77" s="86">
        <v>0.85199999999999998</v>
      </c>
      <c r="E77" s="86">
        <v>0.97599999999999998</v>
      </c>
      <c r="F77" s="86">
        <v>136.91999999999999</v>
      </c>
      <c r="G77" s="86">
        <v>0</v>
      </c>
      <c r="H77" s="86">
        <v>90</v>
      </c>
      <c r="I77" s="86" t="s">
        <v>388</v>
      </c>
      <c r="J77"/>
      <c r="K77"/>
      <c r="L77"/>
      <c r="M77"/>
      <c r="N77"/>
      <c r="O77"/>
      <c r="P77"/>
      <c r="Q77"/>
      <c r="R77"/>
      <c r="S77"/>
    </row>
    <row r="78" spans="1:19">
      <c r="A78" s="86" t="s">
        <v>400</v>
      </c>
      <c r="B78" s="86" t="s">
        <v>496</v>
      </c>
      <c r="C78" s="86">
        <v>0.22</v>
      </c>
      <c r="D78" s="86">
        <v>0.85199999999999998</v>
      </c>
      <c r="E78" s="86">
        <v>0.97599999999999998</v>
      </c>
      <c r="F78" s="86">
        <v>91.28</v>
      </c>
      <c r="G78" s="86">
        <v>270</v>
      </c>
      <c r="H78" s="86">
        <v>90</v>
      </c>
      <c r="I78" s="86" t="s">
        <v>391</v>
      </c>
      <c r="J78"/>
      <c r="K78"/>
      <c r="L78"/>
      <c r="M78"/>
      <c r="N78"/>
      <c r="O78"/>
      <c r="P78"/>
      <c r="Q78"/>
      <c r="R78"/>
      <c r="S78"/>
    </row>
    <row r="79" spans="1:19">
      <c r="A79" s="86" t="s">
        <v>410</v>
      </c>
      <c r="B79" s="86" t="s">
        <v>496</v>
      </c>
      <c r="C79" s="86">
        <v>0.22</v>
      </c>
      <c r="D79" s="86">
        <v>0.85199999999999998</v>
      </c>
      <c r="E79" s="86">
        <v>0.97599999999999998</v>
      </c>
      <c r="F79" s="86">
        <v>40.57</v>
      </c>
      <c r="G79" s="86">
        <v>90</v>
      </c>
      <c r="H79" s="86">
        <v>90</v>
      </c>
      <c r="I79" s="86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86" t="s">
        <v>409</v>
      </c>
      <c r="B80" s="86" t="s">
        <v>496</v>
      </c>
      <c r="C80" s="86">
        <v>0.22</v>
      </c>
      <c r="D80" s="86">
        <v>0.85199999999999998</v>
      </c>
      <c r="E80" s="86">
        <v>0.97599999999999998</v>
      </c>
      <c r="F80" s="86">
        <v>60.85</v>
      </c>
      <c r="G80" s="86">
        <v>0</v>
      </c>
      <c r="H80" s="86">
        <v>90</v>
      </c>
      <c r="I80" s="86" t="s">
        <v>388</v>
      </c>
      <c r="J80"/>
      <c r="K80"/>
      <c r="L80"/>
      <c r="M80"/>
      <c r="N80"/>
      <c r="O80"/>
      <c r="P80"/>
      <c r="Q80"/>
      <c r="R80"/>
      <c r="S80"/>
    </row>
    <row r="81" spans="1:19">
      <c r="A81" s="86" t="s">
        <v>411</v>
      </c>
      <c r="B81" s="86" t="s">
        <v>496</v>
      </c>
      <c r="C81" s="86">
        <v>0.22</v>
      </c>
      <c r="D81" s="86">
        <v>0.85199999999999998</v>
      </c>
      <c r="E81" s="86">
        <v>0.97599999999999998</v>
      </c>
      <c r="F81" s="86">
        <v>60.85</v>
      </c>
      <c r="G81" s="86">
        <v>180</v>
      </c>
      <c r="H81" s="86">
        <v>90</v>
      </c>
      <c r="I81" s="86" t="s">
        <v>382</v>
      </c>
      <c r="J81"/>
      <c r="K81"/>
      <c r="L81"/>
      <c r="M81"/>
      <c r="N81"/>
      <c r="O81"/>
      <c r="P81"/>
      <c r="Q81"/>
      <c r="R81"/>
      <c r="S81"/>
    </row>
    <row r="82" spans="1:19">
      <c r="A82" s="86" t="s">
        <v>412</v>
      </c>
      <c r="B82" s="86" t="s">
        <v>496</v>
      </c>
      <c r="C82" s="86">
        <v>0.22</v>
      </c>
      <c r="D82" s="86">
        <v>0.85199999999999998</v>
      </c>
      <c r="E82" s="86">
        <v>0.97599999999999998</v>
      </c>
      <c r="F82" s="86">
        <v>40.57</v>
      </c>
      <c r="G82" s="86">
        <v>270</v>
      </c>
      <c r="H82" s="86">
        <v>90</v>
      </c>
      <c r="I82" s="86" t="s">
        <v>391</v>
      </c>
      <c r="J82"/>
      <c r="K82"/>
      <c r="L82"/>
      <c r="M82"/>
      <c r="N82"/>
      <c r="O82"/>
      <c r="P82"/>
      <c r="Q82"/>
      <c r="R82"/>
      <c r="S82"/>
    </row>
    <row r="83" spans="1:19">
      <c r="A83" s="86" t="s">
        <v>413</v>
      </c>
      <c r="B83" s="86" t="s">
        <v>497</v>
      </c>
      <c r="C83" s="86">
        <v>0.3</v>
      </c>
      <c r="D83" s="86">
        <v>0.375</v>
      </c>
      <c r="E83" s="86">
        <v>0.40400000000000003</v>
      </c>
      <c r="F83" s="86">
        <v>1660.73</v>
      </c>
      <c r="G83" s="86">
        <v>0</v>
      </c>
      <c r="H83" s="86">
        <v>0</v>
      </c>
      <c r="I83" s="86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79"/>
      <c r="B85" s="86" t="s">
        <v>49</v>
      </c>
      <c r="C85" s="86" t="s">
        <v>414</v>
      </c>
      <c r="D85" s="86" t="s">
        <v>415</v>
      </c>
      <c r="E85" s="86" t="s">
        <v>416</v>
      </c>
      <c r="F85" s="86" t="s">
        <v>43</v>
      </c>
      <c r="G85" s="86" t="s">
        <v>417</v>
      </c>
      <c r="H85" s="86" t="s">
        <v>418</v>
      </c>
      <c r="I85" s="86" t="s">
        <v>419</v>
      </c>
      <c r="J85" s="86" t="s">
        <v>377</v>
      </c>
      <c r="K85" s="86" t="s">
        <v>379</v>
      </c>
      <c r="L85"/>
      <c r="M85"/>
      <c r="N85"/>
      <c r="O85"/>
      <c r="P85"/>
      <c r="Q85"/>
      <c r="R85"/>
      <c r="S85"/>
    </row>
    <row r="86" spans="1:19">
      <c r="A86" s="86" t="s">
        <v>420</v>
      </c>
      <c r="B86" s="86" t="s">
        <v>720</v>
      </c>
      <c r="C86" s="86">
        <v>65.28</v>
      </c>
      <c r="D86" s="86">
        <v>65.28</v>
      </c>
      <c r="E86" s="86">
        <v>5.835</v>
      </c>
      <c r="F86" s="86">
        <v>0.251</v>
      </c>
      <c r="G86" s="86">
        <v>0.11</v>
      </c>
      <c r="H86" s="86" t="s">
        <v>64</v>
      </c>
      <c r="I86" s="86" t="s">
        <v>381</v>
      </c>
      <c r="J86" s="86">
        <v>180</v>
      </c>
      <c r="K86" s="86" t="s">
        <v>382</v>
      </c>
      <c r="L86"/>
      <c r="M86"/>
      <c r="N86"/>
      <c r="O86"/>
      <c r="P86"/>
      <c r="Q86"/>
      <c r="R86"/>
      <c r="S86"/>
    </row>
    <row r="87" spans="1:19">
      <c r="A87" s="86" t="s">
        <v>421</v>
      </c>
      <c r="B87" s="86" t="s">
        <v>720</v>
      </c>
      <c r="C87" s="86">
        <v>43.52</v>
      </c>
      <c r="D87" s="86">
        <v>43.52</v>
      </c>
      <c r="E87" s="86">
        <v>5.835</v>
      </c>
      <c r="F87" s="86">
        <v>0.251</v>
      </c>
      <c r="G87" s="86">
        <v>0.11</v>
      </c>
      <c r="H87" s="86" t="s">
        <v>64</v>
      </c>
      <c r="I87" s="86" t="s">
        <v>384</v>
      </c>
      <c r="J87" s="86">
        <v>90</v>
      </c>
      <c r="K87" s="86" t="s">
        <v>385</v>
      </c>
      <c r="L87"/>
      <c r="M87"/>
      <c r="N87"/>
      <c r="O87"/>
      <c r="P87"/>
      <c r="Q87"/>
      <c r="R87"/>
      <c r="S87"/>
    </row>
    <row r="88" spans="1:19">
      <c r="A88" s="86" t="s">
        <v>422</v>
      </c>
      <c r="B88" s="86" t="s">
        <v>720</v>
      </c>
      <c r="C88" s="86">
        <v>65.28</v>
      </c>
      <c r="D88" s="86">
        <v>65.28</v>
      </c>
      <c r="E88" s="86">
        <v>5.835</v>
      </c>
      <c r="F88" s="86">
        <v>0.251</v>
      </c>
      <c r="G88" s="86">
        <v>0.11</v>
      </c>
      <c r="H88" s="86" t="s">
        <v>64</v>
      </c>
      <c r="I88" s="86" t="s">
        <v>387</v>
      </c>
      <c r="J88" s="86">
        <v>0</v>
      </c>
      <c r="K88" s="86" t="s">
        <v>388</v>
      </c>
      <c r="L88"/>
      <c r="M88"/>
      <c r="N88"/>
      <c r="O88"/>
      <c r="P88"/>
      <c r="Q88"/>
      <c r="R88"/>
      <c r="S88"/>
    </row>
    <row r="89" spans="1:19">
      <c r="A89" s="86" t="s">
        <v>423</v>
      </c>
      <c r="B89" s="86" t="s">
        <v>720</v>
      </c>
      <c r="C89" s="86">
        <v>43.52</v>
      </c>
      <c r="D89" s="86">
        <v>43.52</v>
      </c>
      <c r="E89" s="86">
        <v>5.835</v>
      </c>
      <c r="F89" s="86">
        <v>0.251</v>
      </c>
      <c r="G89" s="86">
        <v>0.11</v>
      </c>
      <c r="H89" s="86" t="s">
        <v>64</v>
      </c>
      <c r="I89" s="86" t="s">
        <v>390</v>
      </c>
      <c r="J89" s="86">
        <v>270</v>
      </c>
      <c r="K89" s="86" t="s">
        <v>391</v>
      </c>
      <c r="L89"/>
      <c r="M89"/>
      <c r="N89"/>
      <c r="O89"/>
      <c r="P89"/>
      <c r="Q89"/>
      <c r="R89"/>
      <c r="S89"/>
    </row>
    <row r="90" spans="1:19">
      <c r="A90" s="86" t="s">
        <v>424</v>
      </c>
      <c r="B90" s="86" t="s">
        <v>720</v>
      </c>
      <c r="C90" s="86">
        <v>65.28</v>
      </c>
      <c r="D90" s="86">
        <v>65.28</v>
      </c>
      <c r="E90" s="86">
        <v>5.835</v>
      </c>
      <c r="F90" s="86">
        <v>0.251</v>
      </c>
      <c r="G90" s="86">
        <v>0.11</v>
      </c>
      <c r="H90" s="86" t="s">
        <v>64</v>
      </c>
      <c r="I90" s="86" t="s">
        <v>393</v>
      </c>
      <c r="J90" s="86">
        <v>180</v>
      </c>
      <c r="K90" s="86" t="s">
        <v>382</v>
      </c>
      <c r="L90"/>
      <c r="M90"/>
      <c r="N90"/>
      <c r="O90"/>
      <c r="P90"/>
      <c r="Q90"/>
      <c r="R90"/>
      <c r="S90"/>
    </row>
    <row r="91" spans="1:19">
      <c r="A91" s="86" t="s">
        <v>425</v>
      </c>
      <c r="B91" s="86" t="s">
        <v>720</v>
      </c>
      <c r="C91" s="86">
        <v>43.52</v>
      </c>
      <c r="D91" s="86">
        <v>43.52</v>
      </c>
      <c r="E91" s="86">
        <v>5.835</v>
      </c>
      <c r="F91" s="86">
        <v>0.251</v>
      </c>
      <c r="G91" s="86">
        <v>0.11</v>
      </c>
      <c r="H91" s="86" t="s">
        <v>64</v>
      </c>
      <c r="I91" s="86" t="s">
        <v>394</v>
      </c>
      <c r="J91" s="86">
        <v>90</v>
      </c>
      <c r="K91" s="86" t="s">
        <v>385</v>
      </c>
      <c r="L91"/>
      <c r="M91"/>
      <c r="N91"/>
      <c r="O91"/>
      <c r="P91"/>
      <c r="Q91"/>
      <c r="R91"/>
      <c r="S91"/>
    </row>
    <row r="92" spans="1:19">
      <c r="A92" s="86" t="s">
        <v>426</v>
      </c>
      <c r="B92" s="86" t="s">
        <v>720</v>
      </c>
      <c r="C92" s="86">
        <v>65.28</v>
      </c>
      <c r="D92" s="86">
        <v>65.28</v>
      </c>
      <c r="E92" s="86">
        <v>5.835</v>
      </c>
      <c r="F92" s="86">
        <v>0.251</v>
      </c>
      <c r="G92" s="86">
        <v>0.11</v>
      </c>
      <c r="H92" s="86" t="s">
        <v>64</v>
      </c>
      <c r="I92" s="86" t="s">
        <v>395</v>
      </c>
      <c r="J92" s="86">
        <v>0</v>
      </c>
      <c r="K92" s="86" t="s">
        <v>388</v>
      </c>
      <c r="L92"/>
      <c r="M92"/>
      <c r="N92"/>
      <c r="O92"/>
      <c r="P92"/>
      <c r="Q92"/>
      <c r="R92"/>
      <c r="S92"/>
    </row>
    <row r="93" spans="1:19">
      <c r="A93" s="86" t="s">
        <v>427</v>
      </c>
      <c r="B93" s="86" t="s">
        <v>720</v>
      </c>
      <c r="C93" s="86">
        <v>43.52</v>
      </c>
      <c r="D93" s="86">
        <v>43.52</v>
      </c>
      <c r="E93" s="86">
        <v>5.835</v>
      </c>
      <c r="F93" s="86">
        <v>0.251</v>
      </c>
      <c r="G93" s="86">
        <v>0.11</v>
      </c>
      <c r="H93" s="86" t="s">
        <v>64</v>
      </c>
      <c r="I93" s="86" t="s">
        <v>396</v>
      </c>
      <c r="J93" s="86">
        <v>270</v>
      </c>
      <c r="K93" s="86" t="s">
        <v>391</v>
      </c>
      <c r="L93"/>
      <c r="M93"/>
      <c r="N93"/>
      <c r="O93"/>
      <c r="P93"/>
      <c r="Q93"/>
      <c r="R93"/>
      <c r="S93"/>
    </row>
    <row r="94" spans="1:19">
      <c r="A94" s="86" t="s">
        <v>428</v>
      </c>
      <c r="B94" s="86" t="s">
        <v>720</v>
      </c>
      <c r="C94" s="86">
        <v>65.28</v>
      </c>
      <c r="D94" s="86">
        <v>65.28</v>
      </c>
      <c r="E94" s="86">
        <v>5.835</v>
      </c>
      <c r="F94" s="86">
        <v>0.251</v>
      </c>
      <c r="G94" s="86">
        <v>0.11</v>
      </c>
      <c r="H94" s="86" t="s">
        <v>64</v>
      </c>
      <c r="I94" s="86" t="s">
        <v>397</v>
      </c>
      <c r="J94" s="86">
        <v>180</v>
      </c>
      <c r="K94" s="86" t="s">
        <v>382</v>
      </c>
      <c r="L94"/>
      <c r="M94"/>
      <c r="N94"/>
      <c r="O94"/>
      <c r="P94"/>
      <c r="Q94"/>
      <c r="R94"/>
      <c r="S94"/>
    </row>
    <row r="95" spans="1:19">
      <c r="A95" s="86" t="s">
        <v>429</v>
      </c>
      <c r="B95" s="86" t="s">
        <v>720</v>
      </c>
      <c r="C95" s="86">
        <v>43.52</v>
      </c>
      <c r="D95" s="86">
        <v>43.52</v>
      </c>
      <c r="E95" s="86">
        <v>5.835</v>
      </c>
      <c r="F95" s="86">
        <v>0.251</v>
      </c>
      <c r="G95" s="86">
        <v>0.11</v>
      </c>
      <c r="H95" s="86" t="s">
        <v>64</v>
      </c>
      <c r="I95" s="86" t="s">
        <v>398</v>
      </c>
      <c r="J95" s="86">
        <v>90</v>
      </c>
      <c r="K95" s="86" t="s">
        <v>385</v>
      </c>
      <c r="L95"/>
      <c r="M95"/>
      <c r="N95"/>
      <c r="O95"/>
      <c r="P95"/>
      <c r="Q95"/>
      <c r="R95"/>
      <c r="S95"/>
    </row>
    <row r="96" spans="1:19">
      <c r="A96" s="86" t="s">
        <v>430</v>
      </c>
      <c r="B96" s="86" t="s">
        <v>720</v>
      </c>
      <c r="C96" s="86">
        <v>65.28</v>
      </c>
      <c r="D96" s="86">
        <v>65.28</v>
      </c>
      <c r="E96" s="86">
        <v>5.835</v>
      </c>
      <c r="F96" s="86">
        <v>0.251</v>
      </c>
      <c r="G96" s="86">
        <v>0.11</v>
      </c>
      <c r="H96" s="86" t="s">
        <v>64</v>
      </c>
      <c r="I96" s="86" t="s">
        <v>399</v>
      </c>
      <c r="J96" s="86">
        <v>0</v>
      </c>
      <c r="K96" s="86" t="s">
        <v>388</v>
      </c>
      <c r="L96"/>
      <c r="M96"/>
      <c r="N96"/>
      <c r="O96"/>
      <c r="P96"/>
      <c r="Q96"/>
      <c r="R96"/>
      <c r="S96"/>
    </row>
    <row r="97" spans="1:19">
      <c r="A97" s="86" t="s">
        <v>431</v>
      </c>
      <c r="B97" s="86" t="s">
        <v>720</v>
      </c>
      <c r="C97" s="86">
        <v>43.52</v>
      </c>
      <c r="D97" s="86">
        <v>43.52</v>
      </c>
      <c r="E97" s="86">
        <v>5.835</v>
      </c>
      <c r="F97" s="86">
        <v>0.251</v>
      </c>
      <c r="G97" s="86">
        <v>0.11</v>
      </c>
      <c r="H97" s="86" t="s">
        <v>64</v>
      </c>
      <c r="I97" s="86" t="s">
        <v>400</v>
      </c>
      <c r="J97" s="86">
        <v>270</v>
      </c>
      <c r="K97" s="86" t="s">
        <v>391</v>
      </c>
      <c r="L97"/>
      <c r="M97"/>
      <c r="N97"/>
      <c r="O97"/>
      <c r="P97"/>
      <c r="Q97"/>
      <c r="R97"/>
      <c r="S97"/>
    </row>
    <row r="98" spans="1:19">
      <c r="A98" s="86" t="s">
        <v>432</v>
      </c>
      <c r="B98" s="86"/>
      <c r="C98" s="86"/>
      <c r="D98" s="86">
        <v>652.83000000000004</v>
      </c>
      <c r="E98" s="86">
        <v>5.83</v>
      </c>
      <c r="F98" s="86">
        <v>0.251</v>
      </c>
      <c r="G98" s="86">
        <v>0.11</v>
      </c>
      <c r="H98" s="86"/>
      <c r="I98" s="86"/>
      <c r="J98" s="86"/>
      <c r="K98" s="86"/>
      <c r="L98"/>
      <c r="M98"/>
      <c r="N98"/>
      <c r="O98"/>
      <c r="P98"/>
      <c r="Q98"/>
      <c r="R98"/>
      <c r="S98"/>
    </row>
    <row r="99" spans="1:19">
      <c r="A99" s="86" t="s">
        <v>433</v>
      </c>
      <c r="B99" s="86"/>
      <c r="C99" s="86"/>
      <c r="D99" s="86">
        <v>195.85</v>
      </c>
      <c r="E99" s="86">
        <v>5.83</v>
      </c>
      <c r="F99" s="86">
        <v>0.251</v>
      </c>
      <c r="G99" s="86">
        <v>0.11</v>
      </c>
      <c r="H99" s="86"/>
      <c r="I99" s="86"/>
      <c r="J99" s="86"/>
      <c r="K99" s="86"/>
      <c r="L99"/>
      <c r="M99"/>
      <c r="N99"/>
      <c r="O99"/>
      <c r="P99"/>
      <c r="Q99"/>
      <c r="R99"/>
      <c r="S99"/>
    </row>
    <row r="100" spans="1:19">
      <c r="A100" s="86" t="s">
        <v>434</v>
      </c>
      <c r="B100" s="86"/>
      <c r="C100" s="86"/>
      <c r="D100" s="86">
        <v>456.98</v>
      </c>
      <c r="E100" s="86">
        <v>5.83</v>
      </c>
      <c r="F100" s="86">
        <v>0.251</v>
      </c>
      <c r="G100" s="86">
        <v>0.11</v>
      </c>
      <c r="H100" s="86"/>
      <c r="I100" s="86"/>
      <c r="J100" s="86"/>
      <c r="K100" s="86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79"/>
      <c r="B102" s="86" t="s">
        <v>115</v>
      </c>
      <c r="C102" s="86" t="s">
        <v>435</v>
      </c>
      <c r="D102" s="86" t="s">
        <v>436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6" t="s">
        <v>437</v>
      </c>
      <c r="B103" s="86" t="s">
        <v>438</v>
      </c>
      <c r="C103" s="86">
        <v>280920.82</v>
      </c>
      <c r="D103" s="86">
        <v>0.7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79"/>
      <c r="B105" s="86" t="s">
        <v>115</v>
      </c>
      <c r="C105" s="86" t="s">
        <v>439</v>
      </c>
      <c r="D105" s="86" t="s">
        <v>440</v>
      </c>
      <c r="E105" s="86" t="s">
        <v>441</v>
      </c>
      <c r="F105" s="86" t="s">
        <v>442</v>
      </c>
      <c r="G105" s="86" t="s">
        <v>436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6" t="s">
        <v>443</v>
      </c>
      <c r="B106" s="86" t="s">
        <v>444</v>
      </c>
      <c r="C106" s="86">
        <v>149721.24</v>
      </c>
      <c r="D106" s="86">
        <v>108665.76</v>
      </c>
      <c r="E106" s="86">
        <v>41055.480000000003</v>
      </c>
      <c r="F106" s="86">
        <v>0.73</v>
      </c>
      <c r="G106" s="86">
        <v>3.05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6" t="s">
        <v>445</v>
      </c>
      <c r="B107" s="86" t="s">
        <v>444</v>
      </c>
      <c r="C107" s="86">
        <v>155255.65</v>
      </c>
      <c r="D107" s="86">
        <v>114419.98</v>
      </c>
      <c r="E107" s="86">
        <v>40835.67</v>
      </c>
      <c r="F107" s="86">
        <v>0.74</v>
      </c>
      <c r="G107" s="86">
        <v>3.08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446</v>
      </c>
      <c r="B108" s="86" t="s">
        <v>444</v>
      </c>
      <c r="C108" s="86">
        <v>158425.69</v>
      </c>
      <c r="D108" s="86">
        <v>116546.34</v>
      </c>
      <c r="E108" s="86">
        <v>41879.35</v>
      </c>
      <c r="F108" s="86">
        <v>0.74</v>
      </c>
      <c r="G108" s="86">
        <v>3.08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79"/>
      <c r="B110" s="86" t="s">
        <v>115</v>
      </c>
      <c r="C110" s="86" t="s">
        <v>439</v>
      </c>
      <c r="D110" s="86" t="s">
        <v>436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447</v>
      </c>
      <c r="B111" s="86" t="s">
        <v>448</v>
      </c>
      <c r="C111" s="86">
        <v>44415.33</v>
      </c>
      <c r="D111" s="86" t="s">
        <v>449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454</v>
      </c>
      <c r="B112" s="86" t="s">
        <v>448</v>
      </c>
      <c r="C112" s="86">
        <v>44040.63</v>
      </c>
      <c r="D112" s="86" t="s">
        <v>449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459</v>
      </c>
      <c r="B113" s="86" t="s">
        <v>448</v>
      </c>
      <c r="C113" s="86">
        <v>42334.79</v>
      </c>
      <c r="D113" s="86" t="s">
        <v>449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450</v>
      </c>
      <c r="B114" s="86" t="s">
        <v>448</v>
      </c>
      <c r="C114" s="86">
        <v>9897.7199999999993</v>
      </c>
      <c r="D114" s="86" t="s">
        <v>449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451</v>
      </c>
      <c r="B115" s="86" t="s">
        <v>448</v>
      </c>
      <c r="C115" s="86">
        <v>11300.79</v>
      </c>
      <c r="D115" s="86" t="s">
        <v>449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452</v>
      </c>
      <c r="B116" s="86" t="s">
        <v>448</v>
      </c>
      <c r="C116" s="86">
        <v>9055.11</v>
      </c>
      <c r="D116" s="86" t="s">
        <v>449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453</v>
      </c>
      <c r="B117" s="86" t="s">
        <v>448</v>
      </c>
      <c r="C117" s="86">
        <v>13992.38</v>
      </c>
      <c r="D117" s="86" t="s">
        <v>449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455</v>
      </c>
      <c r="B118" s="86" t="s">
        <v>448</v>
      </c>
      <c r="C118" s="86">
        <v>12084.79</v>
      </c>
      <c r="D118" s="86" t="s">
        <v>449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456</v>
      </c>
      <c r="B119" s="86" t="s">
        <v>448</v>
      </c>
      <c r="C119" s="86">
        <v>12810.4</v>
      </c>
      <c r="D119" s="86" t="s">
        <v>449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 t="s">
        <v>457</v>
      </c>
      <c r="B120" s="86" t="s">
        <v>448</v>
      </c>
      <c r="C120" s="86">
        <v>11162.68</v>
      </c>
      <c r="D120" s="86" t="s">
        <v>449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6" t="s">
        <v>458</v>
      </c>
      <c r="B121" s="86" t="s">
        <v>448</v>
      </c>
      <c r="C121" s="86">
        <v>15330.36</v>
      </c>
      <c r="D121" s="86" t="s">
        <v>449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6" t="s">
        <v>460</v>
      </c>
      <c r="B122" s="86" t="s">
        <v>448</v>
      </c>
      <c r="C122" s="86">
        <v>13000.01</v>
      </c>
      <c r="D122" s="86" t="s">
        <v>449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461</v>
      </c>
      <c r="B123" s="86" t="s">
        <v>448</v>
      </c>
      <c r="C123" s="86">
        <v>12311.7</v>
      </c>
      <c r="D123" s="86" t="s">
        <v>449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6" t="s">
        <v>462</v>
      </c>
      <c r="B124" s="86" t="s">
        <v>448</v>
      </c>
      <c r="C124" s="86">
        <v>12932.57</v>
      </c>
      <c r="D124" s="86" t="s">
        <v>449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6" t="s">
        <v>463</v>
      </c>
      <c r="B125" s="86" t="s">
        <v>448</v>
      </c>
      <c r="C125" s="86">
        <v>16376.64</v>
      </c>
      <c r="D125" s="86" t="s">
        <v>449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6" t="s">
        <v>464</v>
      </c>
      <c r="B126" s="86" t="s">
        <v>465</v>
      </c>
      <c r="C126" s="86">
        <v>13944.6</v>
      </c>
      <c r="D126" s="86">
        <v>0.8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6" t="s">
        <v>466</v>
      </c>
      <c r="B127" s="86" t="s">
        <v>465</v>
      </c>
      <c r="C127" s="86">
        <v>13085.4</v>
      </c>
      <c r="D127" s="86">
        <v>0.8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6" t="s">
        <v>467</v>
      </c>
      <c r="B128" s="86" t="s">
        <v>465</v>
      </c>
      <c r="C128" s="86">
        <v>12890.63</v>
      </c>
      <c r="D128" s="86">
        <v>0.8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79"/>
      <c r="B130" s="86" t="s">
        <v>115</v>
      </c>
      <c r="C130" s="86" t="s">
        <v>468</v>
      </c>
      <c r="D130" s="86" t="s">
        <v>469</v>
      </c>
      <c r="E130" s="86" t="s">
        <v>470</v>
      </c>
      <c r="F130" s="86" t="s">
        <v>471</v>
      </c>
      <c r="G130" s="86" t="s">
        <v>472</v>
      </c>
      <c r="H130" s="86" t="s">
        <v>473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6" t="s">
        <v>474</v>
      </c>
      <c r="B131" s="86" t="s">
        <v>475</v>
      </c>
      <c r="C131" s="86">
        <v>0.59</v>
      </c>
      <c r="D131" s="86">
        <v>1109.6500000000001</v>
      </c>
      <c r="E131" s="86">
        <v>7.25</v>
      </c>
      <c r="F131" s="86">
        <v>13604.75</v>
      </c>
      <c r="G131" s="86">
        <v>1</v>
      </c>
      <c r="H131" s="86" t="s">
        <v>476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6" t="s">
        <v>477</v>
      </c>
      <c r="B132" s="86" t="s">
        <v>475</v>
      </c>
      <c r="C132" s="86">
        <v>0.59</v>
      </c>
      <c r="D132" s="86">
        <v>1109.6500000000001</v>
      </c>
      <c r="E132" s="86">
        <v>7.81</v>
      </c>
      <c r="F132" s="86">
        <v>14643.2</v>
      </c>
      <c r="G132" s="86">
        <v>1</v>
      </c>
      <c r="H132" s="86" t="s">
        <v>476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6" t="s">
        <v>478</v>
      </c>
      <c r="B133" s="86" t="s">
        <v>475</v>
      </c>
      <c r="C133" s="86">
        <v>0.59</v>
      </c>
      <c r="D133" s="86">
        <v>1109.6500000000001</v>
      </c>
      <c r="E133" s="86">
        <v>7.93</v>
      </c>
      <c r="F133" s="86">
        <v>14877.49</v>
      </c>
      <c r="G133" s="86">
        <v>1</v>
      </c>
      <c r="H133" s="86" t="s">
        <v>476</v>
      </c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79"/>
      <c r="B135" s="86" t="s">
        <v>115</v>
      </c>
      <c r="C135" s="86" t="s">
        <v>479</v>
      </c>
      <c r="D135" s="86" t="s">
        <v>480</v>
      </c>
      <c r="E135" s="86" t="s">
        <v>481</v>
      </c>
      <c r="F135" s="86" t="s">
        <v>482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6" t="s">
        <v>486</v>
      </c>
      <c r="B136" s="86" t="s">
        <v>487</v>
      </c>
      <c r="C136" s="86" t="s">
        <v>485</v>
      </c>
      <c r="D136" s="86">
        <v>179352</v>
      </c>
      <c r="E136" s="86">
        <v>1637.86</v>
      </c>
      <c r="F136" s="86">
        <v>0.85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6" t="s">
        <v>483</v>
      </c>
      <c r="B137" s="86" t="s">
        <v>484</v>
      </c>
      <c r="C137" s="86" t="s">
        <v>485</v>
      </c>
      <c r="D137" s="86">
        <v>179352</v>
      </c>
      <c r="E137" s="86">
        <v>8.44</v>
      </c>
      <c r="F137" s="86">
        <v>0.85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79"/>
      <c r="B139" s="86" t="s">
        <v>115</v>
      </c>
      <c r="C139" s="86" t="s">
        <v>488</v>
      </c>
      <c r="D139" s="86" t="s">
        <v>489</v>
      </c>
      <c r="E139" s="86" t="s">
        <v>490</v>
      </c>
      <c r="F139" s="86" t="s">
        <v>491</v>
      </c>
      <c r="G139" s="86" t="s">
        <v>492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6" t="s">
        <v>493</v>
      </c>
      <c r="B140" s="86" t="s">
        <v>494</v>
      </c>
      <c r="C140" s="86">
        <v>0.38</v>
      </c>
      <c r="D140" s="86">
        <v>845000</v>
      </c>
      <c r="E140" s="86">
        <v>0.78</v>
      </c>
      <c r="F140" s="86">
        <v>1.76</v>
      </c>
      <c r="G140" s="86">
        <v>0.57999999999999996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79"/>
      <c r="B142" s="86" t="s">
        <v>498</v>
      </c>
      <c r="C142" s="86" t="s">
        <v>499</v>
      </c>
      <c r="D142" s="86" t="s">
        <v>500</v>
      </c>
      <c r="E142" s="86" t="s">
        <v>501</v>
      </c>
      <c r="F142" s="86" t="s">
        <v>502</v>
      </c>
      <c r="G142" s="86" t="s">
        <v>503</v>
      </c>
      <c r="H142" s="86" t="s">
        <v>504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6" t="s">
        <v>505</v>
      </c>
      <c r="B143" s="86">
        <v>49072.603999999999</v>
      </c>
      <c r="C143" s="86">
        <v>61.790500000000002</v>
      </c>
      <c r="D143" s="86">
        <v>241.69319999999999</v>
      </c>
      <c r="E143" s="86">
        <v>0</v>
      </c>
      <c r="F143" s="86">
        <v>6.9999999999999999E-4</v>
      </c>
      <c r="G143" s="86">
        <v>82433.401500000007</v>
      </c>
      <c r="H143" s="86">
        <v>19206.962100000001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506</v>
      </c>
      <c r="B144" s="86">
        <v>43374.542000000001</v>
      </c>
      <c r="C144" s="86">
        <v>54.561500000000002</v>
      </c>
      <c r="D144" s="86">
        <v>212.87010000000001</v>
      </c>
      <c r="E144" s="86">
        <v>0</v>
      </c>
      <c r="F144" s="86">
        <v>5.9999999999999995E-4</v>
      </c>
      <c r="G144" s="86">
        <v>72602.562999999995</v>
      </c>
      <c r="H144" s="86">
        <v>16969.762999999999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507</v>
      </c>
      <c r="B145" s="86">
        <v>49874.001900000003</v>
      </c>
      <c r="C145" s="86">
        <v>64.363500000000002</v>
      </c>
      <c r="D145" s="86">
        <v>267.54329999999999</v>
      </c>
      <c r="E145" s="86">
        <v>0</v>
      </c>
      <c r="F145" s="86">
        <v>8.0000000000000004E-4</v>
      </c>
      <c r="G145" s="86">
        <v>91257.8226</v>
      </c>
      <c r="H145" s="86">
        <v>19722.211599999999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508</v>
      </c>
      <c r="B146" s="86">
        <v>46977.097699999998</v>
      </c>
      <c r="C146" s="86">
        <v>61.366300000000003</v>
      </c>
      <c r="D146" s="86">
        <v>262.38589999999999</v>
      </c>
      <c r="E146" s="86">
        <v>0</v>
      </c>
      <c r="F146" s="86">
        <v>6.9999999999999999E-4</v>
      </c>
      <c r="G146" s="86">
        <v>89502.042300000001</v>
      </c>
      <c r="H146" s="86">
        <v>18672.213800000001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6" t="s">
        <v>281</v>
      </c>
      <c r="B147" s="86">
        <v>55193.236700000001</v>
      </c>
      <c r="C147" s="86">
        <v>72.424899999999994</v>
      </c>
      <c r="D147" s="86">
        <v>312.83999999999997</v>
      </c>
      <c r="E147" s="86">
        <v>0</v>
      </c>
      <c r="F147" s="86">
        <v>8.9999999999999998E-4</v>
      </c>
      <c r="G147" s="86">
        <v>106713.81630000001</v>
      </c>
      <c r="H147" s="86">
        <v>21979.924200000001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6" t="s">
        <v>509</v>
      </c>
      <c r="B148" s="86">
        <v>60733.152900000001</v>
      </c>
      <c r="C148" s="86">
        <v>79.7714</v>
      </c>
      <c r="D148" s="86">
        <v>345.31849999999997</v>
      </c>
      <c r="E148" s="86">
        <v>0</v>
      </c>
      <c r="F148" s="86">
        <v>1E-3</v>
      </c>
      <c r="G148" s="86">
        <v>117792.9859</v>
      </c>
      <c r="H148" s="86">
        <v>24196.036400000001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6" t="s">
        <v>510</v>
      </c>
      <c r="B149" s="86">
        <v>62187.967299999997</v>
      </c>
      <c r="C149" s="86">
        <v>81.689899999999994</v>
      </c>
      <c r="D149" s="86">
        <v>353.69720000000001</v>
      </c>
      <c r="E149" s="86">
        <v>0</v>
      </c>
      <c r="F149" s="86">
        <v>1E-3</v>
      </c>
      <c r="G149" s="86">
        <v>120651.11259999999</v>
      </c>
      <c r="H149" s="86">
        <v>24776.6168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6" t="s">
        <v>511</v>
      </c>
      <c r="B150" s="86">
        <v>65288.956200000001</v>
      </c>
      <c r="C150" s="86">
        <v>85.755399999999995</v>
      </c>
      <c r="D150" s="86">
        <v>371.22340000000003</v>
      </c>
      <c r="E150" s="86">
        <v>0</v>
      </c>
      <c r="F150" s="86">
        <v>1E-3</v>
      </c>
      <c r="G150" s="86">
        <v>126629.50169999999</v>
      </c>
      <c r="H150" s="86">
        <v>26011.0769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6" t="s">
        <v>512</v>
      </c>
      <c r="B151" s="86">
        <v>54110.3485</v>
      </c>
      <c r="C151" s="86">
        <v>71.053899999999999</v>
      </c>
      <c r="D151" s="86">
        <v>307.40219999999999</v>
      </c>
      <c r="E151" s="86">
        <v>0</v>
      </c>
      <c r="F151" s="86">
        <v>8.9999999999999998E-4</v>
      </c>
      <c r="G151" s="86">
        <v>104859.1149</v>
      </c>
      <c r="H151" s="86">
        <v>21555.122299999999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6" t="s">
        <v>513</v>
      </c>
      <c r="B152" s="86">
        <v>50793.634899999997</v>
      </c>
      <c r="C152" s="86">
        <v>66.475899999999996</v>
      </c>
      <c r="D152" s="86">
        <v>285.43959999999998</v>
      </c>
      <c r="E152" s="86">
        <v>0</v>
      </c>
      <c r="F152" s="86">
        <v>8.0000000000000004E-4</v>
      </c>
      <c r="G152" s="86">
        <v>97366.401599999997</v>
      </c>
      <c r="H152" s="86">
        <v>20205.175899999998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6" t="s">
        <v>514</v>
      </c>
      <c r="B153" s="86">
        <v>46526.938399999999</v>
      </c>
      <c r="C153" s="86">
        <v>60.382599999999996</v>
      </c>
      <c r="D153" s="86">
        <v>254.3304</v>
      </c>
      <c r="E153" s="86">
        <v>0</v>
      </c>
      <c r="F153" s="86">
        <v>6.9999999999999999E-4</v>
      </c>
      <c r="G153" s="86">
        <v>86752.511599999998</v>
      </c>
      <c r="H153" s="86">
        <v>18442.2893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6" t="s">
        <v>515</v>
      </c>
      <c r="B154" s="86">
        <v>47995.5982</v>
      </c>
      <c r="C154" s="86">
        <v>60.4938</v>
      </c>
      <c r="D154" s="86">
        <v>237.22069999999999</v>
      </c>
      <c r="E154" s="86">
        <v>0</v>
      </c>
      <c r="F154" s="86">
        <v>6.9999999999999999E-4</v>
      </c>
      <c r="G154" s="86">
        <v>80908.277499999997</v>
      </c>
      <c r="H154" s="86">
        <v>18793.080300000001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6"/>
      <c r="B155" s="86"/>
      <c r="C155" s="86"/>
      <c r="D155" s="86"/>
      <c r="E155" s="86"/>
      <c r="F155" s="86"/>
      <c r="G155" s="86"/>
      <c r="H155" s="86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6" t="s">
        <v>516</v>
      </c>
      <c r="B156" s="86">
        <v>632128.07860000001</v>
      </c>
      <c r="C156" s="86">
        <v>820.12980000000005</v>
      </c>
      <c r="D156" s="86">
        <v>3451.9645999999998</v>
      </c>
      <c r="E156" s="86">
        <v>0</v>
      </c>
      <c r="F156" s="86">
        <v>9.7999999999999997E-3</v>
      </c>
      <c r="G156" s="87">
        <v>1177470</v>
      </c>
      <c r="H156" s="86">
        <v>250530.4725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6" t="s">
        <v>517</v>
      </c>
      <c r="B157" s="86">
        <v>43374.542000000001</v>
      </c>
      <c r="C157" s="86">
        <v>54.561500000000002</v>
      </c>
      <c r="D157" s="86">
        <v>212.87010000000001</v>
      </c>
      <c r="E157" s="86">
        <v>0</v>
      </c>
      <c r="F157" s="86">
        <v>5.9999999999999995E-4</v>
      </c>
      <c r="G157" s="86">
        <v>72602.562999999995</v>
      </c>
      <c r="H157" s="86">
        <v>16969.762999999999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6" t="s">
        <v>518</v>
      </c>
      <c r="B158" s="86">
        <v>65288.956200000001</v>
      </c>
      <c r="C158" s="86">
        <v>85.755399999999995</v>
      </c>
      <c r="D158" s="86">
        <v>371.22340000000003</v>
      </c>
      <c r="E158" s="86">
        <v>0</v>
      </c>
      <c r="F158" s="86">
        <v>1E-3</v>
      </c>
      <c r="G158" s="86">
        <v>126629.50169999999</v>
      </c>
      <c r="H158" s="86">
        <v>26011.0769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79"/>
      <c r="B160" s="86" t="s">
        <v>519</v>
      </c>
      <c r="C160" s="86" t="s">
        <v>520</v>
      </c>
      <c r="D160" s="86" t="s">
        <v>521</v>
      </c>
      <c r="E160" s="86" t="s">
        <v>522</v>
      </c>
      <c r="F160" s="86" t="s">
        <v>523</v>
      </c>
      <c r="G160" s="86" t="s">
        <v>524</v>
      </c>
      <c r="H160" s="86" t="s">
        <v>525</v>
      </c>
      <c r="I160" s="86" t="s">
        <v>526</v>
      </c>
      <c r="J160" s="86" t="s">
        <v>527</v>
      </c>
      <c r="K160" s="86" t="s">
        <v>528</v>
      </c>
      <c r="L160" s="86" t="s">
        <v>529</v>
      </c>
      <c r="M160" s="86" t="s">
        <v>530</v>
      </c>
      <c r="N160" s="86" t="s">
        <v>531</v>
      </c>
      <c r="O160" s="86" t="s">
        <v>532</v>
      </c>
      <c r="P160" s="86" t="s">
        <v>533</v>
      </c>
      <c r="Q160" s="86" t="s">
        <v>534</v>
      </c>
      <c r="R160" s="86" t="s">
        <v>535</v>
      </c>
      <c r="S160" s="86" t="s">
        <v>536</v>
      </c>
    </row>
    <row r="161" spans="1:19">
      <c r="A161" s="86" t="s">
        <v>505</v>
      </c>
      <c r="B161" s="87">
        <v>182384000000</v>
      </c>
      <c r="C161" s="86">
        <v>184676.514</v>
      </c>
      <c r="D161" s="86" t="s">
        <v>675</v>
      </c>
      <c r="E161" s="86">
        <v>75734.207999999999</v>
      </c>
      <c r="F161" s="86">
        <v>51598.362999999998</v>
      </c>
      <c r="G161" s="86">
        <v>3980.7220000000002</v>
      </c>
      <c r="H161" s="86">
        <v>0</v>
      </c>
      <c r="I161" s="86">
        <v>53354.781000000003</v>
      </c>
      <c r="J161" s="86">
        <v>0</v>
      </c>
      <c r="K161" s="86">
        <v>8.44</v>
      </c>
      <c r="L161" s="86">
        <v>0</v>
      </c>
      <c r="M161" s="86">
        <v>0</v>
      </c>
      <c r="N161" s="86">
        <v>0</v>
      </c>
      <c r="O161" s="86">
        <v>0</v>
      </c>
      <c r="P161" s="86">
        <v>0</v>
      </c>
      <c r="Q161" s="86">
        <v>0</v>
      </c>
      <c r="R161" s="86">
        <v>0</v>
      </c>
      <c r="S161" s="86">
        <v>0</v>
      </c>
    </row>
    <row r="162" spans="1:19">
      <c r="A162" s="86" t="s">
        <v>506</v>
      </c>
      <c r="B162" s="87">
        <v>160633000000</v>
      </c>
      <c r="C162" s="86">
        <v>185016.524</v>
      </c>
      <c r="D162" s="86" t="s">
        <v>547</v>
      </c>
      <c r="E162" s="86">
        <v>75734.207999999999</v>
      </c>
      <c r="F162" s="86">
        <v>51598.362999999998</v>
      </c>
      <c r="G162" s="86">
        <v>4707.2449999999999</v>
      </c>
      <c r="H162" s="86">
        <v>0</v>
      </c>
      <c r="I162" s="86">
        <v>52968.267999999996</v>
      </c>
      <c r="J162" s="86">
        <v>0</v>
      </c>
      <c r="K162" s="86">
        <v>8.44</v>
      </c>
      <c r="L162" s="86">
        <v>0</v>
      </c>
      <c r="M162" s="86">
        <v>0</v>
      </c>
      <c r="N162" s="86">
        <v>0</v>
      </c>
      <c r="O162" s="86">
        <v>0</v>
      </c>
      <c r="P162" s="86">
        <v>0</v>
      </c>
      <c r="Q162" s="86">
        <v>0</v>
      </c>
      <c r="R162" s="86">
        <v>0</v>
      </c>
      <c r="S162" s="86">
        <v>0</v>
      </c>
    </row>
    <row r="163" spans="1:19">
      <c r="A163" s="86" t="s">
        <v>507</v>
      </c>
      <c r="B163" s="87">
        <v>201908000000</v>
      </c>
      <c r="C163" s="86">
        <v>185230.50700000001</v>
      </c>
      <c r="D163" s="86" t="s">
        <v>676</v>
      </c>
      <c r="E163" s="86">
        <v>75734.207999999999</v>
      </c>
      <c r="F163" s="86">
        <v>50788.728000000003</v>
      </c>
      <c r="G163" s="86">
        <v>4084.6179999999999</v>
      </c>
      <c r="H163" s="86">
        <v>0</v>
      </c>
      <c r="I163" s="86">
        <v>54614.512999999999</v>
      </c>
      <c r="J163" s="86">
        <v>0</v>
      </c>
      <c r="K163" s="86">
        <v>8.44</v>
      </c>
      <c r="L163" s="86">
        <v>0</v>
      </c>
      <c r="M163" s="86">
        <v>0</v>
      </c>
      <c r="N163" s="86">
        <v>0</v>
      </c>
      <c r="O163" s="86">
        <v>0</v>
      </c>
      <c r="P163" s="86">
        <v>0</v>
      </c>
      <c r="Q163" s="86">
        <v>0</v>
      </c>
      <c r="R163" s="86">
        <v>0</v>
      </c>
      <c r="S163" s="86">
        <v>0</v>
      </c>
    </row>
    <row r="164" spans="1:19">
      <c r="A164" s="86" t="s">
        <v>508</v>
      </c>
      <c r="B164" s="87">
        <v>198023000000</v>
      </c>
      <c r="C164" s="86">
        <v>203533.03899999999</v>
      </c>
      <c r="D164" s="86" t="s">
        <v>562</v>
      </c>
      <c r="E164" s="86">
        <v>75734.207999999999</v>
      </c>
      <c r="F164" s="86">
        <v>50956.165999999997</v>
      </c>
      <c r="G164" s="86">
        <v>5848.6859999999997</v>
      </c>
      <c r="H164" s="86">
        <v>0</v>
      </c>
      <c r="I164" s="86">
        <v>70985.539999999994</v>
      </c>
      <c r="J164" s="86">
        <v>0</v>
      </c>
      <c r="K164" s="86">
        <v>8.44</v>
      </c>
      <c r="L164" s="86">
        <v>0</v>
      </c>
      <c r="M164" s="86">
        <v>0</v>
      </c>
      <c r="N164" s="86">
        <v>0</v>
      </c>
      <c r="O164" s="86">
        <v>0</v>
      </c>
      <c r="P164" s="86">
        <v>0</v>
      </c>
      <c r="Q164" s="86">
        <v>0</v>
      </c>
      <c r="R164" s="86">
        <v>0</v>
      </c>
      <c r="S164" s="86">
        <v>0</v>
      </c>
    </row>
    <row r="165" spans="1:19">
      <c r="A165" s="86" t="s">
        <v>281</v>
      </c>
      <c r="B165" s="87">
        <v>236105000000</v>
      </c>
      <c r="C165" s="86">
        <v>248565.97700000001</v>
      </c>
      <c r="D165" s="86" t="s">
        <v>548</v>
      </c>
      <c r="E165" s="86">
        <v>75734.207999999999</v>
      </c>
      <c r="F165" s="86">
        <v>50956.165999999997</v>
      </c>
      <c r="G165" s="86">
        <v>9209.0139999999992</v>
      </c>
      <c r="H165" s="86">
        <v>0</v>
      </c>
      <c r="I165" s="86">
        <v>112658.149</v>
      </c>
      <c r="J165" s="86">
        <v>0</v>
      </c>
      <c r="K165" s="86">
        <v>8.44</v>
      </c>
      <c r="L165" s="86">
        <v>0</v>
      </c>
      <c r="M165" s="86">
        <v>0</v>
      </c>
      <c r="N165" s="86">
        <v>0</v>
      </c>
      <c r="O165" s="86">
        <v>0</v>
      </c>
      <c r="P165" s="86">
        <v>0</v>
      </c>
      <c r="Q165" s="86">
        <v>0</v>
      </c>
      <c r="R165" s="86">
        <v>0</v>
      </c>
      <c r="S165" s="86">
        <v>0</v>
      </c>
    </row>
    <row r="166" spans="1:19">
      <c r="A166" s="86" t="s">
        <v>509</v>
      </c>
      <c r="B166" s="87">
        <v>260617000000</v>
      </c>
      <c r="C166" s="86">
        <v>248744.508</v>
      </c>
      <c r="D166" s="86" t="s">
        <v>619</v>
      </c>
      <c r="E166" s="86">
        <v>75734.207999999999</v>
      </c>
      <c r="F166" s="86">
        <v>50956.165999999997</v>
      </c>
      <c r="G166" s="86">
        <v>9632.3250000000007</v>
      </c>
      <c r="H166" s="86">
        <v>0</v>
      </c>
      <c r="I166" s="86">
        <v>112413.37</v>
      </c>
      <c r="J166" s="86">
        <v>0</v>
      </c>
      <c r="K166" s="86">
        <v>8.44</v>
      </c>
      <c r="L166" s="86">
        <v>0</v>
      </c>
      <c r="M166" s="86">
        <v>0</v>
      </c>
      <c r="N166" s="86">
        <v>0</v>
      </c>
      <c r="O166" s="86">
        <v>0</v>
      </c>
      <c r="P166" s="86">
        <v>0</v>
      </c>
      <c r="Q166" s="86">
        <v>0</v>
      </c>
      <c r="R166" s="86">
        <v>0</v>
      </c>
      <c r="S166" s="86">
        <v>0</v>
      </c>
    </row>
    <row r="167" spans="1:19">
      <c r="A167" s="86" t="s">
        <v>510</v>
      </c>
      <c r="B167" s="87">
        <v>266941000000</v>
      </c>
      <c r="C167" s="86">
        <v>274255.89199999999</v>
      </c>
      <c r="D167" s="86" t="s">
        <v>549</v>
      </c>
      <c r="E167" s="86">
        <v>75734.207999999999</v>
      </c>
      <c r="F167" s="86">
        <v>50956.165999999997</v>
      </c>
      <c r="G167" s="86">
        <v>21243.053</v>
      </c>
      <c r="H167" s="86">
        <v>0</v>
      </c>
      <c r="I167" s="86">
        <v>126314.026</v>
      </c>
      <c r="J167" s="86">
        <v>0</v>
      </c>
      <c r="K167" s="86">
        <v>8.44</v>
      </c>
      <c r="L167" s="86">
        <v>0</v>
      </c>
      <c r="M167" s="86">
        <v>0</v>
      </c>
      <c r="N167" s="86">
        <v>0</v>
      </c>
      <c r="O167" s="86">
        <v>0</v>
      </c>
      <c r="P167" s="86">
        <v>0</v>
      </c>
      <c r="Q167" s="86">
        <v>0</v>
      </c>
      <c r="R167" s="86">
        <v>0</v>
      </c>
      <c r="S167" s="86">
        <v>0</v>
      </c>
    </row>
    <row r="168" spans="1:19">
      <c r="A168" s="86" t="s">
        <v>511</v>
      </c>
      <c r="B168" s="87">
        <v>280168000000</v>
      </c>
      <c r="C168" s="86">
        <v>271008.64000000001</v>
      </c>
      <c r="D168" s="86" t="s">
        <v>677</v>
      </c>
      <c r="E168" s="86">
        <v>75734.207999999999</v>
      </c>
      <c r="F168" s="86">
        <v>50956.165999999997</v>
      </c>
      <c r="G168" s="86">
        <v>20128.986000000001</v>
      </c>
      <c r="H168" s="86">
        <v>0</v>
      </c>
      <c r="I168" s="86">
        <v>124180.841</v>
      </c>
      <c r="J168" s="86">
        <v>0</v>
      </c>
      <c r="K168" s="86">
        <v>8.44</v>
      </c>
      <c r="L168" s="86">
        <v>0</v>
      </c>
      <c r="M168" s="86">
        <v>0</v>
      </c>
      <c r="N168" s="86">
        <v>0</v>
      </c>
      <c r="O168" s="86">
        <v>0</v>
      </c>
      <c r="P168" s="86">
        <v>0</v>
      </c>
      <c r="Q168" s="86">
        <v>0</v>
      </c>
      <c r="R168" s="86">
        <v>0</v>
      </c>
      <c r="S168" s="86">
        <v>0</v>
      </c>
    </row>
    <row r="169" spans="1:19">
      <c r="A169" s="86" t="s">
        <v>512</v>
      </c>
      <c r="B169" s="87">
        <v>232001000000</v>
      </c>
      <c r="C169" s="86">
        <v>248101.87899999999</v>
      </c>
      <c r="D169" s="86" t="s">
        <v>678</v>
      </c>
      <c r="E169" s="86">
        <v>75734.207999999999</v>
      </c>
      <c r="F169" s="86">
        <v>50956.165999999997</v>
      </c>
      <c r="G169" s="86">
        <v>7589.741</v>
      </c>
      <c r="H169" s="86">
        <v>0</v>
      </c>
      <c r="I169" s="86">
        <v>113813.32399999999</v>
      </c>
      <c r="J169" s="86">
        <v>0</v>
      </c>
      <c r="K169" s="86">
        <v>8.44</v>
      </c>
      <c r="L169" s="86">
        <v>0</v>
      </c>
      <c r="M169" s="86">
        <v>0</v>
      </c>
      <c r="N169" s="86">
        <v>0</v>
      </c>
      <c r="O169" s="86">
        <v>0</v>
      </c>
      <c r="P169" s="86">
        <v>0</v>
      </c>
      <c r="Q169" s="86">
        <v>0</v>
      </c>
      <c r="R169" s="86">
        <v>0</v>
      </c>
      <c r="S169" s="86">
        <v>0</v>
      </c>
    </row>
    <row r="170" spans="1:19">
      <c r="A170" s="86" t="s">
        <v>513</v>
      </c>
      <c r="B170" s="87">
        <v>215423000000</v>
      </c>
      <c r="C170" s="86">
        <v>217358.01800000001</v>
      </c>
      <c r="D170" s="86" t="s">
        <v>679</v>
      </c>
      <c r="E170" s="86">
        <v>75734.207999999999</v>
      </c>
      <c r="F170" s="86">
        <v>50956.165999999997</v>
      </c>
      <c r="G170" s="86">
        <v>6863.3689999999997</v>
      </c>
      <c r="H170" s="86">
        <v>0</v>
      </c>
      <c r="I170" s="86">
        <v>83795.835999999996</v>
      </c>
      <c r="J170" s="86">
        <v>0</v>
      </c>
      <c r="K170" s="86">
        <v>8.44</v>
      </c>
      <c r="L170" s="86">
        <v>0</v>
      </c>
      <c r="M170" s="86">
        <v>0</v>
      </c>
      <c r="N170" s="86">
        <v>0</v>
      </c>
      <c r="O170" s="86">
        <v>0</v>
      </c>
      <c r="P170" s="86">
        <v>0</v>
      </c>
      <c r="Q170" s="86">
        <v>0</v>
      </c>
      <c r="R170" s="86">
        <v>0</v>
      </c>
      <c r="S170" s="86">
        <v>0</v>
      </c>
    </row>
    <row r="171" spans="1:19">
      <c r="A171" s="86" t="s">
        <v>514</v>
      </c>
      <c r="B171" s="87">
        <v>191940000000</v>
      </c>
      <c r="C171" s="86">
        <v>192998.55600000001</v>
      </c>
      <c r="D171" s="86" t="s">
        <v>680</v>
      </c>
      <c r="E171" s="86">
        <v>75734.207999999999</v>
      </c>
      <c r="F171" s="86">
        <v>50956.165999999997</v>
      </c>
      <c r="G171" s="86">
        <v>4557.4790000000003</v>
      </c>
      <c r="H171" s="86">
        <v>0</v>
      </c>
      <c r="I171" s="86">
        <v>61742.262999999999</v>
      </c>
      <c r="J171" s="86">
        <v>0</v>
      </c>
      <c r="K171" s="86">
        <v>8.44</v>
      </c>
      <c r="L171" s="86">
        <v>0</v>
      </c>
      <c r="M171" s="86">
        <v>0</v>
      </c>
      <c r="N171" s="86">
        <v>0</v>
      </c>
      <c r="O171" s="86">
        <v>0</v>
      </c>
      <c r="P171" s="86">
        <v>0</v>
      </c>
      <c r="Q171" s="86">
        <v>0</v>
      </c>
      <c r="R171" s="86">
        <v>0</v>
      </c>
      <c r="S171" s="86">
        <v>0</v>
      </c>
    </row>
    <row r="172" spans="1:19">
      <c r="A172" s="86" t="s">
        <v>515</v>
      </c>
      <c r="B172" s="87">
        <v>179010000000</v>
      </c>
      <c r="C172" s="86">
        <v>183595.47399999999</v>
      </c>
      <c r="D172" s="86" t="s">
        <v>540</v>
      </c>
      <c r="E172" s="86">
        <v>75734.207999999999</v>
      </c>
      <c r="F172" s="86">
        <v>51598.362999999998</v>
      </c>
      <c r="G172" s="86">
        <v>4217.0969999999998</v>
      </c>
      <c r="H172" s="86">
        <v>0</v>
      </c>
      <c r="I172" s="86">
        <v>52037.366000000002</v>
      </c>
      <c r="J172" s="86">
        <v>0</v>
      </c>
      <c r="K172" s="86">
        <v>8.44</v>
      </c>
      <c r="L172" s="86">
        <v>0</v>
      </c>
      <c r="M172" s="86">
        <v>0</v>
      </c>
      <c r="N172" s="86">
        <v>0</v>
      </c>
      <c r="O172" s="86">
        <v>0</v>
      </c>
      <c r="P172" s="86">
        <v>0</v>
      </c>
      <c r="Q172" s="86">
        <v>0</v>
      </c>
      <c r="R172" s="86">
        <v>0</v>
      </c>
      <c r="S172" s="86">
        <v>0</v>
      </c>
    </row>
    <row r="173" spans="1:19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</row>
    <row r="174" spans="1:19">
      <c r="A174" s="86" t="s">
        <v>516</v>
      </c>
      <c r="B174" s="87">
        <v>2605150000000</v>
      </c>
      <c r="C174" s="86"/>
      <c r="D174" s="86"/>
      <c r="E174" s="86"/>
      <c r="F174" s="86"/>
      <c r="G174" s="86"/>
      <c r="H174" s="86"/>
      <c r="I174" s="86"/>
      <c r="J174" s="86"/>
      <c r="K174" s="86"/>
      <c r="L174" s="86">
        <v>0</v>
      </c>
      <c r="M174" s="86">
        <v>0</v>
      </c>
      <c r="N174" s="86">
        <v>0</v>
      </c>
      <c r="O174" s="86">
        <v>0</v>
      </c>
      <c r="P174" s="86">
        <v>0</v>
      </c>
      <c r="Q174" s="86">
        <v>0</v>
      </c>
      <c r="R174" s="86">
        <v>0</v>
      </c>
      <c r="S174" s="86">
        <v>0</v>
      </c>
    </row>
    <row r="175" spans="1:19">
      <c r="A175" s="86" t="s">
        <v>517</v>
      </c>
      <c r="B175" s="87">
        <v>160633000000</v>
      </c>
      <c r="C175" s="86">
        <v>183595.47399999999</v>
      </c>
      <c r="D175" s="86"/>
      <c r="E175" s="86">
        <v>75734.207999999999</v>
      </c>
      <c r="F175" s="86">
        <v>50788.728000000003</v>
      </c>
      <c r="G175" s="86">
        <v>3980.7220000000002</v>
      </c>
      <c r="H175" s="86">
        <v>0</v>
      </c>
      <c r="I175" s="86">
        <v>52037.366000000002</v>
      </c>
      <c r="J175" s="86">
        <v>0</v>
      </c>
      <c r="K175" s="86">
        <v>8.44</v>
      </c>
      <c r="L175" s="86">
        <v>0</v>
      </c>
      <c r="M175" s="86">
        <v>0</v>
      </c>
      <c r="N175" s="86">
        <v>0</v>
      </c>
      <c r="O175" s="86">
        <v>0</v>
      </c>
      <c r="P175" s="86">
        <v>0</v>
      </c>
      <c r="Q175" s="86">
        <v>0</v>
      </c>
      <c r="R175" s="86">
        <v>0</v>
      </c>
      <c r="S175" s="86">
        <v>0</v>
      </c>
    </row>
    <row r="176" spans="1:19">
      <c r="A176" s="86" t="s">
        <v>518</v>
      </c>
      <c r="B176" s="87">
        <v>280168000000</v>
      </c>
      <c r="C176" s="86">
        <v>274255.89199999999</v>
      </c>
      <c r="D176" s="86"/>
      <c r="E176" s="86">
        <v>75734.207999999999</v>
      </c>
      <c r="F176" s="86">
        <v>51598.362999999998</v>
      </c>
      <c r="G176" s="86">
        <v>21243.053</v>
      </c>
      <c r="H176" s="86">
        <v>0</v>
      </c>
      <c r="I176" s="86">
        <v>126314.026</v>
      </c>
      <c r="J176" s="86">
        <v>0</v>
      </c>
      <c r="K176" s="86">
        <v>8.44</v>
      </c>
      <c r="L176" s="86">
        <v>0</v>
      </c>
      <c r="M176" s="86">
        <v>0</v>
      </c>
      <c r="N176" s="86">
        <v>0</v>
      </c>
      <c r="O176" s="86">
        <v>0</v>
      </c>
      <c r="P176" s="86">
        <v>0</v>
      </c>
      <c r="Q176" s="86">
        <v>0</v>
      </c>
      <c r="R176" s="86">
        <v>0</v>
      </c>
      <c r="S176" s="86">
        <v>0</v>
      </c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9"/>
      <c r="B178" s="86" t="s">
        <v>541</v>
      </c>
      <c r="C178" s="86" t="s">
        <v>542</v>
      </c>
      <c r="D178" s="86" t="s">
        <v>543</v>
      </c>
      <c r="E178" s="86" t="s">
        <v>238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6" t="s">
        <v>544</v>
      </c>
      <c r="B179" s="86">
        <v>90119.57</v>
      </c>
      <c r="C179" s="86">
        <v>4085</v>
      </c>
      <c r="D179" s="86">
        <v>0</v>
      </c>
      <c r="E179" s="86">
        <v>94204.57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6" t="s">
        <v>545</v>
      </c>
      <c r="B180" s="86">
        <v>18.09</v>
      </c>
      <c r="C180" s="86">
        <v>0.82</v>
      </c>
      <c r="D180" s="86">
        <v>0</v>
      </c>
      <c r="E180" s="86">
        <v>18.91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6" t="s">
        <v>546</v>
      </c>
      <c r="B181" s="86">
        <v>18.09</v>
      </c>
      <c r="C181" s="86">
        <v>0.82</v>
      </c>
      <c r="D181" s="86">
        <v>0</v>
      </c>
      <c r="E181" s="86">
        <v>18.91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181"/>
  <sheetViews>
    <sheetView workbookViewId="0"/>
  </sheetViews>
  <sheetFormatPr defaultRowHeight="10.5"/>
  <cols>
    <col min="1" max="1" width="45.8320312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9" width="38.3320312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4.83203125" style="78" customWidth="1"/>
    <col min="18" max="18" width="42.6640625" style="78" customWidth="1"/>
    <col min="19" max="19" width="48.1640625" style="78" customWidth="1"/>
    <col min="20" max="27" width="9.33203125" style="78" customWidth="1"/>
    <col min="28" max="16384" width="9.33203125" style="78"/>
  </cols>
  <sheetData>
    <row r="1" spans="1:19">
      <c r="A1" s="79"/>
      <c r="B1" s="86" t="s">
        <v>329</v>
      </c>
      <c r="C1" s="86" t="s">
        <v>330</v>
      </c>
      <c r="D1" s="86" t="s">
        <v>331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332</v>
      </c>
      <c r="B2" s="86">
        <v>3092.08</v>
      </c>
      <c r="C2" s="86">
        <v>620.63</v>
      </c>
      <c r="D2" s="86">
        <v>620.63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333</v>
      </c>
      <c r="B3" s="86">
        <v>3092.08</v>
      </c>
      <c r="C3" s="86">
        <v>620.63</v>
      </c>
      <c r="D3" s="86">
        <v>620.63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334</v>
      </c>
      <c r="B4" s="86">
        <v>8778.9599999999991</v>
      </c>
      <c r="C4" s="86">
        <v>1762.07</v>
      </c>
      <c r="D4" s="86">
        <v>1762.07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335</v>
      </c>
      <c r="B5" s="86">
        <v>8778.9599999999991</v>
      </c>
      <c r="C5" s="86">
        <v>1762.07</v>
      </c>
      <c r="D5" s="86">
        <v>1762.07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9"/>
      <c r="B7" s="86" t="s">
        <v>336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337</v>
      </c>
      <c r="B8" s="86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338</v>
      </c>
      <c r="B9" s="86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339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9"/>
      <c r="B12" s="86" t="s">
        <v>340</v>
      </c>
      <c r="C12" s="86" t="s">
        <v>341</v>
      </c>
      <c r="D12" s="86" t="s">
        <v>342</v>
      </c>
      <c r="E12" s="86" t="s">
        <v>343</v>
      </c>
      <c r="F12" s="86" t="s">
        <v>344</v>
      </c>
      <c r="G12" s="86" t="s">
        <v>345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70</v>
      </c>
      <c r="B13" s="86">
        <v>0</v>
      </c>
      <c r="C13" s="86">
        <v>453.34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71</v>
      </c>
      <c r="B14" s="86">
        <v>802.37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79</v>
      </c>
      <c r="B15" s="86">
        <v>867.37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80</v>
      </c>
      <c r="B16" s="86">
        <v>34.270000000000003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81</v>
      </c>
      <c r="B17" s="86">
        <v>806.04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82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83</v>
      </c>
      <c r="B19" s="86">
        <v>97.88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84</v>
      </c>
      <c r="B20" s="86">
        <v>0.68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85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86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65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87</v>
      </c>
      <c r="B24" s="86">
        <v>0</v>
      </c>
      <c r="C24" s="86">
        <v>30.13</v>
      </c>
      <c r="D24" s="86">
        <v>0</v>
      </c>
      <c r="E24" s="86">
        <v>0</v>
      </c>
      <c r="F24" s="86">
        <v>0</v>
      </c>
      <c r="G24" s="86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88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89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90</v>
      </c>
      <c r="B28" s="86">
        <v>2608.6</v>
      </c>
      <c r="C28" s="86">
        <v>483.48</v>
      </c>
      <c r="D28" s="86">
        <v>0</v>
      </c>
      <c r="E28" s="86">
        <v>0</v>
      </c>
      <c r="F28" s="86">
        <v>0</v>
      </c>
      <c r="G28" s="86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9"/>
      <c r="B30" s="86" t="s">
        <v>336</v>
      </c>
      <c r="C30" s="86" t="s">
        <v>2</v>
      </c>
      <c r="D30" s="86" t="s">
        <v>346</v>
      </c>
      <c r="E30" s="86" t="s">
        <v>347</v>
      </c>
      <c r="F30" s="86" t="s">
        <v>348</v>
      </c>
      <c r="G30" s="86" t="s">
        <v>349</v>
      </c>
      <c r="H30" s="86" t="s">
        <v>350</v>
      </c>
      <c r="I30" s="86" t="s">
        <v>351</v>
      </c>
      <c r="J30" s="86" t="s">
        <v>352</v>
      </c>
      <c r="K30"/>
      <c r="L30"/>
      <c r="M30"/>
      <c r="N30"/>
      <c r="O30"/>
      <c r="P30"/>
      <c r="Q30"/>
      <c r="R30"/>
      <c r="S30"/>
    </row>
    <row r="31" spans="1:19">
      <c r="A31" s="86" t="s">
        <v>353</v>
      </c>
      <c r="B31" s="86">
        <v>983.54</v>
      </c>
      <c r="C31" s="86" t="s">
        <v>3</v>
      </c>
      <c r="D31" s="86">
        <v>2698.04</v>
      </c>
      <c r="E31" s="86">
        <v>1</v>
      </c>
      <c r="F31" s="86">
        <v>0</v>
      </c>
      <c r="G31" s="86">
        <v>0</v>
      </c>
      <c r="H31" s="86">
        <v>16.89</v>
      </c>
      <c r="I31" s="86">
        <v>18.579999999999998</v>
      </c>
      <c r="J31" s="86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6" t="s">
        <v>358</v>
      </c>
      <c r="B32" s="86">
        <v>983.54</v>
      </c>
      <c r="C32" s="86" t="s">
        <v>3</v>
      </c>
      <c r="D32" s="86">
        <v>2698.04</v>
      </c>
      <c r="E32" s="86">
        <v>1</v>
      </c>
      <c r="F32" s="86">
        <v>0</v>
      </c>
      <c r="G32" s="86">
        <v>0</v>
      </c>
      <c r="H32" s="86">
        <v>16.89</v>
      </c>
      <c r="I32" s="86">
        <v>18.579999999999998</v>
      </c>
      <c r="J32" s="86">
        <v>8.07</v>
      </c>
      <c r="K32"/>
      <c r="L32"/>
      <c r="M32"/>
      <c r="N32"/>
      <c r="O32"/>
      <c r="P32"/>
      <c r="Q32"/>
      <c r="R32"/>
      <c r="S32"/>
    </row>
    <row r="33" spans="1:19">
      <c r="A33" s="86" t="s">
        <v>363</v>
      </c>
      <c r="B33" s="86">
        <v>983.54</v>
      </c>
      <c r="C33" s="86" t="s">
        <v>3</v>
      </c>
      <c r="D33" s="86">
        <v>2698.04</v>
      </c>
      <c r="E33" s="86">
        <v>1</v>
      </c>
      <c r="F33" s="86">
        <v>0</v>
      </c>
      <c r="G33" s="86">
        <v>0</v>
      </c>
      <c r="H33" s="86">
        <v>16.89</v>
      </c>
      <c r="I33" s="86">
        <v>18.579999999999998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368</v>
      </c>
      <c r="B34" s="86">
        <v>1660.73</v>
      </c>
      <c r="C34" s="86" t="s">
        <v>3</v>
      </c>
      <c r="D34" s="86">
        <v>2024.76</v>
      </c>
      <c r="E34" s="86">
        <v>1</v>
      </c>
      <c r="F34" s="86">
        <v>202.84</v>
      </c>
      <c r="G34" s="86">
        <v>0</v>
      </c>
      <c r="H34" s="86">
        <v>0</v>
      </c>
      <c r="I34" s="86"/>
      <c r="J34" s="86">
        <v>0</v>
      </c>
      <c r="K34"/>
      <c r="L34"/>
      <c r="M34"/>
      <c r="N34"/>
      <c r="O34"/>
      <c r="P34"/>
      <c r="Q34"/>
      <c r="R34"/>
      <c r="S34"/>
    </row>
    <row r="35" spans="1:19">
      <c r="A35" s="86" t="s">
        <v>369</v>
      </c>
      <c r="B35" s="86">
        <v>1660.73</v>
      </c>
      <c r="C35" s="86" t="s">
        <v>3</v>
      </c>
      <c r="D35" s="86">
        <v>2024.76</v>
      </c>
      <c r="E35" s="86">
        <v>1</v>
      </c>
      <c r="F35" s="86">
        <v>202.84</v>
      </c>
      <c r="G35" s="86">
        <v>0</v>
      </c>
      <c r="H35" s="86">
        <v>0</v>
      </c>
      <c r="I35" s="86"/>
      <c r="J35" s="86">
        <v>0</v>
      </c>
      <c r="K35"/>
      <c r="L35"/>
      <c r="M35"/>
      <c r="N35"/>
      <c r="O35"/>
      <c r="P35"/>
      <c r="Q35"/>
      <c r="R35"/>
      <c r="S35"/>
    </row>
    <row r="36" spans="1:19">
      <c r="A36" s="86" t="s">
        <v>354</v>
      </c>
      <c r="B36" s="86">
        <v>207.34</v>
      </c>
      <c r="C36" s="86" t="s">
        <v>3</v>
      </c>
      <c r="D36" s="86">
        <v>568.77</v>
      </c>
      <c r="E36" s="86">
        <v>1</v>
      </c>
      <c r="F36" s="86">
        <v>136.91999999999999</v>
      </c>
      <c r="G36" s="86">
        <v>65.28</v>
      </c>
      <c r="H36" s="86">
        <v>16.89</v>
      </c>
      <c r="I36" s="86">
        <v>18.579999999999998</v>
      </c>
      <c r="J36" s="86">
        <v>8.07</v>
      </c>
      <c r="K36"/>
      <c r="L36"/>
      <c r="M36"/>
      <c r="N36"/>
      <c r="O36"/>
      <c r="P36"/>
      <c r="Q36"/>
      <c r="R36"/>
      <c r="S36"/>
    </row>
    <row r="37" spans="1:19">
      <c r="A37" s="86" t="s">
        <v>355</v>
      </c>
      <c r="B37" s="86">
        <v>131.26</v>
      </c>
      <c r="C37" s="86" t="s">
        <v>3</v>
      </c>
      <c r="D37" s="86">
        <v>360.08</v>
      </c>
      <c r="E37" s="86">
        <v>1</v>
      </c>
      <c r="F37" s="86">
        <v>91.28</v>
      </c>
      <c r="G37" s="86">
        <v>43.52</v>
      </c>
      <c r="H37" s="86">
        <v>16.89</v>
      </c>
      <c r="I37" s="86">
        <v>18.579999999999998</v>
      </c>
      <c r="J37" s="86">
        <v>8.07</v>
      </c>
      <c r="K37"/>
      <c r="L37"/>
      <c r="M37"/>
      <c r="N37"/>
      <c r="O37"/>
      <c r="P37"/>
      <c r="Q37"/>
      <c r="R37"/>
      <c r="S37"/>
    </row>
    <row r="38" spans="1:19">
      <c r="A38" s="86" t="s">
        <v>356</v>
      </c>
      <c r="B38" s="86">
        <v>207.34</v>
      </c>
      <c r="C38" s="86" t="s">
        <v>3</v>
      </c>
      <c r="D38" s="86">
        <v>568.77</v>
      </c>
      <c r="E38" s="86">
        <v>1</v>
      </c>
      <c r="F38" s="86">
        <v>136.91999999999999</v>
      </c>
      <c r="G38" s="86">
        <v>65.28</v>
      </c>
      <c r="H38" s="86">
        <v>16.89</v>
      </c>
      <c r="I38" s="86">
        <v>18.579999999999998</v>
      </c>
      <c r="J38" s="86">
        <v>8.07</v>
      </c>
      <c r="K38"/>
      <c r="L38"/>
      <c r="M38"/>
      <c r="N38"/>
      <c r="O38"/>
      <c r="P38"/>
      <c r="Q38"/>
      <c r="R38"/>
      <c r="S38"/>
    </row>
    <row r="39" spans="1:19">
      <c r="A39" s="86" t="s">
        <v>357</v>
      </c>
      <c r="B39" s="86">
        <v>131.25</v>
      </c>
      <c r="C39" s="86" t="s">
        <v>3</v>
      </c>
      <c r="D39" s="86">
        <v>360.05</v>
      </c>
      <c r="E39" s="86">
        <v>1</v>
      </c>
      <c r="F39" s="86">
        <v>91.28</v>
      </c>
      <c r="G39" s="86">
        <v>43.52</v>
      </c>
      <c r="H39" s="86">
        <v>16.89</v>
      </c>
      <c r="I39" s="86">
        <v>18.579999999999998</v>
      </c>
      <c r="J39" s="86">
        <v>8.07</v>
      </c>
      <c r="K39"/>
      <c r="L39"/>
      <c r="M39"/>
      <c r="N39"/>
      <c r="O39"/>
      <c r="P39"/>
      <c r="Q39"/>
      <c r="R39"/>
      <c r="S39"/>
    </row>
    <row r="40" spans="1:19">
      <c r="A40" s="86" t="s">
        <v>359</v>
      </c>
      <c r="B40" s="86">
        <v>207.34</v>
      </c>
      <c r="C40" s="86" t="s">
        <v>3</v>
      </c>
      <c r="D40" s="86">
        <v>568.77</v>
      </c>
      <c r="E40" s="86">
        <v>1</v>
      </c>
      <c r="F40" s="86">
        <v>136.91999999999999</v>
      </c>
      <c r="G40" s="86">
        <v>65.28</v>
      </c>
      <c r="H40" s="86">
        <v>16.89</v>
      </c>
      <c r="I40" s="86">
        <v>18.579999999999998</v>
      </c>
      <c r="J40" s="86">
        <v>8.07</v>
      </c>
      <c r="K40"/>
      <c r="L40"/>
      <c r="M40"/>
      <c r="N40"/>
      <c r="O40"/>
      <c r="P40"/>
      <c r="Q40"/>
      <c r="R40"/>
      <c r="S40"/>
    </row>
    <row r="41" spans="1:19">
      <c r="A41" s="86" t="s">
        <v>360</v>
      </c>
      <c r="B41" s="86">
        <v>131.26</v>
      </c>
      <c r="C41" s="86" t="s">
        <v>3</v>
      </c>
      <c r="D41" s="86">
        <v>360.08</v>
      </c>
      <c r="E41" s="86">
        <v>1</v>
      </c>
      <c r="F41" s="86">
        <v>91.28</v>
      </c>
      <c r="G41" s="86">
        <v>43.52</v>
      </c>
      <c r="H41" s="86">
        <v>16.89</v>
      </c>
      <c r="I41" s="86">
        <v>18.579999999999998</v>
      </c>
      <c r="J41" s="86">
        <v>8.07</v>
      </c>
      <c r="K41"/>
      <c r="L41"/>
      <c r="M41"/>
      <c r="N41"/>
      <c r="O41"/>
      <c r="P41"/>
      <c r="Q41"/>
      <c r="R41"/>
      <c r="S41"/>
    </row>
    <row r="42" spans="1:19">
      <c r="A42" s="86" t="s">
        <v>361</v>
      </c>
      <c r="B42" s="86">
        <v>207.34</v>
      </c>
      <c r="C42" s="86" t="s">
        <v>3</v>
      </c>
      <c r="D42" s="86">
        <v>568.77</v>
      </c>
      <c r="E42" s="86">
        <v>1</v>
      </c>
      <c r="F42" s="86">
        <v>136.91999999999999</v>
      </c>
      <c r="G42" s="86">
        <v>65.28</v>
      </c>
      <c r="H42" s="86">
        <v>16.89</v>
      </c>
      <c r="I42" s="86">
        <v>18.579999999999998</v>
      </c>
      <c r="J42" s="86">
        <v>8.07</v>
      </c>
      <c r="K42"/>
      <c r="L42"/>
      <c r="M42"/>
      <c r="N42"/>
      <c r="O42"/>
      <c r="P42"/>
      <c r="Q42"/>
      <c r="R42"/>
      <c r="S42"/>
    </row>
    <row r="43" spans="1:19">
      <c r="A43" s="86" t="s">
        <v>362</v>
      </c>
      <c r="B43" s="86">
        <v>131.25</v>
      </c>
      <c r="C43" s="86" t="s">
        <v>3</v>
      </c>
      <c r="D43" s="86">
        <v>360.05</v>
      </c>
      <c r="E43" s="86">
        <v>1</v>
      </c>
      <c r="F43" s="86">
        <v>91.28</v>
      </c>
      <c r="G43" s="86">
        <v>43.52</v>
      </c>
      <c r="H43" s="86">
        <v>16.89</v>
      </c>
      <c r="I43" s="86">
        <v>18.579999999999998</v>
      </c>
      <c r="J43" s="86">
        <v>8.07</v>
      </c>
      <c r="K43"/>
      <c r="L43"/>
      <c r="M43"/>
      <c r="N43"/>
      <c r="O43"/>
      <c r="P43"/>
      <c r="Q43"/>
      <c r="R43"/>
      <c r="S43"/>
    </row>
    <row r="44" spans="1:19">
      <c r="A44" s="86" t="s">
        <v>364</v>
      </c>
      <c r="B44" s="86">
        <v>207.34</v>
      </c>
      <c r="C44" s="86" t="s">
        <v>3</v>
      </c>
      <c r="D44" s="86">
        <v>568.77</v>
      </c>
      <c r="E44" s="86">
        <v>1</v>
      </c>
      <c r="F44" s="86">
        <v>136.91999999999999</v>
      </c>
      <c r="G44" s="86">
        <v>65.28</v>
      </c>
      <c r="H44" s="86">
        <v>16.89</v>
      </c>
      <c r="I44" s="86">
        <v>18.579999999999998</v>
      </c>
      <c r="J44" s="86">
        <v>8.07</v>
      </c>
      <c r="K44"/>
      <c r="L44"/>
      <c r="M44"/>
      <c r="N44"/>
      <c r="O44"/>
      <c r="P44"/>
      <c r="Q44"/>
      <c r="R44"/>
      <c r="S44"/>
    </row>
    <row r="45" spans="1:19">
      <c r="A45" s="86" t="s">
        <v>365</v>
      </c>
      <c r="B45" s="86">
        <v>131.26</v>
      </c>
      <c r="C45" s="86" t="s">
        <v>3</v>
      </c>
      <c r="D45" s="86">
        <v>360.08</v>
      </c>
      <c r="E45" s="86">
        <v>1</v>
      </c>
      <c r="F45" s="86">
        <v>91.28</v>
      </c>
      <c r="G45" s="86">
        <v>43.52</v>
      </c>
      <c r="H45" s="86">
        <v>16.89</v>
      </c>
      <c r="I45" s="86">
        <v>18.579999999999998</v>
      </c>
      <c r="J45" s="86">
        <v>8.07</v>
      </c>
      <c r="K45"/>
      <c r="L45"/>
      <c r="M45"/>
      <c r="N45"/>
      <c r="O45"/>
      <c r="P45"/>
      <c r="Q45"/>
      <c r="R45"/>
      <c r="S45"/>
    </row>
    <row r="46" spans="1:19">
      <c r="A46" s="86" t="s">
        <v>366</v>
      </c>
      <c r="B46" s="86">
        <v>207.34</v>
      </c>
      <c r="C46" s="86" t="s">
        <v>3</v>
      </c>
      <c r="D46" s="86">
        <v>568.77</v>
      </c>
      <c r="E46" s="86">
        <v>1</v>
      </c>
      <c r="F46" s="86">
        <v>136.91999999999999</v>
      </c>
      <c r="G46" s="86">
        <v>65.28</v>
      </c>
      <c r="H46" s="86">
        <v>16.89</v>
      </c>
      <c r="I46" s="86">
        <v>18.579999999999998</v>
      </c>
      <c r="J46" s="86">
        <v>8.07</v>
      </c>
      <c r="K46"/>
      <c r="L46"/>
      <c r="M46"/>
      <c r="N46"/>
      <c r="O46"/>
      <c r="P46"/>
      <c r="Q46"/>
      <c r="R46"/>
      <c r="S46"/>
    </row>
    <row r="47" spans="1:19">
      <c r="A47" s="86" t="s">
        <v>367</v>
      </c>
      <c r="B47" s="86">
        <v>131.25</v>
      </c>
      <c r="C47" s="86" t="s">
        <v>3</v>
      </c>
      <c r="D47" s="86">
        <v>360.05</v>
      </c>
      <c r="E47" s="86">
        <v>1</v>
      </c>
      <c r="F47" s="86">
        <v>91.28</v>
      </c>
      <c r="G47" s="86">
        <v>43.52</v>
      </c>
      <c r="H47" s="86">
        <v>16.89</v>
      </c>
      <c r="I47" s="86">
        <v>18.579999999999998</v>
      </c>
      <c r="J47" s="86">
        <v>8.07</v>
      </c>
      <c r="K47"/>
      <c r="L47"/>
      <c r="M47"/>
      <c r="N47"/>
      <c r="O47"/>
      <c r="P47"/>
      <c r="Q47"/>
      <c r="R47"/>
      <c r="S47"/>
    </row>
    <row r="48" spans="1:19">
      <c r="A48" s="86" t="s">
        <v>370</v>
      </c>
      <c r="B48" s="86">
        <v>1660.73</v>
      </c>
      <c r="C48" s="86" t="s">
        <v>3</v>
      </c>
      <c r="D48" s="86">
        <v>2024.76</v>
      </c>
      <c r="E48" s="86">
        <v>1</v>
      </c>
      <c r="F48" s="86">
        <v>202.84</v>
      </c>
      <c r="G48" s="86">
        <v>0</v>
      </c>
      <c r="H48" s="86">
        <v>0</v>
      </c>
      <c r="I48" s="86"/>
      <c r="J48" s="86">
        <v>0</v>
      </c>
      <c r="K48"/>
      <c r="L48"/>
      <c r="M48"/>
      <c r="N48"/>
      <c r="O48"/>
      <c r="P48"/>
      <c r="Q48"/>
      <c r="R48"/>
      <c r="S48"/>
    </row>
    <row r="49" spans="1:19">
      <c r="A49" s="86" t="s">
        <v>238</v>
      </c>
      <c r="B49" s="86">
        <v>9964.3700000000008</v>
      </c>
      <c r="C49" s="86"/>
      <c r="D49" s="86">
        <v>19741.41</v>
      </c>
      <c r="E49" s="86"/>
      <c r="F49" s="86">
        <v>1977.67</v>
      </c>
      <c r="G49" s="86">
        <v>652.83000000000004</v>
      </c>
      <c r="H49" s="86">
        <v>8.4450000000000003</v>
      </c>
      <c r="I49" s="86">
        <v>37.159999999999997</v>
      </c>
      <c r="J49" s="86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6" t="s">
        <v>371</v>
      </c>
      <c r="B50" s="86">
        <v>9964.3700000000008</v>
      </c>
      <c r="C50" s="86"/>
      <c r="D50" s="86">
        <v>19741.41</v>
      </c>
      <c r="E50" s="86"/>
      <c r="F50" s="86">
        <v>1977.67</v>
      </c>
      <c r="G50" s="86">
        <v>652.83000000000004</v>
      </c>
      <c r="H50" s="86">
        <v>8.4450000000000003</v>
      </c>
      <c r="I50" s="86">
        <v>37.159999999999997</v>
      </c>
      <c r="J50" s="86">
        <v>7.2575000000000003</v>
      </c>
      <c r="K50"/>
      <c r="L50"/>
      <c r="M50"/>
      <c r="N50"/>
      <c r="O50"/>
      <c r="P50"/>
      <c r="Q50"/>
      <c r="R50"/>
      <c r="S50"/>
    </row>
    <row r="51" spans="1:19">
      <c r="A51" s="86" t="s">
        <v>372</v>
      </c>
      <c r="B51" s="86">
        <v>0</v>
      </c>
      <c r="C51" s="86"/>
      <c r="D51" s="86">
        <v>0</v>
      </c>
      <c r="E51" s="86"/>
      <c r="F51" s="86">
        <v>0</v>
      </c>
      <c r="G51" s="86">
        <v>0</v>
      </c>
      <c r="H51" s="86"/>
      <c r="I51" s="86"/>
      <c r="J51" s="86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79"/>
      <c r="B53" s="86" t="s">
        <v>49</v>
      </c>
      <c r="C53" s="86" t="s">
        <v>373</v>
      </c>
      <c r="D53" s="86" t="s">
        <v>374</v>
      </c>
      <c r="E53" s="86" t="s">
        <v>375</v>
      </c>
      <c r="F53" s="86" t="s">
        <v>376</v>
      </c>
      <c r="G53" s="86" t="s">
        <v>377</v>
      </c>
      <c r="H53" s="86" t="s">
        <v>378</v>
      </c>
      <c r="I53" s="86" t="s">
        <v>379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380</v>
      </c>
      <c r="B54" s="86" t="s">
        <v>495</v>
      </c>
      <c r="C54" s="86">
        <v>0.3</v>
      </c>
      <c r="D54" s="86">
        <v>1.8620000000000001</v>
      </c>
      <c r="E54" s="86">
        <v>3.4009999999999998</v>
      </c>
      <c r="F54" s="86">
        <v>983.54</v>
      </c>
      <c r="G54" s="86">
        <v>0</v>
      </c>
      <c r="H54" s="86">
        <v>180</v>
      </c>
      <c r="I54" s="86"/>
      <c r="J54"/>
      <c r="K54"/>
      <c r="L54"/>
      <c r="M54"/>
      <c r="N54"/>
      <c r="O54"/>
      <c r="P54"/>
      <c r="Q54"/>
      <c r="R54"/>
      <c r="S54"/>
    </row>
    <row r="55" spans="1:19">
      <c r="A55" s="86" t="s">
        <v>401</v>
      </c>
      <c r="B55" s="86" t="s">
        <v>496</v>
      </c>
      <c r="C55" s="86">
        <v>0.22</v>
      </c>
      <c r="D55" s="86">
        <v>1.363</v>
      </c>
      <c r="E55" s="86">
        <v>1.712</v>
      </c>
      <c r="F55" s="86">
        <v>40.57</v>
      </c>
      <c r="G55" s="86">
        <v>90</v>
      </c>
      <c r="H55" s="86">
        <v>90</v>
      </c>
      <c r="I55" s="86" t="s">
        <v>385</v>
      </c>
      <c r="J55"/>
      <c r="K55"/>
      <c r="L55"/>
      <c r="M55"/>
      <c r="N55"/>
      <c r="O55"/>
      <c r="P55"/>
      <c r="Q55"/>
      <c r="R55"/>
      <c r="S55"/>
    </row>
    <row r="56" spans="1:19">
      <c r="A56" s="86" t="s">
        <v>404</v>
      </c>
      <c r="B56" s="86" t="s">
        <v>496</v>
      </c>
      <c r="C56" s="86">
        <v>0.22</v>
      </c>
      <c r="D56" s="86">
        <v>1.363</v>
      </c>
      <c r="E56" s="86">
        <v>1.712</v>
      </c>
      <c r="F56" s="86">
        <v>60.85</v>
      </c>
      <c r="G56" s="86">
        <v>0</v>
      </c>
      <c r="H56" s="86">
        <v>90</v>
      </c>
      <c r="I56" s="86" t="s">
        <v>388</v>
      </c>
      <c r="J56"/>
      <c r="K56"/>
      <c r="L56"/>
      <c r="M56"/>
      <c r="N56"/>
      <c r="O56"/>
      <c r="P56"/>
      <c r="Q56"/>
      <c r="R56"/>
      <c r="S56"/>
    </row>
    <row r="57" spans="1:19">
      <c r="A57" s="86" t="s">
        <v>402</v>
      </c>
      <c r="B57" s="86" t="s">
        <v>496</v>
      </c>
      <c r="C57" s="86">
        <v>0.22</v>
      </c>
      <c r="D57" s="86">
        <v>1.363</v>
      </c>
      <c r="E57" s="86">
        <v>1.712</v>
      </c>
      <c r="F57" s="86">
        <v>60.85</v>
      </c>
      <c r="G57" s="86">
        <v>180</v>
      </c>
      <c r="H57" s="86">
        <v>90</v>
      </c>
      <c r="I57" s="86" t="s">
        <v>382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403</v>
      </c>
      <c r="B58" s="86" t="s">
        <v>496</v>
      </c>
      <c r="C58" s="86">
        <v>0.22</v>
      </c>
      <c r="D58" s="86">
        <v>1.363</v>
      </c>
      <c r="E58" s="86">
        <v>1.712</v>
      </c>
      <c r="F58" s="86">
        <v>40.57</v>
      </c>
      <c r="G58" s="86">
        <v>270</v>
      </c>
      <c r="H58" s="86">
        <v>90</v>
      </c>
      <c r="I58" s="86" t="s">
        <v>391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406</v>
      </c>
      <c r="B59" s="86" t="s">
        <v>496</v>
      </c>
      <c r="C59" s="86">
        <v>0.22</v>
      </c>
      <c r="D59" s="86">
        <v>1.363</v>
      </c>
      <c r="E59" s="86">
        <v>1.712</v>
      </c>
      <c r="F59" s="86">
        <v>40.57</v>
      </c>
      <c r="G59" s="86">
        <v>90</v>
      </c>
      <c r="H59" s="86">
        <v>90</v>
      </c>
      <c r="I59" s="86" t="s">
        <v>385</v>
      </c>
      <c r="J59"/>
      <c r="K59"/>
      <c r="L59"/>
      <c r="M59"/>
      <c r="N59"/>
      <c r="O59"/>
      <c r="P59"/>
      <c r="Q59"/>
      <c r="R59"/>
      <c r="S59"/>
    </row>
    <row r="60" spans="1:19">
      <c r="A60" s="86" t="s">
        <v>405</v>
      </c>
      <c r="B60" s="86" t="s">
        <v>496</v>
      </c>
      <c r="C60" s="86">
        <v>0.22</v>
      </c>
      <c r="D60" s="86">
        <v>1.363</v>
      </c>
      <c r="E60" s="86">
        <v>1.712</v>
      </c>
      <c r="F60" s="86">
        <v>60.85</v>
      </c>
      <c r="G60" s="86">
        <v>0</v>
      </c>
      <c r="H60" s="86">
        <v>90</v>
      </c>
      <c r="I60" s="86" t="s">
        <v>388</v>
      </c>
      <c r="J60"/>
      <c r="K60"/>
      <c r="L60"/>
      <c r="M60"/>
      <c r="N60"/>
      <c r="O60"/>
      <c r="P60"/>
      <c r="Q60"/>
      <c r="R60"/>
      <c r="S60"/>
    </row>
    <row r="61" spans="1:19">
      <c r="A61" s="86" t="s">
        <v>407</v>
      </c>
      <c r="B61" s="86" t="s">
        <v>496</v>
      </c>
      <c r="C61" s="86">
        <v>0.22</v>
      </c>
      <c r="D61" s="86">
        <v>1.363</v>
      </c>
      <c r="E61" s="86">
        <v>1.712</v>
      </c>
      <c r="F61" s="86">
        <v>60.85</v>
      </c>
      <c r="G61" s="86">
        <v>180</v>
      </c>
      <c r="H61" s="86">
        <v>90</v>
      </c>
      <c r="I61" s="86" t="s">
        <v>382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408</v>
      </c>
      <c r="B62" s="86" t="s">
        <v>496</v>
      </c>
      <c r="C62" s="86">
        <v>0.22</v>
      </c>
      <c r="D62" s="86">
        <v>1.363</v>
      </c>
      <c r="E62" s="86">
        <v>1.712</v>
      </c>
      <c r="F62" s="86">
        <v>40.57</v>
      </c>
      <c r="G62" s="86">
        <v>270</v>
      </c>
      <c r="H62" s="86">
        <v>90</v>
      </c>
      <c r="I62" s="86" t="s">
        <v>391</v>
      </c>
      <c r="J62"/>
      <c r="K62"/>
      <c r="L62"/>
      <c r="M62"/>
      <c r="N62"/>
      <c r="O62"/>
      <c r="P62"/>
      <c r="Q62"/>
      <c r="R62"/>
      <c r="S62"/>
    </row>
    <row r="63" spans="1:19">
      <c r="A63" s="86" t="s">
        <v>381</v>
      </c>
      <c r="B63" s="86" t="s">
        <v>496</v>
      </c>
      <c r="C63" s="86">
        <v>0.22</v>
      </c>
      <c r="D63" s="86">
        <v>1.363</v>
      </c>
      <c r="E63" s="86">
        <v>1.712</v>
      </c>
      <c r="F63" s="86">
        <v>136.91999999999999</v>
      </c>
      <c r="G63" s="86">
        <v>180</v>
      </c>
      <c r="H63" s="86">
        <v>90</v>
      </c>
      <c r="I63" s="86" t="s">
        <v>382</v>
      </c>
      <c r="J63"/>
      <c r="K63"/>
      <c r="L63"/>
      <c r="M63"/>
      <c r="N63"/>
      <c r="O63"/>
      <c r="P63"/>
      <c r="Q63"/>
      <c r="R63"/>
      <c r="S63"/>
    </row>
    <row r="64" spans="1:19">
      <c r="A64" s="86" t="s">
        <v>383</v>
      </c>
      <c r="B64" s="86" t="s">
        <v>495</v>
      </c>
      <c r="C64" s="86">
        <v>0.3</v>
      </c>
      <c r="D64" s="86">
        <v>1.8620000000000001</v>
      </c>
      <c r="E64" s="86">
        <v>3.4009999999999998</v>
      </c>
      <c r="F64" s="86">
        <v>207.34</v>
      </c>
      <c r="G64" s="86">
        <v>180</v>
      </c>
      <c r="H64" s="86">
        <v>180</v>
      </c>
      <c r="I64" s="86"/>
      <c r="J64"/>
      <c r="K64"/>
      <c r="L64"/>
      <c r="M64"/>
      <c r="N64"/>
      <c r="O64"/>
      <c r="P64"/>
      <c r="Q64"/>
      <c r="R64"/>
      <c r="S64"/>
    </row>
    <row r="65" spans="1:19">
      <c r="A65" s="86" t="s">
        <v>384</v>
      </c>
      <c r="B65" s="86" t="s">
        <v>496</v>
      </c>
      <c r="C65" s="86">
        <v>0.22</v>
      </c>
      <c r="D65" s="86">
        <v>1.363</v>
      </c>
      <c r="E65" s="86">
        <v>1.712</v>
      </c>
      <c r="F65" s="86">
        <v>91.28</v>
      </c>
      <c r="G65" s="86">
        <v>90</v>
      </c>
      <c r="H65" s="86">
        <v>90</v>
      </c>
      <c r="I65" s="86" t="s">
        <v>385</v>
      </c>
      <c r="J65"/>
      <c r="K65"/>
      <c r="L65"/>
      <c r="M65"/>
      <c r="N65"/>
      <c r="O65"/>
      <c r="P65"/>
      <c r="Q65"/>
      <c r="R65"/>
      <c r="S65"/>
    </row>
    <row r="66" spans="1:19">
      <c r="A66" s="86" t="s">
        <v>386</v>
      </c>
      <c r="B66" s="86" t="s">
        <v>495</v>
      </c>
      <c r="C66" s="86">
        <v>0.3</v>
      </c>
      <c r="D66" s="86">
        <v>1.8620000000000001</v>
      </c>
      <c r="E66" s="86">
        <v>3.4009999999999998</v>
      </c>
      <c r="F66" s="86">
        <v>131.26</v>
      </c>
      <c r="G66" s="86">
        <v>90</v>
      </c>
      <c r="H66" s="86">
        <v>180</v>
      </c>
      <c r="I66" s="86"/>
      <c r="J66"/>
      <c r="K66"/>
      <c r="L66"/>
      <c r="M66"/>
      <c r="N66"/>
      <c r="O66"/>
      <c r="P66"/>
      <c r="Q66"/>
      <c r="R66"/>
      <c r="S66"/>
    </row>
    <row r="67" spans="1:19">
      <c r="A67" s="86" t="s">
        <v>387</v>
      </c>
      <c r="B67" s="86" t="s">
        <v>496</v>
      </c>
      <c r="C67" s="86">
        <v>0.22</v>
      </c>
      <c r="D67" s="86">
        <v>1.363</v>
      </c>
      <c r="E67" s="86">
        <v>1.712</v>
      </c>
      <c r="F67" s="86">
        <v>136.91999999999999</v>
      </c>
      <c r="G67" s="86">
        <v>0</v>
      </c>
      <c r="H67" s="86">
        <v>90</v>
      </c>
      <c r="I67" s="86" t="s">
        <v>388</v>
      </c>
      <c r="J67"/>
      <c r="K67"/>
      <c r="L67"/>
      <c r="M67"/>
      <c r="N67"/>
      <c r="O67"/>
      <c r="P67"/>
      <c r="Q67"/>
      <c r="R67"/>
      <c r="S67"/>
    </row>
    <row r="68" spans="1:19">
      <c r="A68" s="86" t="s">
        <v>389</v>
      </c>
      <c r="B68" s="86" t="s">
        <v>495</v>
      </c>
      <c r="C68" s="86">
        <v>0.3</v>
      </c>
      <c r="D68" s="86">
        <v>1.8620000000000001</v>
      </c>
      <c r="E68" s="86">
        <v>3.4009999999999998</v>
      </c>
      <c r="F68" s="86">
        <v>207.34</v>
      </c>
      <c r="G68" s="86">
        <v>0</v>
      </c>
      <c r="H68" s="86">
        <v>180</v>
      </c>
      <c r="I68" s="86"/>
      <c r="J68"/>
      <c r="K68"/>
      <c r="L68"/>
      <c r="M68"/>
      <c r="N68"/>
      <c r="O68"/>
      <c r="P68"/>
      <c r="Q68"/>
      <c r="R68"/>
      <c r="S68"/>
    </row>
    <row r="69" spans="1:19">
      <c r="A69" s="86" t="s">
        <v>390</v>
      </c>
      <c r="B69" s="86" t="s">
        <v>496</v>
      </c>
      <c r="C69" s="86">
        <v>0.22</v>
      </c>
      <c r="D69" s="86">
        <v>1.363</v>
      </c>
      <c r="E69" s="86">
        <v>1.712</v>
      </c>
      <c r="F69" s="86">
        <v>91.28</v>
      </c>
      <c r="G69" s="86">
        <v>270</v>
      </c>
      <c r="H69" s="86">
        <v>90</v>
      </c>
      <c r="I69" s="86" t="s">
        <v>391</v>
      </c>
      <c r="J69"/>
      <c r="K69"/>
      <c r="L69"/>
      <c r="M69"/>
      <c r="N69"/>
      <c r="O69"/>
      <c r="P69"/>
      <c r="Q69"/>
      <c r="R69"/>
      <c r="S69"/>
    </row>
    <row r="70" spans="1:19">
      <c r="A70" s="86" t="s">
        <v>392</v>
      </c>
      <c r="B70" s="86" t="s">
        <v>495</v>
      </c>
      <c r="C70" s="86">
        <v>0.3</v>
      </c>
      <c r="D70" s="86">
        <v>1.8620000000000001</v>
      </c>
      <c r="E70" s="86">
        <v>3.4009999999999998</v>
      </c>
      <c r="F70" s="86">
        <v>131.25</v>
      </c>
      <c r="G70" s="86">
        <v>270</v>
      </c>
      <c r="H70" s="86">
        <v>180</v>
      </c>
      <c r="I70" s="86"/>
      <c r="J70"/>
      <c r="K70"/>
      <c r="L70"/>
      <c r="M70"/>
      <c r="N70"/>
      <c r="O70"/>
      <c r="P70"/>
      <c r="Q70"/>
      <c r="R70"/>
      <c r="S70"/>
    </row>
    <row r="71" spans="1:19">
      <c r="A71" s="86" t="s">
        <v>393</v>
      </c>
      <c r="B71" s="86" t="s">
        <v>496</v>
      </c>
      <c r="C71" s="86">
        <v>0.22</v>
      </c>
      <c r="D71" s="86">
        <v>1.363</v>
      </c>
      <c r="E71" s="86">
        <v>1.712</v>
      </c>
      <c r="F71" s="86">
        <v>136.91999999999999</v>
      </c>
      <c r="G71" s="86">
        <v>180</v>
      </c>
      <c r="H71" s="86">
        <v>90</v>
      </c>
      <c r="I71" s="86" t="s">
        <v>382</v>
      </c>
      <c r="J71"/>
      <c r="K71"/>
      <c r="L71"/>
      <c r="M71"/>
      <c r="N71"/>
      <c r="O71"/>
      <c r="P71"/>
      <c r="Q71"/>
      <c r="R71"/>
      <c r="S71"/>
    </row>
    <row r="72" spans="1:19">
      <c r="A72" s="86" t="s">
        <v>394</v>
      </c>
      <c r="B72" s="86" t="s">
        <v>496</v>
      </c>
      <c r="C72" s="86">
        <v>0.22</v>
      </c>
      <c r="D72" s="86">
        <v>1.363</v>
      </c>
      <c r="E72" s="86">
        <v>1.712</v>
      </c>
      <c r="F72" s="86">
        <v>91.28</v>
      </c>
      <c r="G72" s="86">
        <v>90</v>
      </c>
      <c r="H72" s="86">
        <v>90</v>
      </c>
      <c r="I72" s="86" t="s">
        <v>385</v>
      </c>
      <c r="J72"/>
      <c r="K72"/>
      <c r="L72"/>
      <c r="M72"/>
      <c r="N72"/>
      <c r="O72"/>
      <c r="P72"/>
      <c r="Q72"/>
      <c r="R72"/>
      <c r="S72"/>
    </row>
    <row r="73" spans="1:19">
      <c r="A73" s="86" t="s">
        <v>395</v>
      </c>
      <c r="B73" s="86" t="s">
        <v>496</v>
      </c>
      <c r="C73" s="86">
        <v>0.22</v>
      </c>
      <c r="D73" s="86">
        <v>1.363</v>
      </c>
      <c r="E73" s="86">
        <v>1.712</v>
      </c>
      <c r="F73" s="86">
        <v>136.91999999999999</v>
      </c>
      <c r="G73" s="86">
        <v>0</v>
      </c>
      <c r="H73" s="86">
        <v>90</v>
      </c>
      <c r="I73" s="86" t="s">
        <v>388</v>
      </c>
      <c r="J73"/>
      <c r="K73"/>
      <c r="L73"/>
      <c r="M73"/>
      <c r="N73"/>
      <c r="O73"/>
      <c r="P73"/>
      <c r="Q73"/>
      <c r="R73"/>
      <c r="S73"/>
    </row>
    <row r="74" spans="1:19">
      <c r="A74" s="86" t="s">
        <v>396</v>
      </c>
      <c r="B74" s="86" t="s">
        <v>496</v>
      </c>
      <c r="C74" s="86">
        <v>0.22</v>
      </c>
      <c r="D74" s="86">
        <v>1.363</v>
      </c>
      <c r="E74" s="86">
        <v>1.712</v>
      </c>
      <c r="F74" s="86">
        <v>91.28</v>
      </c>
      <c r="G74" s="86">
        <v>270</v>
      </c>
      <c r="H74" s="86">
        <v>90</v>
      </c>
      <c r="I74" s="86" t="s">
        <v>391</v>
      </c>
      <c r="J74"/>
      <c r="K74"/>
      <c r="L74"/>
      <c r="M74"/>
      <c r="N74"/>
      <c r="O74"/>
      <c r="P74"/>
      <c r="Q74"/>
      <c r="R74"/>
      <c r="S74"/>
    </row>
    <row r="75" spans="1:19">
      <c r="A75" s="86" t="s">
        <v>397</v>
      </c>
      <c r="B75" s="86" t="s">
        <v>496</v>
      </c>
      <c r="C75" s="86">
        <v>0.22</v>
      </c>
      <c r="D75" s="86">
        <v>1.363</v>
      </c>
      <c r="E75" s="86">
        <v>1.712</v>
      </c>
      <c r="F75" s="86">
        <v>136.91999999999999</v>
      </c>
      <c r="G75" s="86">
        <v>180</v>
      </c>
      <c r="H75" s="86">
        <v>90</v>
      </c>
      <c r="I75" s="86" t="s">
        <v>382</v>
      </c>
      <c r="J75"/>
      <c r="K75"/>
      <c r="L75"/>
      <c r="M75"/>
      <c r="N75"/>
      <c r="O75"/>
      <c r="P75"/>
      <c r="Q75"/>
      <c r="R75"/>
      <c r="S75"/>
    </row>
    <row r="76" spans="1:19">
      <c r="A76" s="86" t="s">
        <v>398</v>
      </c>
      <c r="B76" s="86" t="s">
        <v>496</v>
      </c>
      <c r="C76" s="86">
        <v>0.22</v>
      </c>
      <c r="D76" s="86">
        <v>1.363</v>
      </c>
      <c r="E76" s="86">
        <v>1.712</v>
      </c>
      <c r="F76" s="86">
        <v>91.28</v>
      </c>
      <c r="G76" s="86">
        <v>90</v>
      </c>
      <c r="H76" s="86">
        <v>90</v>
      </c>
      <c r="I76" s="86" t="s">
        <v>385</v>
      </c>
      <c r="J76"/>
      <c r="K76"/>
      <c r="L76"/>
      <c r="M76"/>
      <c r="N76"/>
      <c r="O76"/>
      <c r="P76"/>
      <c r="Q76"/>
      <c r="R76"/>
      <c r="S76"/>
    </row>
    <row r="77" spans="1:19">
      <c r="A77" s="86" t="s">
        <v>399</v>
      </c>
      <c r="B77" s="86" t="s">
        <v>496</v>
      </c>
      <c r="C77" s="86">
        <v>0.22</v>
      </c>
      <c r="D77" s="86">
        <v>1.363</v>
      </c>
      <c r="E77" s="86">
        <v>1.712</v>
      </c>
      <c r="F77" s="86">
        <v>136.91999999999999</v>
      </c>
      <c r="G77" s="86">
        <v>0</v>
      </c>
      <c r="H77" s="86">
        <v>90</v>
      </c>
      <c r="I77" s="86" t="s">
        <v>388</v>
      </c>
      <c r="J77"/>
      <c r="K77"/>
      <c r="L77"/>
      <c r="M77"/>
      <c r="N77"/>
      <c r="O77"/>
      <c r="P77"/>
      <c r="Q77"/>
      <c r="R77"/>
      <c r="S77"/>
    </row>
    <row r="78" spans="1:19">
      <c r="A78" s="86" t="s">
        <v>400</v>
      </c>
      <c r="B78" s="86" t="s">
        <v>496</v>
      </c>
      <c r="C78" s="86">
        <v>0.22</v>
      </c>
      <c r="D78" s="86">
        <v>1.363</v>
      </c>
      <c r="E78" s="86">
        <v>1.712</v>
      </c>
      <c r="F78" s="86">
        <v>91.28</v>
      </c>
      <c r="G78" s="86">
        <v>270</v>
      </c>
      <c r="H78" s="86">
        <v>90</v>
      </c>
      <c r="I78" s="86" t="s">
        <v>391</v>
      </c>
      <c r="J78"/>
      <c r="K78"/>
      <c r="L78"/>
      <c r="M78"/>
      <c r="N78"/>
      <c r="O78"/>
      <c r="P78"/>
      <c r="Q78"/>
      <c r="R78"/>
      <c r="S78"/>
    </row>
    <row r="79" spans="1:19">
      <c r="A79" s="86" t="s">
        <v>410</v>
      </c>
      <c r="B79" s="86" t="s">
        <v>496</v>
      </c>
      <c r="C79" s="86">
        <v>0.22</v>
      </c>
      <c r="D79" s="86">
        <v>1.363</v>
      </c>
      <c r="E79" s="86">
        <v>1.712</v>
      </c>
      <c r="F79" s="86">
        <v>40.57</v>
      </c>
      <c r="G79" s="86">
        <v>90</v>
      </c>
      <c r="H79" s="86">
        <v>90</v>
      </c>
      <c r="I79" s="86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86" t="s">
        <v>409</v>
      </c>
      <c r="B80" s="86" t="s">
        <v>496</v>
      </c>
      <c r="C80" s="86">
        <v>0.22</v>
      </c>
      <c r="D80" s="86">
        <v>1.363</v>
      </c>
      <c r="E80" s="86">
        <v>1.712</v>
      </c>
      <c r="F80" s="86">
        <v>60.85</v>
      </c>
      <c r="G80" s="86">
        <v>0</v>
      </c>
      <c r="H80" s="86">
        <v>90</v>
      </c>
      <c r="I80" s="86" t="s">
        <v>388</v>
      </c>
      <c r="J80"/>
      <c r="K80"/>
      <c r="L80"/>
      <c r="M80"/>
      <c r="N80"/>
      <c r="O80"/>
      <c r="P80"/>
      <c r="Q80"/>
      <c r="R80"/>
      <c r="S80"/>
    </row>
    <row r="81" spans="1:19">
      <c r="A81" s="86" t="s">
        <v>411</v>
      </c>
      <c r="B81" s="86" t="s">
        <v>496</v>
      </c>
      <c r="C81" s="86">
        <v>0.22</v>
      </c>
      <c r="D81" s="86">
        <v>1.363</v>
      </c>
      <c r="E81" s="86">
        <v>1.712</v>
      </c>
      <c r="F81" s="86">
        <v>60.85</v>
      </c>
      <c r="G81" s="86">
        <v>180</v>
      </c>
      <c r="H81" s="86">
        <v>90</v>
      </c>
      <c r="I81" s="86" t="s">
        <v>382</v>
      </c>
      <c r="J81"/>
      <c r="K81"/>
      <c r="L81"/>
      <c r="M81"/>
      <c r="N81"/>
      <c r="O81"/>
      <c r="P81"/>
      <c r="Q81"/>
      <c r="R81"/>
      <c r="S81"/>
    </row>
    <row r="82" spans="1:19">
      <c r="A82" s="86" t="s">
        <v>412</v>
      </c>
      <c r="B82" s="86" t="s">
        <v>496</v>
      </c>
      <c r="C82" s="86">
        <v>0.22</v>
      </c>
      <c r="D82" s="86">
        <v>1.363</v>
      </c>
      <c r="E82" s="86">
        <v>1.712</v>
      </c>
      <c r="F82" s="86">
        <v>40.57</v>
      </c>
      <c r="G82" s="86">
        <v>270</v>
      </c>
      <c r="H82" s="86">
        <v>90</v>
      </c>
      <c r="I82" s="86" t="s">
        <v>391</v>
      </c>
      <c r="J82"/>
      <c r="K82"/>
      <c r="L82"/>
      <c r="M82"/>
      <c r="N82"/>
      <c r="O82"/>
      <c r="P82"/>
      <c r="Q82"/>
      <c r="R82"/>
      <c r="S82"/>
    </row>
    <row r="83" spans="1:19">
      <c r="A83" s="86" t="s">
        <v>413</v>
      </c>
      <c r="B83" s="86" t="s">
        <v>497</v>
      </c>
      <c r="C83" s="86">
        <v>0.3</v>
      </c>
      <c r="D83" s="86">
        <v>0.26100000000000001</v>
      </c>
      <c r="E83" s="86">
        <v>0.27500000000000002</v>
      </c>
      <c r="F83" s="86">
        <v>1660.73</v>
      </c>
      <c r="G83" s="86">
        <v>0</v>
      </c>
      <c r="H83" s="86">
        <v>0</v>
      </c>
      <c r="I83" s="86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79"/>
      <c r="B85" s="86" t="s">
        <v>49</v>
      </c>
      <c r="C85" s="86" t="s">
        <v>414</v>
      </c>
      <c r="D85" s="86" t="s">
        <v>415</v>
      </c>
      <c r="E85" s="86" t="s">
        <v>416</v>
      </c>
      <c r="F85" s="86" t="s">
        <v>43</v>
      </c>
      <c r="G85" s="86" t="s">
        <v>417</v>
      </c>
      <c r="H85" s="86" t="s">
        <v>418</v>
      </c>
      <c r="I85" s="86" t="s">
        <v>419</v>
      </c>
      <c r="J85" s="86" t="s">
        <v>377</v>
      </c>
      <c r="K85" s="86" t="s">
        <v>379</v>
      </c>
      <c r="L85"/>
      <c r="M85"/>
      <c r="N85"/>
      <c r="O85"/>
      <c r="P85"/>
      <c r="Q85"/>
      <c r="R85"/>
      <c r="S85"/>
    </row>
    <row r="86" spans="1:19">
      <c r="A86" s="86" t="s">
        <v>420</v>
      </c>
      <c r="B86" s="86" t="s">
        <v>720</v>
      </c>
      <c r="C86" s="86">
        <v>65.28</v>
      </c>
      <c r="D86" s="86">
        <v>65.28</v>
      </c>
      <c r="E86" s="86">
        <v>5.835</v>
      </c>
      <c r="F86" s="86">
        <v>0.251</v>
      </c>
      <c r="G86" s="86">
        <v>0.11</v>
      </c>
      <c r="H86" s="86" t="s">
        <v>64</v>
      </c>
      <c r="I86" s="86" t="s">
        <v>381</v>
      </c>
      <c r="J86" s="86">
        <v>180</v>
      </c>
      <c r="K86" s="86" t="s">
        <v>382</v>
      </c>
      <c r="L86"/>
      <c r="M86"/>
      <c r="N86"/>
      <c r="O86"/>
      <c r="P86"/>
      <c r="Q86"/>
      <c r="R86"/>
      <c r="S86"/>
    </row>
    <row r="87" spans="1:19">
      <c r="A87" s="86" t="s">
        <v>421</v>
      </c>
      <c r="B87" s="86" t="s">
        <v>720</v>
      </c>
      <c r="C87" s="86">
        <v>43.52</v>
      </c>
      <c r="D87" s="86">
        <v>43.52</v>
      </c>
      <c r="E87" s="86">
        <v>5.835</v>
      </c>
      <c r="F87" s="86">
        <v>0.251</v>
      </c>
      <c r="G87" s="86">
        <v>0.11</v>
      </c>
      <c r="H87" s="86" t="s">
        <v>64</v>
      </c>
      <c r="I87" s="86" t="s">
        <v>384</v>
      </c>
      <c r="J87" s="86">
        <v>90</v>
      </c>
      <c r="K87" s="86" t="s">
        <v>385</v>
      </c>
      <c r="L87"/>
      <c r="M87"/>
      <c r="N87"/>
      <c r="O87"/>
      <c r="P87"/>
      <c r="Q87"/>
      <c r="R87"/>
      <c r="S87"/>
    </row>
    <row r="88" spans="1:19">
      <c r="A88" s="86" t="s">
        <v>422</v>
      </c>
      <c r="B88" s="86" t="s">
        <v>720</v>
      </c>
      <c r="C88" s="86">
        <v>65.28</v>
      </c>
      <c r="D88" s="86">
        <v>65.28</v>
      </c>
      <c r="E88" s="86">
        <v>5.835</v>
      </c>
      <c r="F88" s="86">
        <v>0.251</v>
      </c>
      <c r="G88" s="86">
        <v>0.11</v>
      </c>
      <c r="H88" s="86" t="s">
        <v>64</v>
      </c>
      <c r="I88" s="86" t="s">
        <v>387</v>
      </c>
      <c r="J88" s="86">
        <v>0</v>
      </c>
      <c r="K88" s="86" t="s">
        <v>388</v>
      </c>
      <c r="L88"/>
      <c r="M88"/>
      <c r="N88"/>
      <c r="O88"/>
      <c r="P88"/>
      <c r="Q88"/>
      <c r="R88"/>
      <c r="S88"/>
    </row>
    <row r="89" spans="1:19">
      <c r="A89" s="86" t="s">
        <v>423</v>
      </c>
      <c r="B89" s="86" t="s">
        <v>720</v>
      </c>
      <c r="C89" s="86">
        <v>43.52</v>
      </c>
      <c r="D89" s="86">
        <v>43.52</v>
      </c>
      <c r="E89" s="86">
        <v>5.835</v>
      </c>
      <c r="F89" s="86">
        <v>0.251</v>
      </c>
      <c r="G89" s="86">
        <v>0.11</v>
      </c>
      <c r="H89" s="86" t="s">
        <v>64</v>
      </c>
      <c r="I89" s="86" t="s">
        <v>390</v>
      </c>
      <c r="J89" s="86">
        <v>270</v>
      </c>
      <c r="K89" s="86" t="s">
        <v>391</v>
      </c>
      <c r="L89"/>
      <c r="M89"/>
      <c r="N89"/>
      <c r="O89"/>
      <c r="P89"/>
      <c r="Q89"/>
      <c r="R89"/>
      <c r="S89"/>
    </row>
    <row r="90" spans="1:19">
      <c r="A90" s="86" t="s">
        <v>424</v>
      </c>
      <c r="B90" s="86" t="s">
        <v>720</v>
      </c>
      <c r="C90" s="86">
        <v>65.28</v>
      </c>
      <c r="D90" s="86">
        <v>65.28</v>
      </c>
      <c r="E90" s="86">
        <v>5.835</v>
      </c>
      <c r="F90" s="86">
        <v>0.251</v>
      </c>
      <c r="G90" s="86">
        <v>0.11</v>
      </c>
      <c r="H90" s="86" t="s">
        <v>64</v>
      </c>
      <c r="I90" s="86" t="s">
        <v>393</v>
      </c>
      <c r="J90" s="86">
        <v>180</v>
      </c>
      <c r="K90" s="86" t="s">
        <v>382</v>
      </c>
      <c r="L90"/>
      <c r="M90"/>
      <c r="N90"/>
      <c r="O90"/>
      <c r="P90"/>
      <c r="Q90"/>
      <c r="R90"/>
      <c r="S90"/>
    </row>
    <row r="91" spans="1:19">
      <c r="A91" s="86" t="s">
        <v>425</v>
      </c>
      <c r="B91" s="86" t="s">
        <v>720</v>
      </c>
      <c r="C91" s="86">
        <v>43.52</v>
      </c>
      <c r="D91" s="86">
        <v>43.52</v>
      </c>
      <c r="E91" s="86">
        <v>5.835</v>
      </c>
      <c r="F91" s="86">
        <v>0.251</v>
      </c>
      <c r="G91" s="86">
        <v>0.11</v>
      </c>
      <c r="H91" s="86" t="s">
        <v>64</v>
      </c>
      <c r="I91" s="86" t="s">
        <v>394</v>
      </c>
      <c r="J91" s="86">
        <v>90</v>
      </c>
      <c r="K91" s="86" t="s">
        <v>385</v>
      </c>
      <c r="L91"/>
      <c r="M91"/>
      <c r="N91"/>
      <c r="O91"/>
      <c r="P91"/>
      <c r="Q91"/>
      <c r="R91"/>
      <c r="S91"/>
    </row>
    <row r="92" spans="1:19">
      <c r="A92" s="86" t="s">
        <v>426</v>
      </c>
      <c r="B92" s="86" t="s">
        <v>720</v>
      </c>
      <c r="C92" s="86">
        <v>65.28</v>
      </c>
      <c r="D92" s="86">
        <v>65.28</v>
      </c>
      <c r="E92" s="86">
        <v>5.835</v>
      </c>
      <c r="F92" s="86">
        <v>0.251</v>
      </c>
      <c r="G92" s="86">
        <v>0.11</v>
      </c>
      <c r="H92" s="86" t="s">
        <v>64</v>
      </c>
      <c r="I92" s="86" t="s">
        <v>395</v>
      </c>
      <c r="J92" s="86">
        <v>0</v>
      </c>
      <c r="K92" s="86" t="s">
        <v>388</v>
      </c>
      <c r="L92"/>
      <c r="M92"/>
      <c r="N92"/>
      <c r="O92"/>
      <c r="P92"/>
      <c r="Q92"/>
      <c r="R92"/>
      <c r="S92"/>
    </row>
    <row r="93" spans="1:19">
      <c r="A93" s="86" t="s">
        <v>427</v>
      </c>
      <c r="B93" s="86" t="s">
        <v>720</v>
      </c>
      <c r="C93" s="86">
        <v>43.52</v>
      </c>
      <c r="D93" s="86">
        <v>43.52</v>
      </c>
      <c r="E93" s="86">
        <v>5.835</v>
      </c>
      <c r="F93" s="86">
        <v>0.251</v>
      </c>
      <c r="G93" s="86">
        <v>0.11</v>
      </c>
      <c r="H93" s="86" t="s">
        <v>64</v>
      </c>
      <c r="I93" s="86" t="s">
        <v>396</v>
      </c>
      <c r="J93" s="86">
        <v>270</v>
      </c>
      <c r="K93" s="86" t="s">
        <v>391</v>
      </c>
      <c r="L93"/>
      <c r="M93"/>
      <c r="N93"/>
      <c r="O93"/>
      <c r="P93"/>
      <c r="Q93"/>
      <c r="R93"/>
      <c r="S93"/>
    </row>
    <row r="94" spans="1:19">
      <c r="A94" s="86" t="s">
        <v>428</v>
      </c>
      <c r="B94" s="86" t="s">
        <v>720</v>
      </c>
      <c r="C94" s="86">
        <v>65.28</v>
      </c>
      <c r="D94" s="86">
        <v>65.28</v>
      </c>
      <c r="E94" s="86">
        <v>5.835</v>
      </c>
      <c r="F94" s="86">
        <v>0.251</v>
      </c>
      <c r="G94" s="86">
        <v>0.11</v>
      </c>
      <c r="H94" s="86" t="s">
        <v>64</v>
      </c>
      <c r="I94" s="86" t="s">
        <v>397</v>
      </c>
      <c r="J94" s="86">
        <v>180</v>
      </c>
      <c r="K94" s="86" t="s">
        <v>382</v>
      </c>
      <c r="L94"/>
      <c r="M94"/>
      <c r="N94"/>
      <c r="O94"/>
      <c r="P94"/>
      <c r="Q94"/>
      <c r="R94"/>
      <c r="S94"/>
    </row>
    <row r="95" spans="1:19">
      <c r="A95" s="86" t="s">
        <v>429</v>
      </c>
      <c r="B95" s="86" t="s">
        <v>720</v>
      </c>
      <c r="C95" s="86">
        <v>43.52</v>
      </c>
      <c r="D95" s="86">
        <v>43.52</v>
      </c>
      <c r="E95" s="86">
        <v>5.835</v>
      </c>
      <c r="F95" s="86">
        <v>0.251</v>
      </c>
      <c r="G95" s="86">
        <v>0.11</v>
      </c>
      <c r="H95" s="86" t="s">
        <v>64</v>
      </c>
      <c r="I95" s="86" t="s">
        <v>398</v>
      </c>
      <c r="J95" s="86">
        <v>90</v>
      </c>
      <c r="K95" s="86" t="s">
        <v>385</v>
      </c>
      <c r="L95"/>
      <c r="M95"/>
      <c r="N95"/>
      <c r="O95"/>
      <c r="P95"/>
      <c r="Q95"/>
      <c r="R95"/>
      <c r="S95"/>
    </row>
    <row r="96" spans="1:19">
      <c r="A96" s="86" t="s">
        <v>430</v>
      </c>
      <c r="B96" s="86" t="s">
        <v>720</v>
      </c>
      <c r="C96" s="86">
        <v>65.28</v>
      </c>
      <c r="D96" s="86">
        <v>65.28</v>
      </c>
      <c r="E96" s="86">
        <v>5.835</v>
      </c>
      <c r="F96" s="86">
        <v>0.251</v>
      </c>
      <c r="G96" s="86">
        <v>0.11</v>
      </c>
      <c r="H96" s="86" t="s">
        <v>64</v>
      </c>
      <c r="I96" s="86" t="s">
        <v>399</v>
      </c>
      <c r="J96" s="86">
        <v>0</v>
      </c>
      <c r="K96" s="86" t="s">
        <v>388</v>
      </c>
      <c r="L96"/>
      <c r="M96"/>
      <c r="N96"/>
      <c r="O96"/>
      <c r="P96"/>
      <c r="Q96"/>
      <c r="R96"/>
      <c r="S96"/>
    </row>
    <row r="97" spans="1:19">
      <c r="A97" s="86" t="s">
        <v>431</v>
      </c>
      <c r="B97" s="86" t="s">
        <v>720</v>
      </c>
      <c r="C97" s="86">
        <v>43.52</v>
      </c>
      <c r="D97" s="86">
        <v>43.52</v>
      </c>
      <c r="E97" s="86">
        <v>5.835</v>
      </c>
      <c r="F97" s="86">
        <v>0.251</v>
      </c>
      <c r="G97" s="86">
        <v>0.11</v>
      </c>
      <c r="H97" s="86" t="s">
        <v>64</v>
      </c>
      <c r="I97" s="86" t="s">
        <v>400</v>
      </c>
      <c r="J97" s="86">
        <v>270</v>
      </c>
      <c r="K97" s="86" t="s">
        <v>391</v>
      </c>
      <c r="L97"/>
      <c r="M97"/>
      <c r="N97"/>
      <c r="O97"/>
      <c r="P97"/>
      <c r="Q97"/>
      <c r="R97"/>
      <c r="S97"/>
    </row>
    <row r="98" spans="1:19">
      <c r="A98" s="86" t="s">
        <v>432</v>
      </c>
      <c r="B98" s="86"/>
      <c r="C98" s="86"/>
      <c r="D98" s="86">
        <v>652.83000000000004</v>
      </c>
      <c r="E98" s="86">
        <v>5.83</v>
      </c>
      <c r="F98" s="86">
        <v>0.251</v>
      </c>
      <c r="G98" s="86">
        <v>0.11</v>
      </c>
      <c r="H98" s="86"/>
      <c r="I98" s="86"/>
      <c r="J98" s="86"/>
      <c r="K98" s="86"/>
      <c r="L98"/>
      <c r="M98"/>
      <c r="N98"/>
      <c r="O98"/>
      <c r="P98"/>
      <c r="Q98"/>
      <c r="R98"/>
      <c r="S98"/>
    </row>
    <row r="99" spans="1:19">
      <c r="A99" s="86" t="s">
        <v>433</v>
      </c>
      <c r="B99" s="86"/>
      <c r="C99" s="86"/>
      <c r="D99" s="86">
        <v>195.85</v>
      </c>
      <c r="E99" s="86">
        <v>5.83</v>
      </c>
      <c r="F99" s="86">
        <v>0.251</v>
      </c>
      <c r="G99" s="86">
        <v>0.11</v>
      </c>
      <c r="H99" s="86"/>
      <c r="I99" s="86"/>
      <c r="J99" s="86"/>
      <c r="K99" s="86"/>
      <c r="L99"/>
      <c r="M99"/>
      <c r="N99"/>
      <c r="O99"/>
      <c r="P99"/>
      <c r="Q99"/>
      <c r="R99"/>
      <c r="S99"/>
    </row>
    <row r="100" spans="1:19">
      <c r="A100" s="86" t="s">
        <v>434</v>
      </c>
      <c r="B100" s="86"/>
      <c r="C100" s="86"/>
      <c r="D100" s="86">
        <v>456.98</v>
      </c>
      <c r="E100" s="86">
        <v>5.83</v>
      </c>
      <c r="F100" s="86">
        <v>0.251</v>
      </c>
      <c r="G100" s="86">
        <v>0.11</v>
      </c>
      <c r="H100" s="86"/>
      <c r="I100" s="86"/>
      <c r="J100" s="86"/>
      <c r="K100" s="86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79"/>
      <c r="B102" s="86" t="s">
        <v>115</v>
      </c>
      <c r="C102" s="86" t="s">
        <v>435</v>
      </c>
      <c r="D102" s="86" t="s">
        <v>436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6" t="s">
        <v>437</v>
      </c>
      <c r="B103" s="86" t="s">
        <v>438</v>
      </c>
      <c r="C103" s="86">
        <v>320534.09999999998</v>
      </c>
      <c r="D103" s="86">
        <v>0.7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79"/>
      <c r="B105" s="86" t="s">
        <v>115</v>
      </c>
      <c r="C105" s="86" t="s">
        <v>439</v>
      </c>
      <c r="D105" s="86" t="s">
        <v>440</v>
      </c>
      <c r="E105" s="86" t="s">
        <v>441</v>
      </c>
      <c r="F105" s="86" t="s">
        <v>442</v>
      </c>
      <c r="G105" s="86" t="s">
        <v>436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6" t="s">
        <v>443</v>
      </c>
      <c r="B106" s="86" t="s">
        <v>444</v>
      </c>
      <c r="C106" s="86">
        <v>145905.72</v>
      </c>
      <c r="D106" s="86">
        <v>109558.92</v>
      </c>
      <c r="E106" s="86">
        <v>36346.800000000003</v>
      </c>
      <c r="F106" s="86">
        <v>0.75</v>
      </c>
      <c r="G106" s="86">
        <v>3.13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6" t="s">
        <v>445</v>
      </c>
      <c r="B107" s="86" t="s">
        <v>444</v>
      </c>
      <c r="C107" s="86">
        <v>170238.76</v>
      </c>
      <c r="D107" s="86">
        <v>131665.45000000001</v>
      </c>
      <c r="E107" s="86">
        <v>38573.31</v>
      </c>
      <c r="F107" s="86">
        <v>0.77</v>
      </c>
      <c r="G107" s="86">
        <v>3.11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446</v>
      </c>
      <c r="B108" s="86" t="s">
        <v>444</v>
      </c>
      <c r="C108" s="86">
        <v>174408.43</v>
      </c>
      <c r="D108" s="86">
        <v>135761.04</v>
      </c>
      <c r="E108" s="86">
        <v>38647.379999999997</v>
      </c>
      <c r="F108" s="86">
        <v>0.78</v>
      </c>
      <c r="G108" s="86">
        <v>3.13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79"/>
      <c r="B110" s="86" t="s">
        <v>115</v>
      </c>
      <c r="C110" s="86" t="s">
        <v>439</v>
      </c>
      <c r="D110" s="86" t="s">
        <v>436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447</v>
      </c>
      <c r="B111" s="86" t="s">
        <v>448</v>
      </c>
      <c r="C111" s="86">
        <v>40510.47</v>
      </c>
      <c r="D111" s="86" t="s">
        <v>449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454</v>
      </c>
      <c r="B112" s="86" t="s">
        <v>448</v>
      </c>
      <c r="C112" s="86">
        <v>51697.42</v>
      </c>
      <c r="D112" s="86" t="s">
        <v>449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459</v>
      </c>
      <c r="B113" s="86" t="s">
        <v>448</v>
      </c>
      <c r="C113" s="86">
        <v>52794.8</v>
      </c>
      <c r="D113" s="86" t="s">
        <v>449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450</v>
      </c>
      <c r="B114" s="86" t="s">
        <v>448</v>
      </c>
      <c r="C114" s="86">
        <v>12177.7</v>
      </c>
      <c r="D114" s="86" t="s">
        <v>449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451</v>
      </c>
      <c r="B115" s="86" t="s">
        <v>448</v>
      </c>
      <c r="C115" s="86">
        <v>12422.03</v>
      </c>
      <c r="D115" s="86" t="s">
        <v>449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452</v>
      </c>
      <c r="B116" s="86" t="s">
        <v>448</v>
      </c>
      <c r="C116" s="86">
        <v>9825.16</v>
      </c>
      <c r="D116" s="86" t="s">
        <v>449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453</v>
      </c>
      <c r="B117" s="86" t="s">
        <v>448</v>
      </c>
      <c r="C117" s="86">
        <v>15479.97</v>
      </c>
      <c r="D117" s="86" t="s">
        <v>449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455</v>
      </c>
      <c r="B118" s="86" t="s">
        <v>448</v>
      </c>
      <c r="C118" s="86">
        <v>15630.56</v>
      </c>
      <c r="D118" s="86" t="s">
        <v>449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456</v>
      </c>
      <c r="B119" s="86" t="s">
        <v>448</v>
      </c>
      <c r="C119" s="86">
        <v>14836.07</v>
      </c>
      <c r="D119" s="86" t="s">
        <v>449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 t="s">
        <v>457</v>
      </c>
      <c r="B120" s="86" t="s">
        <v>448</v>
      </c>
      <c r="C120" s="86">
        <v>13151.24</v>
      </c>
      <c r="D120" s="86" t="s">
        <v>449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6" t="s">
        <v>458</v>
      </c>
      <c r="B121" s="86" t="s">
        <v>448</v>
      </c>
      <c r="C121" s="86">
        <v>17608.18</v>
      </c>
      <c r="D121" s="86" t="s">
        <v>449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6" t="s">
        <v>460</v>
      </c>
      <c r="B122" s="86" t="s">
        <v>448</v>
      </c>
      <c r="C122" s="86">
        <v>16518.97</v>
      </c>
      <c r="D122" s="86" t="s">
        <v>449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461</v>
      </c>
      <c r="B123" s="86" t="s">
        <v>448</v>
      </c>
      <c r="C123" s="86">
        <v>14888.64</v>
      </c>
      <c r="D123" s="86" t="s">
        <v>449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6" t="s">
        <v>462</v>
      </c>
      <c r="B124" s="86" t="s">
        <v>448</v>
      </c>
      <c r="C124" s="86">
        <v>14711.01</v>
      </c>
      <c r="D124" s="86" t="s">
        <v>449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6" t="s">
        <v>463</v>
      </c>
      <c r="B125" s="86" t="s">
        <v>448</v>
      </c>
      <c r="C125" s="86">
        <v>18462.61</v>
      </c>
      <c r="D125" s="86" t="s">
        <v>449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6" t="s">
        <v>464</v>
      </c>
      <c r="B126" s="86" t="s">
        <v>465</v>
      </c>
      <c r="C126" s="86">
        <v>7310.97</v>
      </c>
      <c r="D126" s="86">
        <v>0.8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6" t="s">
        <v>466</v>
      </c>
      <c r="B127" s="86" t="s">
        <v>465</v>
      </c>
      <c r="C127" s="86">
        <v>4450.93</v>
      </c>
      <c r="D127" s="86">
        <v>0.8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6" t="s">
        <v>467</v>
      </c>
      <c r="B128" s="86" t="s">
        <v>465</v>
      </c>
      <c r="C128" s="86">
        <v>3885.03</v>
      </c>
      <c r="D128" s="86">
        <v>0.8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79"/>
      <c r="B130" s="86" t="s">
        <v>115</v>
      </c>
      <c r="C130" s="86" t="s">
        <v>468</v>
      </c>
      <c r="D130" s="86" t="s">
        <v>469</v>
      </c>
      <c r="E130" s="86" t="s">
        <v>470</v>
      </c>
      <c r="F130" s="86" t="s">
        <v>471</v>
      </c>
      <c r="G130" s="86" t="s">
        <v>472</v>
      </c>
      <c r="H130" s="86" t="s">
        <v>473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6" t="s">
        <v>474</v>
      </c>
      <c r="B131" s="86" t="s">
        <v>475</v>
      </c>
      <c r="C131" s="86">
        <v>0.59</v>
      </c>
      <c r="D131" s="86">
        <v>1109.6500000000001</v>
      </c>
      <c r="E131" s="86">
        <v>7.67</v>
      </c>
      <c r="F131" s="86">
        <v>14386.97</v>
      </c>
      <c r="G131" s="86">
        <v>1</v>
      </c>
      <c r="H131" s="86" t="s">
        <v>476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6" t="s">
        <v>477</v>
      </c>
      <c r="B132" s="86" t="s">
        <v>475</v>
      </c>
      <c r="C132" s="86">
        <v>0.59</v>
      </c>
      <c r="D132" s="86">
        <v>1017.59</v>
      </c>
      <c r="E132" s="86">
        <v>9.58</v>
      </c>
      <c r="F132" s="86">
        <v>16477.830000000002</v>
      </c>
      <c r="G132" s="86">
        <v>1</v>
      </c>
      <c r="H132" s="86" t="s">
        <v>476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6" t="s">
        <v>478</v>
      </c>
      <c r="B133" s="86" t="s">
        <v>475</v>
      </c>
      <c r="C133" s="86">
        <v>0.59</v>
      </c>
      <c r="D133" s="86">
        <v>1017.59</v>
      </c>
      <c r="E133" s="86">
        <v>9.9600000000000009</v>
      </c>
      <c r="F133" s="86">
        <v>17127.55</v>
      </c>
      <c r="G133" s="86">
        <v>1</v>
      </c>
      <c r="H133" s="86" t="s">
        <v>476</v>
      </c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79"/>
      <c r="B135" s="86" t="s">
        <v>115</v>
      </c>
      <c r="C135" s="86" t="s">
        <v>479</v>
      </c>
      <c r="D135" s="86" t="s">
        <v>480</v>
      </c>
      <c r="E135" s="86" t="s">
        <v>481</v>
      </c>
      <c r="F135" s="86" t="s">
        <v>482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6" t="s">
        <v>486</v>
      </c>
      <c r="B136" s="86" t="s">
        <v>487</v>
      </c>
      <c r="C136" s="86" t="s">
        <v>485</v>
      </c>
      <c r="D136" s="86">
        <v>179352</v>
      </c>
      <c r="E136" s="86">
        <v>1868.82</v>
      </c>
      <c r="F136" s="86">
        <v>0.85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6" t="s">
        <v>483</v>
      </c>
      <c r="B137" s="86" t="s">
        <v>484</v>
      </c>
      <c r="C137" s="86" t="s">
        <v>485</v>
      </c>
      <c r="D137" s="86">
        <v>179352</v>
      </c>
      <c r="E137" s="86">
        <v>8.44</v>
      </c>
      <c r="F137" s="86">
        <v>0.85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79"/>
      <c r="B139" s="86" t="s">
        <v>115</v>
      </c>
      <c r="C139" s="86" t="s">
        <v>488</v>
      </c>
      <c r="D139" s="86" t="s">
        <v>489</v>
      </c>
      <c r="E139" s="86" t="s">
        <v>490</v>
      </c>
      <c r="F139" s="86" t="s">
        <v>491</v>
      </c>
      <c r="G139" s="86" t="s">
        <v>492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6" t="s">
        <v>493</v>
      </c>
      <c r="B140" s="86" t="s">
        <v>494</v>
      </c>
      <c r="C140" s="86">
        <v>0.38</v>
      </c>
      <c r="D140" s="86">
        <v>845000</v>
      </c>
      <c r="E140" s="86">
        <v>0.78</v>
      </c>
      <c r="F140" s="86">
        <v>1.76</v>
      </c>
      <c r="G140" s="86">
        <v>0.57999999999999996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79"/>
      <c r="B142" s="86" t="s">
        <v>498</v>
      </c>
      <c r="C142" s="86" t="s">
        <v>499</v>
      </c>
      <c r="D142" s="86" t="s">
        <v>500</v>
      </c>
      <c r="E142" s="86" t="s">
        <v>501</v>
      </c>
      <c r="F142" s="86" t="s">
        <v>502</v>
      </c>
      <c r="G142" s="86" t="s">
        <v>503</v>
      </c>
      <c r="H142" s="86" t="s">
        <v>504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6" t="s">
        <v>505</v>
      </c>
      <c r="B143" s="86">
        <v>38030.672899999998</v>
      </c>
      <c r="C143" s="86">
        <v>59.6126</v>
      </c>
      <c r="D143" s="86">
        <v>181.66720000000001</v>
      </c>
      <c r="E143" s="86">
        <v>0</v>
      </c>
      <c r="F143" s="86">
        <v>5.0000000000000001E-4</v>
      </c>
      <c r="G143" s="87">
        <v>1341740</v>
      </c>
      <c r="H143" s="86">
        <v>15699.799499999999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506</v>
      </c>
      <c r="B144" s="86">
        <v>34414.088199999998</v>
      </c>
      <c r="C144" s="86">
        <v>54.3767</v>
      </c>
      <c r="D144" s="86">
        <v>167.52420000000001</v>
      </c>
      <c r="E144" s="86">
        <v>0</v>
      </c>
      <c r="F144" s="86">
        <v>5.0000000000000001E-4</v>
      </c>
      <c r="G144" s="87">
        <v>1237310</v>
      </c>
      <c r="H144" s="86">
        <v>14250.5983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507</v>
      </c>
      <c r="B145" s="86">
        <v>41230.0821</v>
      </c>
      <c r="C145" s="86">
        <v>67.759100000000004</v>
      </c>
      <c r="D145" s="86">
        <v>219.60390000000001</v>
      </c>
      <c r="E145" s="86">
        <v>0</v>
      </c>
      <c r="F145" s="86">
        <v>5.9999999999999995E-4</v>
      </c>
      <c r="G145" s="87">
        <v>1622110</v>
      </c>
      <c r="H145" s="86">
        <v>17337.244699999999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508</v>
      </c>
      <c r="B146" s="86">
        <v>39124.537900000003</v>
      </c>
      <c r="C146" s="86">
        <v>65.318299999999994</v>
      </c>
      <c r="D146" s="86">
        <v>215.7645</v>
      </c>
      <c r="E146" s="86">
        <v>0</v>
      </c>
      <c r="F146" s="86">
        <v>5.9999999999999995E-4</v>
      </c>
      <c r="G146" s="87">
        <v>1593800</v>
      </c>
      <c r="H146" s="86">
        <v>16554.9601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6" t="s">
        <v>281</v>
      </c>
      <c r="B147" s="86">
        <v>45438.641900000002</v>
      </c>
      <c r="C147" s="86">
        <v>76.535899999999998</v>
      </c>
      <c r="D147" s="86">
        <v>255.477</v>
      </c>
      <c r="E147" s="86">
        <v>0</v>
      </c>
      <c r="F147" s="86">
        <v>6.9999999999999999E-4</v>
      </c>
      <c r="G147" s="87">
        <v>1887180</v>
      </c>
      <c r="H147" s="86">
        <v>19295.054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6" t="s">
        <v>509</v>
      </c>
      <c r="B148" s="86">
        <v>55472.726300000002</v>
      </c>
      <c r="C148" s="86">
        <v>93.651200000000003</v>
      </c>
      <c r="D148" s="86">
        <v>313.44200000000001</v>
      </c>
      <c r="E148" s="86">
        <v>0</v>
      </c>
      <c r="F148" s="86">
        <v>8.0000000000000004E-4</v>
      </c>
      <c r="G148" s="87">
        <v>2315380</v>
      </c>
      <c r="H148" s="86">
        <v>23577.575000000001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6" t="s">
        <v>510</v>
      </c>
      <c r="B149" s="86">
        <v>57816.724999999999</v>
      </c>
      <c r="C149" s="86">
        <v>97.638300000000001</v>
      </c>
      <c r="D149" s="86">
        <v>326.90269999999998</v>
      </c>
      <c r="E149" s="86">
        <v>0</v>
      </c>
      <c r="F149" s="86">
        <v>8.9999999999999998E-4</v>
      </c>
      <c r="G149" s="87">
        <v>2414810</v>
      </c>
      <c r="H149" s="86">
        <v>24576.866000000002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6" t="s">
        <v>511</v>
      </c>
      <c r="B150" s="86">
        <v>59324.794600000001</v>
      </c>
      <c r="C150" s="86">
        <v>100.181</v>
      </c>
      <c r="D150" s="86">
        <v>335.40019999999998</v>
      </c>
      <c r="E150" s="86">
        <v>0</v>
      </c>
      <c r="F150" s="86">
        <v>8.9999999999999998E-4</v>
      </c>
      <c r="G150" s="87">
        <v>2477580</v>
      </c>
      <c r="H150" s="86">
        <v>25217.5111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6" t="s">
        <v>512</v>
      </c>
      <c r="B151" s="86">
        <v>49977.834999999999</v>
      </c>
      <c r="C151" s="86">
        <v>84.348399999999998</v>
      </c>
      <c r="D151" s="86">
        <v>282.20490000000001</v>
      </c>
      <c r="E151" s="86">
        <v>0</v>
      </c>
      <c r="F151" s="86">
        <v>8.0000000000000004E-4</v>
      </c>
      <c r="G151" s="87">
        <v>2084630</v>
      </c>
      <c r="H151" s="86">
        <v>21239.4408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6" t="s">
        <v>513</v>
      </c>
      <c r="B152" s="86">
        <v>42537.511899999998</v>
      </c>
      <c r="C152" s="86">
        <v>71.231999999999999</v>
      </c>
      <c r="D152" s="86">
        <v>236.14689999999999</v>
      </c>
      <c r="E152" s="86">
        <v>0</v>
      </c>
      <c r="F152" s="86">
        <v>5.9999999999999995E-4</v>
      </c>
      <c r="G152" s="87">
        <v>1744370</v>
      </c>
      <c r="H152" s="86">
        <v>18020.9231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6" t="s">
        <v>514</v>
      </c>
      <c r="B153" s="86">
        <v>37835.611700000001</v>
      </c>
      <c r="C153" s="86">
        <v>62.090699999999998</v>
      </c>
      <c r="D153" s="86">
        <v>200.8742</v>
      </c>
      <c r="E153" s="86">
        <v>0</v>
      </c>
      <c r="F153" s="86">
        <v>5.0000000000000001E-4</v>
      </c>
      <c r="G153" s="87">
        <v>1483760</v>
      </c>
      <c r="H153" s="86">
        <v>15900.787700000001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6" t="s">
        <v>515</v>
      </c>
      <c r="B154" s="86">
        <v>38401.896800000002</v>
      </c>
      <c r="C154" s="86">
        <v>59.570799999999998</v>
      </c>
      <c r="D154" s="86">
        <v>178.92850000000001</v>
      </c>
      <c r="E154" s="86">
        <v>0</v>
      </c>
      <c r="F154" s="86">
        <v>5.0000000000000001E-4</v>
      </c>
      <c r="G154" s="87">
        <v>1321480</v>
      </c>
      <c r="H154" s="86">
        <v>15789.9771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6"/>
      <c r="B155" s="86"/>
      <c r="C155" s="86"/>
      <c r="D155" s="86"/>
      <c r="E155" s="86"/>
      <c r="F155" s="86"/>
      <c r="G155" s="86"/>
      <c r="H155" s="86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6" t="s">
        <v>516</v>
      </c>
      <c r="B156" s="86">
        <v>539605.12419999996</v>
      </c>
      <c r="C156" s="86">
        <v>892.31500000000005</v>
      </c>
      <c r="D156" s="86">
        <v>2913.9362999999998</v>
      </c>
      <c r="E156" s="86">
        <v>0</v>
      </c>
      <c r="F156" s="86">
        <v>8.0000000000000002E-3</v>
      </c>
      <c r="G156" s="87">
        <v>21524100</v>
      </c>
      <c r="H156" s="86">
        <v>227460.73749999999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6" t="s">
        <v>517</v>
      </c>
      <c r="B157" s="86">
        <v>34414.088199999998</v>
      </c>
      <c r="C157" s="86">
        <v>54.3767</v>
      </c>
      <c r="D157" s="86">
        <v>167.52420000000001</v>
      </c>
      <c r="E157" s="86">
        <v>0</v>
      </c>
      <c r="F157" s="86">
        <v>5.0000000000000001E-4</v>
      </c>
      <c r="G157" s="87">
        <v>1237310</v>
      </c>
      <c r="H157" s="86">
        <v>14250.5983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6" t="s">
        <v>518</v>
      </c>
      <c r="B158" s="86">
        <v>59324.794600000001</v>
      </c>
      <c r="C158" s="86">
        <v>100.181</v>
      </c>
      <c r="D158" s="86">
        <v>335.40019999999998</v>
      </c>
      <c r="E158" s="86">
        <v>0</v>
      </c>
      <c r="F158" s="86">
        <v>8.9999999999999998E-4</v>
      </c>
      <c r="G158" s="87">
        <v>2477580</v>
      </c>
      <c r="H158" s="86">
        <v>25217.5111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79"/>
      <c r="B160" s="86" t="s">
        <v>519</v>
      </c>
      <c r="C160" s="86" t="s">
        <v>520</v>
      </c>
      <c r="D160" s="86" t="s">
        <v>521</v>
      </c>
      <c r="E160" s="86" t="s">
        <v>522</v>
      </c>
      <c r="F160" s="86" t="s">
        <v>523</v>
      </c>
      <c r="G160" s="86" t="s">
        <v>524</v>
      </c>
      <c r="H160" s="86" t="s">
        <v>525</v>
      </c>
      <c r="I160" s="86" t="s">
        <v>526</v>
      </c>
      <c r="J160" s="86" t="s">
        <v>527</v>
      </c>
      <c r="K160" s="86" t="s">
        <v>528</v>
      </c>
      <c r="L160" s="86" t="s">
        <v>529</v>
      </c>
      <c r="M160" s="86" t="s">
        <v>530</v>
      </c>
      <c r="N160" s="86" t="s">
        <v>531</v>
      </c>
      <c r="O160" s="86" t="s">
        <v>532</v>
      </c>
      <c r="P160" s="86" t="s">
        <v>533</v>
      </c>
      <c r="Q160" s="86" t="s">
        <v>534</v>
      </c>
      <c r="R160" s="86" t="s">
        <v>535</v>
      </c>
      <c r="S160" s="86" t="s">
        <v>536</v>
      </c>
    </row>
    <row r="161" spans="1:19">
      <c r="A161" s="86" t="s">
        <v>505</v>
      </c>
      <c r="B161" s="87">
        <v>162611000000</v>
      </c>
      <c r="C161" s="86">
        <v>170374.59899999999</v>
      </c>
      <c r="D161" s="86" t="s">
        <v>681</v>
      </c>
      <c r="E161" s="86">
        <v>75734.207999999999</v>
      </c>
      <c r="F161" s="86">
        <v>51598.362999999998</v>
      </c>
      <c r="G161" s="86">
        <v>5038.3940000000002</v>
      </c>
      <c r="H161" s="86">
        <v>0</v>
      </c>
      <c r="I161" s="86">
        <v>37995.192999999999</v>
      </c>
      <c r="J161" s="86">
        <v>0</v>
      </c>
      <c r="K161" s="86">
        <v>8.44</v>
      </c>
      <c r="L161" s="86">
        <v>0</v>
      </c>
      <c r="M161" s="86">
        <v>0</v>
      </c>
      <c r="N161" s="86">
        <v>0</v>
      </c>
      <c r="O161" s="86">
        <v>0</v>
      </c>
      <c r="P161" s="86">
        <v>0</v>
      </c>
      <c r="Q161" s="86">
        <v>0</v>
      </c>
      <c r="R161" s="86">
        <v>0</v>
      </c>
      <c r="S161" s="86">
        <v>0</v>
      </c>
    </row>
    <row r="162" spans="1:19">
      <c r="A162" s="86" t="s">
        <v>506</v>
      </c>
      <c r="B162" s="87">
        <v>149955000000</v>
      </c>
      <c r="C162" s="86">
        <v>176761.323</v>
      </c>
      <c r="D162" s="86" t="s">
        <v>620</v>
      </c>
      <c r="E162" s="86">
        <v>75734.207999999999</v>
      </c>
      <c r="F162" s="86">
        <v>50956.165999999997</v>
      </c>
      <c r="G162" s="86">
        <v>5067.9440000000004</v>
      </c>
      <c r="H162" s="86">
        <v>0</v>
      </c>
      <c r="I162" s="86">
        <v>44994.565000000002</v>
      </c>
      <c r="J162" s="86">
        <v>0</v>
      </c>
      <c r="K162" s="86">
        <v>8.44</v>
      </c>
      <c r="L162" s="86">
        <v>0</v>
      </c>
      <c r="M162" s="86">
        <v>0</v>
      </c>
      <c r="N162" s="86">
        <v>0</v>
      </c>
      <c r="O162" s="86">
        <v>0</v>
      </c>
      <c r="P162" s="86">
        <v>0</v>
      </c>
      <c r="Q162" s="86">
        <v>0</v>
      </c>
      <c r="R162" s="86">
        <v>0</v>
      </c>
      <c r="S162" s="86">
        <v>0</v>
      </c>
    </row>
    <row r="163" spans="1:19">
      <c r="A163" s="86" t="s">
        <v>507</v>
      </c>
      <c r="B163" s="87">
        <v>196590000000</v>
      </c>
      <c r="C163" s="86">
        <v>201258.908</v>
      </c>
      <c r="D163" s="86" t="s">
        <v>682</v>
      </c>
      <c r="E163" s="86">
        <v>75734.207999999999</v>
      </c>
      <c r="F163" s="86">
        <v>50956.165999999997</v>
      </c>
      <c r="G163" s="86">
        <v>6706.2209999999995</v>
      </c>
      <c r="H163" s="86">
        <v>0</v>
      </c>
      <c r="I163" s="86">
        <v>67853.873999999996</v>
      </c>
      <c r="J163" s="86">
        <v>0</v>
      </c>
      <c r="K163" s="86">
        <v>8.44</v>
      </c>
      <c r="L163" s="86">
        <v>0</v>
      </c>
      <c r="M163" s="86">
        <v>0</v>
      </c>
      <c r="N163" s="86">
        <v>0</v>
      </c>
      <c r="O163" s="86">
        <v>0</v>
      </c>
      <c r="P163" s="86">
        <v>0</v>
      </c>
      <c r="Q163" s="86">
        <v>0</v>
      </c>
      <c r="R163" s="86">
        <v>0</v>
      </c>
      <c r="S163" s="86">
        <v>0</v>
      </c>
    </row>
    <row r="164" spans="1:19">
      <c r="A164" s="86" t="s">
        <v>508</v>
      </c>
      <c r="B164" s="87">
        <v>193159000000</v>
      </c>
      <c r="C164" s="86">
        <v>201282.13</v>
      </c>
      <c r="D164" s="86" t="s">
        <v>589</v>
      </c>
      <c r="E164" s="86">
        <v>75734.207999999999</v>
      </c>
      <c r="F164" s="86">
        <v>50956.165999999997</v>
      </c>
      <c r="G164" s="86">
        <v>6409.5039999999999</v>
      </c>
      <c r="H164" s="86">
        <v>0</v>
      </c>
      <c r="I164" s="86">
        <v>68173.812999999995</v>
      </c>
      <c r="J164" s="86">
        <v>0</v>
      </c>
      <c r="K164" s="86">
        <v>8.44</v>
      </c>
      <c r="L164" s="86">
        <v>0</v>
      </c>
      <c r="M164" s="86">
        <v>0</v>
      </c>
      <c r="N164" s="86">
        <v>0</v>
      </c>
      <c r="O164" s="86">
        <v>0</v>
      </c>
      <c r="P164" s="86">
        <v>0</v>
      </c>
      <c r="Q164" s="86">
        <v>0</v>
      </c>
      <c r="R164" s="86">
        <v>0</v>
      </c>
      <c r="S164" s="86">
        <v>0</v>
      </c>
    </row>
    <row r="165" spans="1:19">
      <c r="A165" s="86" t="s">
        <v>281</v>
      </c>
      <c r="B165" s="87">
        <v>228716000000</v>
      </c>
      <c r="C165" s="86">
        <v>245127.25200000001</v>
      </c>
      <c r="D165" s="86" t="s">
        <v>550</v>
      </c>
      <c r="E165" s="86">
        <v>75734.207999999999</v>
      </c>
      <c r="F165" s="86">
        <v>50956.165999999997</v>
      </c>
      <c r="G165" s="86">
        <v>10684.151</v>
      </c>
      <c r="H165" s="86">
        <v>0</v>
      </c>
      <c r="I165" s="86">
        <v>107744.287</v>
      </c>
      <c r="J165" s="86">
        <v>0</v>
      </c>
      <c r="K165" s="86">
        <v>8.44</v>
      </c>
      <c r="L165" s="86">
        <v>0</v>
      </c>
      <c r="M165" s="86">
        <v>0</v>
      </c>
      <c r="N165" s="86">
        <v>0</v>
      </c>
      <c r="O165" s="86">
        <v>0</v>
      </c>
      <c r="P165" s="86">
        <v>0</v>
      </c>
      <c r="Q165" s="86">
        <v>0</v>
      </c>
      <c r="R165" s="86">
        <v>0</v>
      </c>
      <c r="S165" s="86">
        <v>0</v>
      </c>
    </row>
    <row r="166" spans="1:19">
      <c r="A166" s="86" t="s">
        <v>509</v>
      </c>
      <c r="B166" s="87">
        <v>280610000000</v>
      </c>
      <c r="C166" s="86">
        <v>321020.826</v>
      </c>
      <c r="D166" s="86" t="s">
        <v>551</v>
      </c>
      <c r="E166" s="86">
        <v>75734.207999999999</v>
      </c>
      <c r="F166" s="86">
        <v>50956.165999999997</v>
      </c>
      <c r="G166" s="86">
        <v>26354.511999999999</v>
      </c>
      <c r="H166" s="86">
        <v>0</v>
      </c>
      <c r="I166" s="86">
        <v>167967.50099999999</v>
      </c>
      <c r="J166" s="86">
        <v>0</v>
      </c>
      <c r="K166" s="86">
        <v>8.44</v>
      </c>
      <c r="L166" s="86">
        <v>0</v>
      </c>
      <c r="M166" s="86">
        <v>0</v>
      </c>
      <c r="N166" s="86">
        <v>0</v>
      </c>
      <c r="O166" s="86">
        <v>0</v>
      </c>
      <c r="P166" s="86">
        <v>0</v>
      </c>
      <c r="Q166" s="86">
        <v>0</v>
      </c>
      <c r="R166" s="86">
        <v>0</v>
      </c>
      <c r="S166" s="86">
        <v>0</v>
      </c>
    </row>
    <row r="167" spans="1:19">
      <c r="A167" s="86" t="s">
        <v>510</v>
      </c>
      <c r="B167" s="87">
        <v>292661000000</v>
      </c>
      <c r="C167" s="86">
        <v>313462.12400000001</v>
      </c>
      <c r="D167" s="86" t="s">
        <v>621</v>
      </c>
      <c r="E167" s="86">
        <v>75734.207999999999</v>
      </c>
      <c r="F167" s="86">
        <v>50956.165999999997</v>
      </c>
      <c r="G167" s="86">
        <v>23406.98</v>
      </c>
      <c r="H167" s="86">
        <v>0</v>
      </c>
      <c r="I167" s="86">
        <v>163356.32999999999</v>
      </c>
      <c r="J167" s="86">
        <v>0</v>
      </c>
      <c r="K167" s="86">
        <v>8.44</v>
      </c>
      <c r="L167" s="86">
        <v>0</v>
      </c>
      <c r="M167" s="86">
        <v>0</v>
      </c>
      <c r="N167" s="86">
        <v>0</v>
      </c>
      <c r="O167" s="86">
        <v>0</v>
      </c>
      <c r="P167" s="86">
        <v>0</v>
      </c>
      <c r="Q167" s="86">
        <v>0</v>
      </c>
      <c r="R167" s="86">
        <v>0</v>
      </c>
      <c r="S167" s="86">
        <v>0</v>
      </c>
    </row>
    <row r="168" spans="1:19">
      <c r="A168" s="86" t="s">
        <v>511</v>
      </c>
      <c r="B168" s="87">
        <v>300268000000</v>
      </c>
      <c r="C168" s="86">
        <v>317044.30499999999</v>
      </c>
      <c r="D168" s="86" t="s">
        <v>683</v>
      </c>
      <c r="E168" s="86">
        <v>75734.207999999999</v>
      </c>
      <c r="F168" s="86">
        <v>50956.165999999997</v>
      </c>
      <c r="G168" s="86">
        <v>26210.243999999999</v>
      </c>
      <c r="H168" s="86">
        <v>0</v>
      </c>
      <c r="I168" s="86">
        <v>164135.24799999999</v>
      </c>
      <c r="J168" s="86">
        <v>0</v>
      </c>
      <c r="K168" s="86">
        <v>8.44</v>
      </c>
      <c r="L168" s="86">
        <v>0</v>
      </c>
      <c r="M168" s="86">
        <v>0</v>
      </c>
      <c r="N168" s="86">
        <v>0</v>
      </c>
      <c r="O168" s="86">
        <v>0</v>
      </c>
      <c r="P168" s="86">
        <v>0</v>
      </c>
      <c r="Q168" s="86">
        <v>0</v>
      </c>
      <c r="R168" s="86">
        <v>0</v>
      </c>
      <c r="S168" s="86">
        <v>0</v>
      </c>
    </row>
    <row r="169" spans="1:19">
      <c r="A169" s="86" t="s">
        <v>512</v>
      </c>
      <c r="B169" s="87">
        <v>252645000000</v>
      </c>
      <c r="C169" s="86">
        <v>272871.69400000002</v>
      </c>
      <c r="D169" s="86" t="s">
        <v>622</v>
      </c>
      <c r="E169" s="86">
        <v>75734.207999999999</v>
      </c>
      <c r="F169" s="86">
        <v>50956.165999999997</v>
      </c>
      <c r="G169" s="86">
        <v>13732.049000000001</v>
      </c>
      <c r="H169" s="86">
        <v>0</v>
      </c>
      <c r="I169" s="86">
        <v>132440.83100000001</v>
      </c>
      <c r="J169" s="86">
        <v>0</v>
      </c>
      <c r="K169" s="86">
        <v>8.44</v>
      </c>
      <c r="L169" s="86">
        <v>0</v>
      </c>
      <c r="M169" s="86">
        <v>0</v>
      </c>
      <c r="N169" s="86">
        <v>0</v>
      </c>
      <c r="O169" s="86">
        <v>0</v>
      </c>
      <c r="P169" s="86">
        <v>0</v>
      </c>
      <c r="Q169" s="86">
        <v>0</v>
      </c>
      <c r="R169" s="86">
        <v>0</v>
      </c>
      <c r="S169" s="86">
        <v>0</v>
      </c>
    </row>
    <row r="170" spans="1:19">
      <c r="A170" s="86" t="s">
        <v>513</v>
      </c>
      <c r="B170" s="87">
        <v>211408000000</v>
      </c>
      <c r="C170" s="86">
        <v>217167.098</v>
      </c>
      <c r="D170" s="86" t="s">
        <v>684</v>
      </c>
      <c r="E170" s="86">
        <v>75734.207999999999</v>
      </c>
      <c r="F170" s="86">
        <v>50956.165999999997</v>
      </c>
      <c r="G170" s="86">
        <v>6146.45</v>
      </c>
      <c r="H170" s="86">
        <v>0</v>
      </c>
      <c r="I170" s="86">
        <v>84321.834000000003</v>
      </c>
      <c r="J170" s="86">
        <v>0</v>
      </c>
      <c r="K170" s="86">
        <v>8.44</v>
      </c>
      <c r="L170" s="86">
        <v>0</v>
      </c>
      <c r="M170" s="86">
        <v>0</v>
      </c>
      <c r="N170" s="86">
        <v>0</v>
      </c>
      <c r="O170" s="86">
        <v>0</v>
      </c>
      <c r="P170" s="86">
        <v>0</v>
      </c>
      <c r="Q170" s="86">
        <v>0</v>
      </c>
      <c r="R170" s="86">
        <v>0</v>
      </c>
      <c r="S170" s="86">
        <v>0</v>
      </c>
    </row>
    <row r="171" spans="1:19">
      <c r="A171" s="86" t="s">
        <v>514</v>
      </c>
      <c r="B171" s="87">
        <v>179823000000</v>
      </c>
      <c r="C171" s="86">
        <v>190792.94699999999</v>
      </c>
      <c r="D171" s="86" t="s">
        <v>623</v>
      </c>
      <c r="E171" s="86">
        <v>75734.207999999999</v>
      </c>
      <c r="F171" s="86">
        <v>51598.362999999998</v>
      </c>
      <c r="G171" s="86">
        <v>5987.2730000000001</v>
      </c>
      <c r="H171" s="86">
        <v>0</v>
      </c>
      <c r="I171" s="86">
        <v>57464.661999999997</v>
      </c>
      <c r="J171" s="86">
        <v>0</v>
      </c>
      <c r="K171" s="86">
        <v>8.44</v>
      </c>
      <c r="L171" s="86">
        <v>0</v>
      </c>
      <c r="M171" s="86">
        <v>0</v>
      </c>
      <c r="N171" s="86">
        <v>0</v>
      </c>
      <c r="O171" s="86">
        <v>0</v>
      </c>
      <c r="P171" s="86">
        <v>0</v>
      </c>
      <c r="Q171" s="86">
        <v>0</v>
      </c>
      <c r="R171" s="86">
        <v>0</v>
      </c>
      <c r="S171" s="86">
        <v>0</v>
      </c>
    </row>
    <row r="172" spans="1:19">
      <c r="A172" s="86" t="s">
        <v>515</v>
      </c>
      <c r="B172" s="87">
        <v>160155000000</v>
      </c>
      <c r="C172" s="86">
        <v>174419.649</v>
      </c>
      <c r="D172" s="86" t="s">
        <v>624</v>
      </c>
      <c r="E172" s="86">
        <v>75734.207999999999</v>
      </c>
      <c r="F172" s="86">
        <v>51598.362999999998</v>
      </c>
      <c r="G172" s="86">
        <v>5090.817</v>
      </c>
      <c r="H172" s="86">
        <v>0</v>
      </c>
      <c r="I172" s="86">
        <v>41983.805999999997</v>
      </c>
      <c r="J172" s="86">
        <v>0</v>
      </c>
      <c r="K172" s="86">
        <v>12.455</v>
      </c>
      <c r="L172" s="86">
        <v>0</v>
      </c>
      <c r="M172" s="86">
        <v>0</v>
      </c>
      <c r="N172" s="86">
        <v>0</v>
      </c>
      <c r="O172" s="86">
        <v>0</v>
      </c>
      <c r="P172" s="86">
        <v>0</v>
      </c>
      <c r="Q172" s="86">
        <v>0</v>
      </c>
      <c r="R172" s="86">
        <v>0</v>
      </c>
      <c r="S172" s="86">
        <v>0</v>
      </c>
    </row>
    <row r="173" spans="1:19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</row>
    <row r="174" spans="1:19">
      <c r="A174" s="86" t="s">
        <v>516</v>
      </c>
      <c r="B174" s="87">
        <v>2608600000000</v>
      </c>
      <c r="C174" s="86"/>
      <c r="D174" s="86"/>
      <c r="E174" s="86"/>
      <c r="F174" s="86"/>
      <c r="G174" s="86"/>
      <c r="H174" s="86"/>
      <c r="I174" s="86"/>
      <c r="J174" s="86"/>
      <c r="K174" s="86"/>
      <c r="L174" s="86">
        <v>0</v>
      </c>
      <c r="M174" s="86">
        <v>0</v>
      </c>
      <c r="N174" s="86">
        <v>0</v>
      </c>
      <c r="O174" s="86">
        <v>0</v>
      </c>
      <c r="P174" s="86">
        <v>0</v>
      </c>
      <c r="Q174" s="86">
        <v>0</v>
      </c>
      <c r="R174" s="86">
        <v>0</v>
      </c>
      <c r="S174" s="86">
        <v>0</v>
      </c>
    </row>
    <row r="175" spans="1:19">
      <c r="A175" s="86" t="s">
        <v>517</v>
      </c>
      <c r="B175" s="87">
        <v>149955000000</v>
      </c>
      <c r="C175" s="86">
        <v>170374.59899999999</v>
      </c>
      <c r="D175" s="86"/>
      <c r="E175" s="86">
        <v>75734.207999999999</v>
      </c>
      <c r="F175" s="86">
        <v>50956.165999999997</v>
      </c>
      <c r="G175" s="86">
        <v>5038.3940000000002</v>
      </c>
      <c r="H175" s="86">
        <v>0</v>
      </c>
      <c r="I175" s="86">
        <v>37995.192999999999</v>
      </c>
      <c r="J175" s="86">
        <v>0</v>
      </c>
      <c r="K175" s="86">
        <v>8.44</v>
      </c>
      <c r="L175" s="86">
        <v>0</v>
      </c>
      <c r="M175" s="86">
        <v>0</v>
      </c>
      <c r="N175" s="86">
        <v>0</v>
      </c>
      <c r="O175" s="86">
        <v>0</v>
      </c>
      <c r="P175" s="86">
        <v>0</v>
      </c>
      <c r="Q175" s="86">
        <v>0</v>
      </c>
      <c r="R175" s="86">
        <v>0</v>
      </c>
      <c r="S175" s="86">
        <v>0</v>
      </c>
    </row>
    <row r="176" spans="1:19">
      <c r="A176" s="86" t="s">
        <v>518</v>
      </c>
      <c r="B176" s="87">
        <v>300268000000</v>
      </c>
      <c r="C176" s="86">
        <v>321020.826</v>
      </c>
      <c r="D176" s="86"/>
      <c r="E176" s="86">
        <v>75734.207999999999</v>
      </c>
      <c r="F176" s="86">
        <v>51598.362999999998</v>
      </c>
      <c r="G176" s="86">
        <v>26354.511999999999</v>
      </c>
      <c r="H176" s="86">
        <v>0</v>
      </c>
      <c r="I176" s="86">
        <v>167967.50099999999</v>
      </c>
      <c r="J176" s="86">
        <v>0</v>
      </c>
      <c r="K176" s="86">
        <v>12.455</v>
      </c>
      <c r="L176" s="86">
        <v>0</v>
      </c>
      <c r="M176" s="86">
        <v>0</v>
      </c>
      <c r="N176" s="86">
        <v>0</v>
      </c>
      <c r="O176" s="86">
        <v>0</v>
      </c>
      <c r="P176" s="86">
        <v>0</v>
      </c>
      <c r="Q176" s="86">
        <v>0</v>
      </c>
      <c r="R176" s="86">
        <v>0</v>
      </c>
      <c r="S176" s="86">
        <v>0</v>
      </c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9"/>
      <c r="B178" s="86" t="s">
        <v>541</v>
      </c>
      <c r="C178" s="86" t="s">
        <v>542</v>
      </c>
      <c r="D178" s="86" t="s">
        <v>543</v>
      </c>
      <c r="E178" s="86" t="s">
        <v>238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6" t="s">
        <v>544</v>
      </c>
      <c r="B179" s="86">
        <v>74205.84</v>
      </c>
      <c r="C179" s="86">
        <v>3970.17</v>
      </c>
      <c r="D179" s="86">
        <v>0</v>
      </c>
      <c r="E179" s="86">
        <v>78176.02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6" t="s">
        <v>545</v>
      </c>
      <c r="B180" s="86">
        <v>14.89</v>
      </c>
      <c r="C180" s="86">
        <v>0.8</v>
      </c>
      <c r="D180" s="86">
        <v>0</v>
      </c>
      <c r="E180" s="86">
        <v>15.69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6" t="s">
        <v>546</v>
      </c>
      <c r="B181" s="86">
        <v>14.89</v>
      </c>
      <c r="C181" s="86">
        <v>0.8</v>
      </c>
      <c r="D181" s="86">
        <v>0</v>
      </c>
      <c r="E181" s="86">
        <v>15.69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181"/>
  <sheetViews>
    <sheetView workbookViewId="0"/>
  </sheetViews>
  <sheetFormatPr defaultRowHeight="10.5"/>
  <cols>
    <col min="1" max="1" width="45.8320312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9" width="38.3320312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4.83203125" style="78" customWidth="1"/>
    <col min="18" max="18" width="42.6640625" style="78" customWidth="1"/>
    <col min="19" max="19" width="48.1640625" style="78" customWidth="1"/>
    <col min="20" max="23" width="9.33203125" style="78" customWidth="1"/>
    <col min="24" max="16384" width="9.33203125" style="78"/>
  </cols>
  <sheetData>
    <row r="1" spans="1:19">
      <c r="A1" s="79"/>
      <c r="B1" s="86" t="s">
        <v>329</v>
      </c>
      <c r="C1" s="86" t="s">
        <v>330</v>
      </c>
      <c r="D1" s="86" t="s">
        <v>331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332</v>
      </c>
      <c r="B2" s="86">
        <v>3163.6</v>
      </c>
      <c r="C2" s="86">
        <v>634.98</v>
      </c>
      <c r="D2" s="86">
        <v>634.98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333</v>
      </c>
      <c r="B3" s="86">
        <v>3163.6</v>
      </c>
      <c r="C3" s="86">
        <v>634.98</v>
      </c>
      <c r="D3" s="86">
        <v>634.98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334</v>
      </c>
      <c r="B4" s="86">
        <v>8727.57</v>
      </c>
      <c r="C4" s="86">
        <v>1751.76</v>
      </c>
      <c r="D4" s="86">
        <v>1751.76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335</v>
      </c>
      <c r="B5" s="86">
        <v>8727.57</v>
      </c>
      <c r="C5" s="86">
        <v>1751.76</v>
      </c>
      <c r="D5" s="86">
        <v>1751.76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9"/>
      <c r="B7" s="86" t="s">
        <v>336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337</v>
      </c>
      <c r="B8" s="86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338</v>
      </c>
      <c r="B9" s="86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339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9"/>
      <c r="B12" s="86" t="s">
        <v>340</v>
      </c>
      <c r="C12" s="86" t="s">
        <v>341</v>
      </c>
      <c r="D12" s="86" t="s">
        <v>342</v>
      </c>
      <c r="E12" s="86" t="s">
        <v>343</v>
      </c>
      <c r="F12" s="86" t="s">
        <v>344</v>
      </c>
      <c r="G12" s="86" t="s">
        <v>345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70</v>
      </c>
      <c r="B13" s="86">
        <v>0</v>
      </c>
      <c r="C13" s="86">
        <v>806.41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71</v>
      </c>
      <c r="B14" s="86">
        <v>537.20000000000005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79</v>
      </c>
      <c r="B15" s="86">
        <v>867.37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80</v>
      </c>
      <c r="B16" s="86">
        <v>34.26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81</v>
      </c>
      <c r="B17" s="86">
        <v>806.04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82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83</v>
      </c>
      <c r="B19" s="86">
        <v>74.77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84</v>
      </c>
      <c r="B20" s="86">
        <v>1.19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85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86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65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87</v>
      </c>
      <c r="B24" s="86">
        <v>0</v>
      </c>
      <c r="C24" s="86">
        <v>36.36</v>
      </c>
      <c r="D24" s="86">
        <v>0</v>
      </c>
      <c r="E24" s="86">
        <v>0</v>
      </c>
      <c r="F24" s="86">
        <v>0</v>
      </c>
      <c r="G24" s="86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88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89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90</v>
      </c>
      <c r="B28" s="86">
        <v>2320.83</v>
      </c>
      <c r="C28" s="86">
        <v>842.77</v>
      </c>
      <c r="D28" s="86">
        <v>0</v>
      </c>
      <c r="E28" s="86">
        <v>0</v>
      </c>
      <c r="F28" s="86">
        <v>0</v>
      </c>
      <c r="G28" s="86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9"/>
      <c r="B30" s="86" t="s">
        <v>336</v>
      </c>
      <c r="C30" s="86" t="s">
        <v>2</v>
      </c>
      <c r="D30" s="86" t="s">
        <v>346</v>
      </c>
      <c r="E30" s="86" t="s">
        <v>347</v>
      </c>
      <c r="F30" s="86" t="s">
        <v>348</v>
      </c>
      <c r="G30" s="86" t="s">
        <v>349</v>
      </c>
      <c r="H30" s="86" t="s">
        <v>350</v>
      </c>
      <c r="I30" s="86" t="s">
        <v>351</v>
      </c>
      <c r="J30" s="86" t="s">
        <v>352</v>
      </c>
      <c r="K30"/>
      <c r="L30"/>
      <c r="M30"/>
      <c r="N30"/>
      <c r="O30"/>
      <c r="P30"/>
      <c r="Q30"/>
      <c r="R30"/>
      <c r="S30"/>
    </row>
    <row r="31" spans="1:19">
      <c r="A31" s="86" t="s">
        <v>353</v>
      </c>
      <c r="B31" s="86">
        <v>983.54</v>
      </c>
      <c r="C31" s="86" t="s">
        <v>3</v>
      </c>
      <c r="D31" s="86">
        <v>2698.04</v>
      </c>
      <c r="E31" s="86">
        <v>1</v>
      </c>
      <c r="F31" s="86">
        <v>0</v>
      </c>
      <c r="G31" s="86">
        <v>0</v>
      </c>
      <c r="H31" s="86">
        <v>16.89</v>
      </c>
      <c r="I31" s="86">
        <v>18.579999999999998</v>
      </c>
      <c r="J31" s="86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6" t="s">
        <v>358</v>
      </c>
      <c r="B32" s="86">
        <v>983.54</v>
      </c>
      <c r="C32" s="86" t="s">
        <v>3</v>
      </c>
      <c r="D32" s="86">
        <v>2698.04</v>
      </c>
      <c r="E32" s="86">
        <v>1</v>
      </c>
      <c r="F32" s="86">
        <v>0</v>
      </c>
      <c r="G32" s="86">
        <v>0</v>
      </c>
      <c r="H32" s="86">
        <v>16.89</v>
      </c>
      <c r="I32" s="86">
        <v>18.579999999999998</v>
      </c>
      <c r="J32" s="86">
        <v>8.07</v>
      </c>
      <c r="K32"/>
      <c r="L32"/>
      <c r="M32"/>
      <c r="N32"/>
      <c r="O32"/>
      <c r="P32"/>
      <c r="Q32"/>
      <c r="R32"/>
      <c r="S32"/>
    </row>
    <row r="33" spans="1:19">
      <c r="A33" s="86" t="s">
        <v>363</v>
      </c>
      <c r="B33" s="86">
        <v>983.54</v>
      </c>
      <c r="C33" s="86" t="s">
        <v>3</v>
      </c>
      <c r="D33" s="86">
        <v>2698.04</v>
      </c>
      <c r="E33" s="86">
        <v>1</v>
      </c>
      <c r="F33" s="86">
        <v>0</v>
      </c>
      <c r="G33" s="86">
        <v>0</v>
      </c>
      <c r="H33" s="86">
        <v>16.89</v>
      </c>
      <c r="I33" s="86">
        <v>18.579999999999998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368</v>
      </c>
      <c r="B34" s="86">
        <v>1660.73</v>
      </c>
      <c r="C34" s="86" t="s">
        <v>3</v>
      </c>
      <c r="D34" s="86">
        <v>2024.76</v>
      </c>
      <c r="E34" s="86">
        <v>1</v>
      </c>
      <c r="F34" s="86">
        <v>202.84</v>
      </c>
      <c r="G34" s="86">
        <v>0</v>
      </c>
      <c r="H34" s="86">
        <v>0</v>
      </c>
      <c r="I34" s="86"/>
      <c r="J34" s="86">
        <v>0</v>
      </c>
      <c r="K34"/>
      <c r="L34"/>
      <c r="M34"/>
      <c r="N34"/>
      <c r="O34"/>
      <c r="P34"/>
      <c r="Q34"/>
      <c r="R34"/>
      <c r="S34"/>
    </row>
    <row r="35" spans="1:19">
      <c r="A35" s="86" t="s">
        <v>369</v>
      </c>
      <c r="B35" s="86">
        <v>1660.73</v>
      </c>
      <c r="C35" s="86" t="s">
        <v>3</v>
      </c>
      <c r="D35" s="86">
        <v>2024.76</v>
      </c>
      <c r="E35" s="86">
        <v>1</v>
      </c>
      <c r="F35" s="86">
        <v>202.84</v>
      </c>
      <c r="G35" s="86">
        <v>0</v>
      </c>
      <c r="H35" s="86">
        <v>0</v>
      </c>
      <c r="I35" s="86"/>
      <c r="J35" s="86">
        <v>0</v>
      </c>
      <c r="K35"/>
      <c r="L35"/>
      <c r="M35"/>
      <c r="N35"/>
      <c r="O35"/>
      <c r="P35"/>
      <c r="Q35"/>
      <c r="R35"/>
      <c r="S35"/>
    </row>
    <row r="36" spans="1:19">
      <c r="A36" s="86" t="s">
        <v>354</v>
      </c>
      <c r="B36" s="86">
        <v>207.34</v>
      </c>
      <c r="C36" s="86" t="s">
        <v>3</v>
      </c>
      <c r="D36" s="86">
        <v>568.77</v>
      </c>
      <c r="E36" s="86">
        <v>1</v>
      </c>
      <c r="F36" s="86">
        <v>136.91999999999999</v>
      </c>
      <c r="G36" s="86">
        <v>65.28</v>
      </c>
      <c r="H36" s="86">
        <v>16.89</v>
      </c>
      <c r="I36" s="86">
        <v>18.579999999999998</v>
      </c>
      <c r="J36" s="86">
        <v>8.07</v>
      </c>
      <c r="K36"/>
      <c r="L36"/>
      <c r="M36"/>
      <c r="N36"/>
      <c r="O36"/>
      <c r="P36"/>
      <c r="Q36"/>
      <c r="R36"/>
      <c r="S36"/>
    </row>
    <row r="37" spans="1:19">
      <c r="A37" s="86" t="s">
        <v>355</v>
      </c>
      <c r="B37" s="86">
        <v>131.26</v>
      </c>
      <c r="C37" s="86" t="s">
        <v>3</v>
      </c>
      <c r="D37" s="86">
        <v>360.08</v>
      </c>
      <c r="E37" s="86">
        <v>1</v>
      </c>
      <c r="F37" s="86">
        <v>91.28</v>
      </c>
      <c r="G37" s="86">
        <v>43.52</v>
      </c>
      <c r="H37" s="86">
        <v>16.89</v>
      </c>
      <c r="I37" s="86">
        <v>18.579999999999998</v>
      </c>
      <c r="J37" s="86">
        <v>8.07</v>
      </c>
      <c r="K37"/>
      <c r="L37"/>
      <c r="M37"/>
      <c r="N37"/>
      <c r="O37"/>
      <c r="P37"/>
      <c r="Q37"/>
      <c r="R37"/>
      <c r="S37"/>
    </row>
    <row r="38" spans="1:19">
      <c r="A38" s="86" t="s">
        <v>356</v>
      </c>
      <c r="B38" s="86">
        <v>207.34</v>
      </c>
      <c r="C38" s="86" t="s">
        <v>3</v>
      </c>
      <c r="D38" s="86">
        <v>568.77</v>
      </c>
      <c r="E38" s="86">
        <v>1</v>
      </c>
      <c r="F38" s="86">
        <v>136.91999999999999</v>
      </c>
      <c r="G38" s="86">
        <v>65.28</v>
      </c>
      <c r="H38" s="86">
        <v>16.89</v>
      </c>
      <c r="I38" s="86">
        <v>18.579999999999998</v>
      </c>
      <c r="J38" s="86">
        <v>8.07</v>
      </c>
      <c r="K38"/>
      <c r="L38"/>
      <c r="M38"/>
      <c r="N38"/>
      <c r="O38"/>
      <c r="P38"/>
      <c r="Q38"/>
      <c r="R38"/>
      <c r="S38"/>
    </row>
    <row r="39" spans="1:19">
      <c r="A39" s="86" t="s">
        <v>357</v>
      </c>
      <c r="B39" s="86">
        <v>131.25</v>
      </c>
      <c r="C39" s="86" t="s">
        <v>3</v>
      </c>
      <c r="D39" s="86">
        <v>360.05</v>
      </c>
      <c r="E39" s="86">
        <v>1</v>
      </c>
      <c r="F39" s="86">
        <v>91.28</v>
      </c>
      <c r="G39" s="86">
        <v>43.52</v>
      </c>
      <c r="H39" s="86">
        <v>16.89</v>
      </c>
      <c r="I39" s="86">
        <v>18.579999999999998</v>
      </c>
      <c r="J39" s="86">
        <v>8.07</v>
      </c>
      <c r="K39"/>
      <c r="L39"/>
      <c r="M39"/>
      <c r="N39"/>
      <c r="O39"/>
      <c r="P39"/>
      <c r="Q39"/>
      <c r="R39"/>
      <c r="S39"/>
    </row>
    <row r="40" spans="1:19">
      <c r="A40" s="86" t="s">
        <v>359</v>
      </c>
      <c r="B40" s="86">
        <v>207.34</v>
      </c>
      <c r="C40" s="86" t="s">
        <v>3</v>
      </c>
      <c r="D40" s="86">
        <v>568.77</v>
      </c>
      <c r="E40" s="86">
        <v>1</v>
      </c>
      <c r="F40" s="86">
        <v>136.91999999999999</v>
      </c>
      <c r="G40" s="86">
        <v>65.28</v>
      </c>
      <c r="H40" s="86">
        <v>16.89</v>
      </c>
      <c r="I40" s="86">
        <v>18.579999999999998</v>
      </c>
      <c r="J40" s="86">
        <v>8.07</v>
      </c>
      <c r="K40"/>
      <c r="L40"/>
      <c r="M40"/>
      <c r="N40"/>
      <c r="O40"/>
      <c r="P40"/>
      <c r="Q40"/>
      <c r="R40"/>
      <c r="S40"/>
    </row>
    <row r="41" spans="1:19">
      <c r="A41" s="86" t="s">
        <v>360</v>
      </c>
      <c r="B41" s="86">
        <v>131.26</v>
      </c>
      <c r="C41" s="86" t="s">
        <v>3</v>
      </c>
      <c r="D41" s="86">
        <v>360.08</v>
      </c>
      <c r="E41" s="86">
        <v>1</v>
      </c>
      <c r="F41" s="86">
        <v>91.28</v>
      </c>
      <c r="G41" s="86">
        <v>43.52</v>
      </c>
      <c r="H41" s="86">
        <v>16.89</v>
      </c>
      <c r="I41" s="86">
        <v>18.579999999999998</v>
      </c>
      <c r="J41" s="86">
        <v>8.07</v>
      </c>
      <c r="K41"/>
      <c r="L41"/>
      <c r="M41"/>
      <c r="N41"/>
      <c r="O41"/>
      <c r="P41"/>
      <c r="Q41"/>
      <c r="R41"/>
      <c r="S41"/>
    </row>
    <row r="42" spans="1:19">
      <c r="A42" s="86" t="s">
        <v>361</v>
      </c>
      <c r="B42" s="86">
        <v>207.34</v>
      </c>
      <c r="C42" s="86" t="s">
        <v>3</v>
      </c>
      <c r="D42" s="86">
        <v>568.77</v>
      </c>
      <c r="E42" s="86">
        <v>1</v>
      </c>
      <c r="F42" s="86">
        <v>136.91999999999999</v>
      </c>
      <c r="G42" s="86">
        <v>65.28</v>
      </c>
      <c r="H42" s="86">
        <v>16.89</v>
      </c>
      <c r="I42" s="86">
        <v>18.579999999999998</v>
      </c>
      <c r="J42" s="86">
        <v>8.07</v>
      </c>
      <c r="K42"/>
      <c r="L42"/>
      <c r="M42"/>
      <c r="N42"/>
      <c r="O42"/>
      <c r="P42"/>
      <c r="Q42"/>
      <c r="R42"/>
      <c r="S42"/>
    </row>
    <row r="43" spans="1:19">
      <c r="A43" s="86" t="s">
        <v>362</v>
      </c>
      <c r="B43" s="86">
        <v>131.25</v>
      </c>
      <c r="C43" s="86" t="s">
        <v>3</v>
      </c>
      <c r="D43" s="86">
        <v>360.05</v>
      </c>
      <c r="E43" s="86">
        <v>1</v>
      </c>
      <c r="F43" s="86">
        <v>91.28</v>
      </c>
      <c r="G43" s="86">
        <v>43.52</v>
      </c>
      <c r="H43" s="86">
        <v>16.89</v>
      </c>
      <c r="I43" s="86">
        <v>18.579999999999998</v>
      </c>
      <c r="J43" s="86">
        <v>8.07</v>
      </c>
      <c r="K43"/>
      <c r="L43"/>
      <c r="M43"/>
      <c r="N43"/>
      <c r="O43"/>
      <c r="P43"/>
      <c r="Q43"/>
      <c r="R43"/>
      <c r="S43"/>
    </row>
    <row r="44" spans="1:19">
      <c r="A44" s="86" t="s">
        <v>364</v>
      </c>
      <c r="B44" s="86">
        <v>207.34</v>
      </c>
      <c r="C44" s="86" t="s">
        <v>3</v>
      </c>
      <c r="D44" s="86">
        <v>568.77</v>
      </c>
      <c r="E44" s="86">
        <v>1</v>
      </c>
      <c r="F44" s="86">
        <v>136.91999999999999</v>
      </c>
      <c r="G44" s="86">
        <v>65.28</v>
      </c>
      <c r="H44" s="86">
        <v>16.89</v>
      </c>
      <c r="I44" s="86">
        <v>18.579999999999998</v>
      </c>
      <c r="J44" s="86">
        <v>8.07</v>
      </c>
      <c r="K44"/>
      <c r="L44"/>
      <c r="M44"/>
      <c r="N44"/>
      <c r="O44"/>
      <c r="P44"/>
      <c r="Q44"/>
      <c r="R44"/>
      <c r="S44"/>
    </row>
    <row r="45" spans="1:19">
      <c r="A45" s="86" t="s">
        <v>365</v>
      </c>
      <c r="B45" s="86">
        <v>131.26</v>
      </c>
      <c r="C45" s="86" t="s">
        <v>3</v>
      </c>
      <c r="D45" s="86">
        <v>360.08</v>
      </c>
      <c r="E45" s="86">
        <v>1</v>
      </c>
      <c r="F45" s="86">
        <v>91.28</v>
      </c>
      <c r="G45" s="86">
        <v>43.52</v>
      </c>
      <c r="H45" s="86">
        <v>16.89</v>
      </c>
      <c r="I45" s="86">
        <v>18.579999999999998</v>
      </c>
      <c r="J45" s="86">
        <v>8.07</v>
      </c>
      <c r="K45"/>
      <c r="L45"/>
      <c r="M45"/>
      <c r="N45"/>
      <c r="O45"/>
      <c r="P45"/>
      <c r="Q45"/>
      <c r="R45"/>
      <c r="S45"/>
    </row>
    <row r="46" spans="1:19">
      <c r="A46" s="86" t="s">
        <v>366</v>
      </c>
      <c r="B46" s="86">
        <v>207.34</v>
      </c>
      <c r="C46" s="86" t="s">
        <v>3</v>
      </c>
      <c r="D46" s="86">
        <v>568.77</v>
      </c>
      <c r="E46" s="86">
        <v>1</v>
      </c>
      <c r="F46" s="86">
        <v>136.91999999999999</v>
      </c>
      <c r="G46" s="86">
        <v>65.28</v>
      </c>
      <c r="H46" s="86">
        <v>16.89</v>
      </c>
      <c r="I46" s="86">
        <v>18.579999999999998</v>
      </c>
      <c r="J46" s="86">
        <v>8.07</v>
      </c>
      <c r="K46"/>
      <c r="L46"/>
      <c r="M46"/>
      <c r="N46"/>
      <c r="O46"/>
      <c r="P46"/>
      <c r="Q46"/>
      <c r="R46"/>
      <c r="S46"/>
    </row>
    <row r="47" spans="1:19">
      <c r="A47" s="86" t="s">
        <v>367</v>
      </c>
      <c r="B47" s="86">
        <v>131.25</v>
      </c>
      <c r="C47" s="86" t="s">
        <v>3</v>
      </c>
      <c r="D47" s="86">
        <v>360.05</v>
      </c>
      <c r="E47" s="86">
        <v>1</v>
      </c>
      <c r="F47" s="86">
        <v>91.28</v>
      </c>
      <c r="G47" s="86">
        <v>43.52</v>
      </c>
      <c r="H47" s="86">
        <v>16.89</v>
      </c>
      <c r="I47" s="86">
        <v>18.579999999999998</v>
      </c>
      <c r="J47" s="86">
        <v>8.07</v>
      </c>
      <c r="K47"/>
      <c r="L47"/>
      <c r="M47"/>
      <c r="N47"/>
      <c r="O47"/>
      <c r="P47"/>
      <c r="Q47"/>
      <c r="R47"/>
      <c r="S47"/>
    </row>
    <row r="48" spans="1:19">
      <c r="A48" s="86" t="s">
        <v>370</v>
      </c>
      <c r="B48" s="86">
        <v>1660.73</v>
      </c>
      <c r="C48" s="86" t="s">
        <v>3</v>
      </c>
      <c r="D48" s="86">
        <v>2024.76</v>
      </c>
      <c r="E48" s="86">
        <v>1</v>
      </c>
      <c r="F48" s="86">
        <v>202.84</v>
      </c>
      <c r="G48" s="86">
        <v>0</v>
      </c>
      <c r="H48" s="86">
        <v>0</v>
      </c>
      <c r="I48" s="86"/>
      <c r="J48" s="86">
        <v>0</v>
      </c>
      <c r="K48"/>
      <c r="L48"/>
      <c r="M48"/>
      <c r="N48"/>
      <c r="O48"/>
      <c r="P48"/>
      <c r="Q48"/>
      <c r="R48"/>
      <c r="S48"/>
    </row>
    <row r="49" spans="1:19">
      <c r="A49" s="86" t="s">
        <v>238</v>
      </c>
      <c r="B49" s="86">
        <v>9964.3700000000008</v>
      </c>
      <c r="C49" s="86"/>
      <c r="D49" s="86">
        <v>19741.41</v>
      </c>
      <c r="E49" s="86"/>
      <c r="F49" s="86">
        <v>1977.67</v>
      </c>
      <c r="G49" s="86">
        <v>652.83000000000004</v>
      </c>
      <c r="H49" s="86">
        <v>8.4450000000000003</v>
      </c>
      <c r="I49" s="86">
        <v>37.159999999999997</v>
      </c>
      <c r="J49" s="86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6" t="s">
        <v>371</v>
      </c>
      <c r="B50" s="86">
        <v>9964.3700000000008</v>
      </c>
      <c r="C50" s="86"/>
      <c r="D50" s="86">
        <v>19741.41</v>
      </c>
      <c r="E50" s="86"/>
      <c r="F50" s="86">
        <v>1977.67</v>
      </c>
      <c r="G50" s="86">
        <v>652.83000000000004</v>
      </c>
      <c r="H50" s="86">
        <v>8.4450000000000003</v>
      </c>
      <c r="I50" s="86">
        <v>37.159999999999997</v>
      </c>
      <c r="J50" s="86">
        <v>7.2575000000000003</v>
      </c>
      <c r="K50"/>
      <c r="L50"/>
      <c r="M50"/>
      <c r="N50"/>
      <c r="O50"/>
      <c r="P50"/>
      <c r="Q50"/>
      <c r="R50"/>
      <c r="S50"/>
    </row>
    <row r="51" spans="1:19">
      <c r="A51" s="86" t="s">
        <v>372</v>
      </c>
      <c r="B51" s="86">
        <v>0</v>
      </c>
      <c r="C51" s="86"/>
      <c r="D51" s="86">
        <v>0</v>
      </c>
      <c r="E51" s="86"/>
      <c r="F51" s="86">
        <v>0</v>
      </c>
      <c r="G51" s="86">
        <v>0</v>
      </c>
      <c r="H51" s="86"/>
      <c r="I51" s="86"/>
      <c r="J51" s="86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79"/>
      <c r="B53" s="86" t="s">
        <v>49</v>
      </c>
      <c r="C53" s="86" t="s">
        <v>373</v>
      </c>
      <c r="D53" s="86" t="s">
        <v>374</v>
      </c>
      <c r="E53" s="86" t="s">
        <v>375</v>
      </c>
      <c r="F53" s="86" t="s">
        <v>376</v>
      </c>
      <c r="G53" s="86" t="s">
        <v>377</v>
      </c>
      <c r="H53" s="86" t="s">
        <v>378</v>
      </c>
      <c r="I53" s="86" t="s">
        <v>379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380</v>
      </c>
      <c r="B54" s="86" t="s">
        <v>495</v>
      </c>
      <c r="C54" s="86">
        <v>0.3</v>
      </c>
      <c r="D54" s="86">
        <v>1.8620000000000001</v>
      </c>
      <c r="E54" s="86">
        <v>3.4009999999999998</v>
      </c>
      <c r="F54" s="86">
        <v>983.54</v>
      </c>
      <c r="G54" s="86">
        <v>0</v>
      </c>
      <c r="H54" s="86">
        <v>180</v>
      </c>
      <c r="I54" s="86"/>
      <c r="J54"/>
      <c r="K54"/>
      <c r="L54"/>
      <c r="M54"/>
      <c r="N54"/>
      <c r="O54"/>
      <c r="P54"/>
      <c r="Q54"/>
      <c r="R54"/>
      <c r="S54"/>
    </row>
    <row r="55" spans="1:19">
      <c r="A55" s="86" t="s">
        <v>401</v>
      </c>
      <c r="B55" s="86" t="s">
        <v>496</v>
      </c>
      <c r="C55" s="86">
        <v>0.22</v>
      </c>
      <c r="D55" s="86">
        <v>0.73799999999999999</v>
      </c>
      <c r="E55" s="86">
        <v>0.83</v>
      </c>
      <c r="F55" s="86">
        <v>40.57</v>
      </c>
      <c r="G55" s="86">
        <v>90</v>
      </c>
      <c r="H55" s="86">
        <v>90</v>
      </c>
      <c r="I55" s="86" t="s">
        <v>385</v>
      </c>
      <c r="J55"/>
      <c r="K55"/>
      <c r="L55"/>
      <c r="M55"/>
      <c r="N55"/>
      <c r="O55"/>
      <c r="P55"/>
      <c r="Q55"/>
      <c r="R55"/>
      <c r="S55"/>
    </row>
    <row r="56" spans="1:19">
      <c r="A56" s="86" t="s">
        <v>404</v>
      </c>
      <c r="B56" s="86" t="s">
        <v>496</v>
      </c>
      <c r="C56" s="86">
        <v>0.22</v>
      </c>
      <c r="D56" s="86">
        <v>0.73799999999999999</v>
      </c>
      <c r="E56" s="86">
        <v>0.83</v>
      </c>
      <c r="F56" s="86">
        <v>60.85</v>
      </c>
      <c r="G56" s="86">
        <v>0</v>
      </c>
      <c r="H56" s="86">
        <v>90</v>
      </c>
      <c r="I56" s="86" t="s">
        <v>388</v>
      </c>
      <c r="J56"/>
      <c r="K56"/>
      <c r="L56"/>
      <c r="M56"/>
      <c r="N56"/>
      <c r="O56"/>
      <c r="P56"/>
      <c r="Q56"/>
      <c r="R56"/>
      <c r="S56"/>
    </row>
    <row r="57" spans="1:19">
      <c r="A57" s="86" t="s">
        <v>402</v>
      </c>
      <c r="B57" s="86" t="s">
        <v>496</v>
      </c>
      <c r="C57" s="86">
        <v>0.22</v>
      </c>
      <c r="D57" s="86">
        <v>0.73799999999999999</v>
      </c>
      <c r="E57" s="86">
        <v>0.83</v>
      </c>
      <c r="F57" s="86">
        <v>60.85</v>
      </c>
      <c r="G57" s="86">
        <v>180</v>
      </c>
      <c r="H57" s="86">
        <v>90</v>
      </c>
      <c r="I57" s="86" t="s">
        <v>382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403</v>
      </c>
      <c r="B58" s="86" t="s">
        <v>496</v>
      </c>
      <c r="C58" s="86">
        <v>0.22</v>
      </c>
      <c r="D58" s="86">
        <v>0.73799999999999999</v>
      </c>
      <c r="E58" s="86">
        <v>0.83</v>
      </c>
      <c r="F58" s="86">
        <v>40.57</v>
      </c>
      <c r="G58" s="86">
        <v>270</v>
      </c>
      <c r="H58" s="86">
        <v>90</v>
      </c>
      <c r="I58" s="86" t="s">
        <v>391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406</v>
      </c>
      <c r="B59" s="86" t="s">
        <v>496</v>
      </c>
      <c r="C59" s="86">
        <v>0.22</v>
      </c>
      <c r="D59" s="86">
        <v>0.73799999999999999</v>
      </c>
      <c r="E59" s="86">
        <v>0.83</v>
      </c>
      <c r="F59" s="86">
        <v>40.57</v>
      </c>
      <c r="G59" s="86">
        <v>90</v>
      </c>
      <c r="H59" s="86">
        <v>90</v>
      </c>
      <c r="I59" s="86" t="s">
        <v>385</v>
      </c>
      <c r="J59"/>
      <c r="K59"/>
      <c r="L59"/>
      <c r="M59"/>
      <c r="N59"/>
      <c r="O59"/>
      <c r="P59"/>
      <c r="Q59"/>
      <c r="R59"/>
      <c r="S59"/>
    </row>
    <row r="60" spans="1:19">
      <c r="A60" s="86" t="s">
        <v>405</v>
      </c>
      <c r="B60" s="86" t="s">
        <v>496</v>
      </c>
      <c r="C60" s="86">
        <v>0.22</v>
      </c>
      <c r="D60" s="86">
        <v>0.73799999999999999</v>
      </c>
      <c r="E60" s="86">
        <v>0.83</v>
      </c>
      <c r="F60" s="86">
        <v>60.85</v>
      </c>
      <c r="G60" s="86">
        <v>0</v>
      </c>
      <c r="H60" s="86">
        <v>90</v>
      </c>
      <c r="I60" s="86" t="s">
        <v>388</v>
      </c>
      <c r="J60"/>
      <c r="K60"/>
      <c r="L60"/>
      <c r="M60"/>
      <c r="N60"/>
      <c r="O60"/>
      <c r="P60"/>
      <c r="Q60"/>
      <c r="R60"/>
      <c r="S60"/>
    </row>
    <row r="61" spans="1:19">
      <c r="A61" s="86" t="s">
        <v>407</v>
      </c>
      <c r="B61" s="86" t="s">
        <v>496</v>
      </c>
      <c r="C61" s="86">
        <v>0.22</v>
      </c>
      <c r="D61" s="86">
        <v>0.73799999999999999</v>
      </c>
      <c r="E61" s="86">
        <v>0.83</v>
      </c>
      <c r="F61" s="86">
        <v>60.85</v>
      </c>
      <c r="G61" s="86">
        <v>180</v>
      </c>
      <c r="H61" s="86">
        <v>90</v>
      </c>
      <c r="I61" s="86" t="s">
        <v>382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408</v>
      </c>
      <c r="B62" s="86" t="s">
        <v>496</v>
      </c>
      <c r="C62" s="86">
        <v>0.22</v>
      </c>
      <c r="D62" s="86">
        <v>0.73799999999999999</v>
      </c>
      <c r="E62" s="86">
        <v>0.83</v>
      </c>
      <c r="F62" s="86">
        <v>40.57</v>
      </c>
      <c r="G62" s="86">
        <v>270</v>
      </c>
      <c r="H62" s="86">
        <v>90</v>
      </c>
      <c r="I62" s="86" t="s">
        <v>391</v>
      </c>
      <c r="J62"/>
      <c r="K62"/>
      <c r="L62"/>
      <c r="M62"/>
      <c r="N62"/>
      <c r="O62"/>
      <c r="P62"/>
      <c r="Q62"/>
      <c r="R62"/>
      <c r="S62"/>
    </row>
    <row r="63" spans="1:19">
      <c r="A63" s="86" t="s">
        <v>381</v>
      </c>
      <c r="B63" s="86" t="s">
        <v>496</v>
      </c>
      <c r="C63" s="86">
        <v>0.22</v>
      </c>
      <c r="D63" s="86">
        <v>0.73799999999999999</v>
      </c>
      <c r="E63" s="86">
        <v>0.83</v>
      </c>
      <c r="F63" s="86">
        <v>136.91999999999999</v>
      </c>
      <c r="G63" s="86">
        <v>180</v>
      </c>
      <c r="H63" s="86">
        <v>90</v>
      </c>
      <c r="I63" s="86" t="s">
        <v>382</v>
      </c>
      <c r="J63"/>
      <c r="K63"/>
      <c r="L63"/>
      <c r="M63"/>
      <c r="N63"/>
      <c r="O63"/>
      <c r="P63"/>
      <c r="Q63"/>
      <c r="R63"/>
      <c r="S63"/>
    </row>
    <row r="64" spans="1:19">
      <c r="A64" s="86" t="s">
        <v>383</v>
      </c>
      <c r="B64" s="86" t="s">
        <v>495</v>
      </c>
      <c r="C64" s="86">
        <v>0.3</v>
      </c>
      <c r="D64" s="86">
        <v>1.8620000000000001</v>
      </c>
      <c r="E64" s="86">
        <v>3.4009999999999998</v>
      </c>
      <c r="F64" s="86">
        <v>207.34</v>
      </c>
      <c r="G64" s="86">
        <v>180</v>
      </c>
      <c r="H64" s="86">
        <v>180</v>
      </c>
      <c r="I64" s="86"/>
      <c r="J64"/>
      <c r="K64"/>
      <c r="L64"/>
      <c r="M64"/>
      <c r="N64"/>
      <c r="O64"/>
      <c r="P64"/>
      <c r="Q64"/>
      <c r="R64"/>
      <c r="S64"/>
    </row>
    <row r="65" spans="1:19">
      <c r="A65" s="86" t="s">
        <v>384</v>
      </c>
      <c r="B65" s="86" t="s">
        <v>496</v>
      </c>
      <c r="C65" s="86">
        <v>0.22</v>
      </c>
      <c r="D65" s="86">
        <v>0.73799999999999999</v>
      </c>
      <c r="E65" s="86">
        <v>0.83</v>
      </c>
      <c r="F65" s="86">
        <v>91.28</v>
      </c>
      <c r="G65" s="86">
        <v>90</v>
      </c>
      <c r="H65" s="86">
        <v>90</v>
      </c>
      <c r="I65" s="86" t="s">
        <v>385</v>
      </c>
      <c r="J65"/>
      <c r="K65"/>
      <c r="L65"/>
      <c r="M65"/>
      <c r="N65"/>
      <c r="O65"/>
      <c r="P65"/>
      <c r="Q65"/>
      <c r="R65"/>
      <c r="S65"/>
    </row>
    <row r="66" spans="1:19">
      <c r="A66" s="86" t="s">
        <v>386</v>
      </c>
      <c r="B66" s="86" t="s">
        <v>495</v>
      </c>
      <c r="C66" s="86">
        <v>0.3</v>
      </c>
      <c r="D66" s="86">
        <v>1.8620000000000001</v>
      </c>
      <c r="E66" s="86">
        <v>3.4009999999999998</v>
      </c>
      <c r="F66" s="86">
        <v>131.26</v>
      </c>
      <c r="G66" s="86">
        <v>90</v>
      </c>
      <c r="H66" s="86">
        <v>180</v>
      </c>
      <c r="I66" s="86"/>
      <c r="J66"/>
      <c r="K66"/>
      <c r="L66"/>
      <c r="M66"/>
      <c r="N66"/>
      <c r="O66"/>
      <c r="P66"/>
      <c r="Q66"/>
      <c r="R66"/>
      <c r="S66"/>
    </row>
    <row r="67" spans="1:19">
      <c r="A67" s="86" t="s">
        <v>387</v>
      </c>
      <c r="B67" s="86" t="s">
        <v>496</v>
      </c>
      <c r="C67" s="86">
        <v>0.22</v>
      </c>
      <c r="D67" s="86">
        <v>0.73799999999999999</v>
      </c>
      <c r="E67" s="86">
        <v>0.83</v>
      </c>
      <c r="F67" s="86">
        <v>136.91999999999999</v>
      </c>
      <c r="G67" s="86">
        <v>0</v>
      </c>
      <c r="H67" s="86">
        <v>90</v>
      </c>
      <c r="I67" s="86" t="s">
        <v>388</v>
      </c>
      <c r="J67"/>
      <c r="K67"/>
      <c r="L67"/>
      <c r="M67"/>
      <c r="N67"/>
      <c r="O67"/>
      <c r="P67"/>
      <c r="Q67"/>
      <c r="R67"/>
      <c r="S67"/>
    </row>
    <row r="68" spans="1:19">
      <c r="A68" s="86" t="s">
        <v>389</v>
      </c>
      <c r="B68" s="86" t="s">
        <v>495</v>
      </c>
      <c r="C68" s="86">
        <v>0.3</v>
      </c>
      <c r="D68" s="86">
        <v>1.8620000000000001</v>
      </c>
      <c r="E68" s="86">
        <v>3.4009999999999998</v>
      </c>
      <c r="F68" s="86">
        <v>207.34</v>
      </c>
      <c r="G68" s="86">
        <v>0</v>
      </c>
      <c r="H68" s="86">
        <v>180</v>
      </c>
      <c r="I68" s="86"/>
      <c r="J68"/>
      <c r="K68"/>
      <c r="L68"/>
      <c r="M68"/>
      <c r="N68"/>
      <c r="O68"/>
      <c r="P68"/>
      <c r="Q68"/>
      <c r="R68"/>
      <c r="S68"/>
    </row>
    <row r="69" spans="1:19">
      <c r="A69" s="86" t="s">
        <v>390</v>
      </c>
      <c r="B69" s="86" t="s">
        <v>496</v>
      </c>
      <c r="C69" s="86">
        <v>0.22</v>
      </c>
      <c r="D69" s="86">
        <v>0.73799999999999999</v>
      </c>
      <c r="E69" s="86">
        <v>0.83</v>
      </c>
      <c r="F69" s="86">
        <v>91.28</v>
      </c>
      <c r="G69" s="86">
        <v>270</v>
      </c>
      <c r="H69" s="86">
        <v>90</v>
      </c>
      <c r="I69" s="86" t="s">
        <v>391</v>
      </c>
      <c r="J69"/>
      <c r="K69"/>
      <c r="L69"/>
      <c r="M69"/>
      <c r="N69"/>
      <c r="O69"/>
      <c r="P69"/>
      <c r="Q69"/>
      <c r="R69"/>
      <c r="S69"/>
    </row>
    <row r="70" spans="1:19">
      <c r="A70" s="86" t="s">
        <v>392</v>
      </c>
      <c r="B70" s="86" t="s">
        <v>495</v>
      </c>
      <c r="C70" s="86">
        <v>0.3</v>
      </c>
      <c r="D70" s="86">
        <v>1.8620000000000001</v>
      </c>
      <c r="E70" s="86">
        <v>3.4009999999999998</v>
      </c>
      <c r="F70" s="86">
        <v>131.25</v>
      </c>
      <c r="G70" s="86">
        <v>270</v>
      </c>
      <c r="H70" s="86">
        <v>180</v>
      </c>
      <c r="I70" s="86"/>
      <c r="J70"/>
      <c r="K70"/>
      <c r="L70"/>
      <c r="M70"/>
      <c r="N70"/>
      <c r="O70"/>
      <c r="P70"/>
      <c r="Q70"/>
      <c r="R70"/>
      <c r="S70"/>
    </row>
    <row r="71" spans="1:19">
      <c r="A71" s="86" t="s">
        <v>393</v>
      </c>
      <c r="B71" s="86" t="s">
        <v>496</v>
      </c>
      <c r="C71" s="86">
        <v>0.22</v>
      </c>
      <c r="D71" s="86">
        <v>0.73799999999999999</v>
      </c>
      <c r="E71" s="86">
        <v>0.83</v>
      </c>
      <c r="F71" s="86">
        <v>136.91999999999999</v>
      </c>
      <c r="G71" s="86">
        <v>180</v>
      </c>
      <c r="H71" s="86">
        <v>90</v>
      </c>
      <c r="I71" s="86" t="s">
        <v>382</v>
      </c>
      <c r="J71"/>
      <c r="K71"/>
      <c r="L71"/>
      <c r="M71"/>
      <c r="N71"/>
      <c r="O71"/>
      <c r="P71"/>
      <c r="Q71"/>
      <c r="R71"/>
      <c r="S71"/>
    </row>
    <row r="72" spans="1:19">
      <c r="A72" s="86" t="s">
        <v>394</v>
      </c>
      <c r="B72" s="86" t="s">
        <v>496</v>
      </c>
      <c r="C72" s="86">
        <v>0.22</v>
      </c>
      <c r="D72" s="86">
        <v>0.73799999999999999</v>
      </c>
      <c r="E72" s="86">
        <v>0.83</v>
      </c>
      <c r="F72" s="86">
        <v>91.28</v>
      </c>
      <c r="G72" s="86">
        <v>90</v>
      </c>
      <c r="H72" s="86">
        <v>90</v>
      </c>
      <c r="I72" s="86" t="s">
        <v>385</v>
      </c>
      <c r="J72"/>
      <c r="K72"/>
      <c r="L72"/>
      <c r="M72"/>
      <c r="N72"/>
      <c r="O72"/>
      <c r="P72"/>
      <c r="Q72"/>
      <c r="R72"/>
      <c r="S72"/>
    </row>
    <row r="73" spans="1:19">
      <c r="A73" s="86" t="s">
        <v>395</v>
      </c>
      <c r="B73" s="86" t="s">
        <v>496</v>
      </c>
      <c r="C73" s="86">
        <v>0.22</v>
      </c>
      <c r="D73" s="86">
        <v>0.73799999999999999</v>
      </c>
      <c r="E73" s="86">
        <v>0.83</v>
      </c>
      <c r="F73" s="86">
        <v>136.91999999999999</v>
      </c>
      <c r="G73" s="86">
        <v>0</v>
      </c>
      <c r="H73" s="86">
        <v>90</v>
      </c>
      <c r="I73" s="86" t="s">
        <v>388</v>
      </c>
      <c r="J73"/>
      <c r="K73"/>
      <c r="L73"/>
      <c r="M73"/>
      <c r="N73"/>
      <c r="O73"/>
      <c r="P73"/>
      <c r="Q73"/>
      <c r="R73"/>
      <c r="S73"/>
    </row>
    <row r="74" spans="1:19">
      <c r="A74" s="86" t="s">
        <v>396</v>
      </c>
      <c r="B74" s="86" t="s">
        <v>496</v>
      </c>
      <c r="C74" s="86">
        <v>0.22</v>
      </c>
      <c r="D74" s="86">
        <v>0.73799999999999999</v>
      </c>
      <c r="E74" s="86">
        <v>0.83</v>
      </c>
      <c r="F74" s="86">
        <v>91.28</v>
      </c>
      <c r="G74" s="86">
        <v>270</v>
      </c>
      <c r="H74" s="86">
        <v>90</v>
      </c>
      <c r="I74" s="86" t="s">
        <v>391</v>
      </c>
      <c r="J74"/>
      <c r="K74"/>
      <c r="L74"/>
      <c r="M74"/>
      <c r="N74"/>
      <c r="O74"/>
      <c r="P74"/>
      <c r="Q74"/>
      <c r="R74"/>
      <c r="S74"/>
    </row>
    <row r="75" spans="1:19">
      <c r="A75" s="86" t="s">
        <v>397</v>
      </c>
      <c r="B75" s="86" t="s">
        <v>496</v>
      </c>
      <c r="C75" s="86">
        <v>0.22</v>
      </c>
      <c r="D75" s="86">
        <v>0.73799999999999999</v>
      </c>
      <c r="E75" s="86">
        <v>0.83</v>
      </c>
      <c r="F75" s="86">
        <v>136.91999999999999</v>
      </c>
      <c r="G75" s="86">
        <v>180</v>
      </c>
      <c r="H75" s="86">
        <v>90</v>
      </c>
      <c r="I75" s="86" t="s">
        <v>382</v>
      </c>
      <c r="J75"/>
      <c r="K75"/>
      <c r="L75"/>
      <c r="M75"/>
      <c r="N75"/>
      <c r="O75"/>
      <c r="P75"/>
      <c r="Q75"/>
      <c r="R75"/>
      <c r="S75"/>
    </row>
    <row r="76" spans="1:19">
      <c r="A76" s="86" t="s">
        <v>398</v>
      </c>
      <c r="B76" s="86" t="s">
        <v>496</v>
      </c>
      <c r="C76" s="86">
        <v>0.22</v>
      </c>
      <c r="D76" s="86">
        <v>0.73799999999999999</v>
      </c>
      <c r="E76" s="86">
        <v>0.83</v>
      </c>
      <c r="F76" s="86">
        <v>91.28</v>
      </c>
      <c r="G76" s="86">
        <v>90</v>
      </c>
      <c r="H76" s="86">
        <v>90</v>
      </c>
      <c r="I76" s="86" t="s">
        <v>385</v>
      </c>
      <c r="J76"/>
      <c r="K76"/>
      <c r="L76"/>
      <c r="M76"/>
      <c r="N76"/>
      <c r="O76"/>
      <c r="P76"/>
      <c r="Q76"/>
      <c r="R76"/>
      <c r="S76"/>
    </row>
    <row r="77" spans="1:19">
      <c r="A77" s="86" t="s">
        <v>399</v>
      </c>
      <c r="B77" s="86" t="s">
        <v>496</v>
      </c>
      <c r="C77" s="86">
        <v>0.22</v>
      </c>
      <c r="D77" s="86">
        <v>0.73799999999999999</v>
      </c>
      <c r="E77" s="86">
        <v>0.83</v>
      </c>
      <c r="F77" s="86">
        <v>136.91999999999999</v>
      </c>
      <c r="G77" s="86">
        <v>0</v>
      </c>
      <c r="H77" s="86">
        <v>90</v>
      </c>
      <c r="I77" s="86" t="s">
        <v>388</v>
      </c>
      <c r="J77"/>
      <c r="K77"/>
      <c r="L77"/>
      <c r="M77"/>
      <c r="N77"/>
      <c r="O77"/>
      <c r="P77"/>
      <c r="Q77"/>
      <c r="R77"/>
      <c r="S77"/>
    </row>
    <row r="78" spans="1:19">
      <c r="A78" s="86" t="s">
        <v>400</v>
      </c>
      <c r="B78" s="86" t="s">
        <v>496</v>
      </c>
      <c r="C78" s="86">
        <v>0.22</v>
      </c>
      <c r="D78" s="86">
        <v>0.73799999999999999</v>
      </c>
      <c r="E78" s="86">
        <v>0.83</v>
      </c>
      <c r="F78" s="86">
        <v>91.28</v>
      </c>
      <c r="G78" s="86">
        <v>270</v>
      </c>
      <c r="H78" s="86">
        <v>90</v>
      </c>
      <c r="I78" s="86" t="s">
        <v>391</v>
      </c>
      <c r="J78"/>
      <c r="K78"/>
      <c r="L78"/>
      <c r="M78"/>
      <c r="N78"/>
      <c r="O78"/>
      <c r="P78"/>
      <c r="Q78"/>
      <c r="R78"/>
      <c r="S78"/>
    </row>
    <row r="79" spans="1:19">
      <c r="A79" s="86" t="s">
        <v>410</v>
      </c>
      <c r="B79" s="86" t="s">
        <v>496</v>
      </c>
      <c r="C79" s="86">
        <v>0.22</v>
      </c>
      <c r="D79" s="86">
        <v>0.73799999999999999</v>
      </c>
      <c r="E79" s="86">
        <v>0.83</v>
      </c>
      <c r="F79" s="86">
        <v>40.57</v>
      </c>
      <c r="G79" s="86">
        <v>90</v>
      </c>
      <c r="H79" s="86">
        <v>90</v>
      </c>
      <c r="I79" s="86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86" t="s">
        <v>409</v>
      </c>
      <c r="B80" s="86" t="s">
        <v>496</v>
      </c>
      <c r="C80" s="86">
        <v>0.22</v>
      </c>
      <c r="D80" s="86">
        <v>0.73799999999999999</v>
      </c>
      <c r="E80" s="86">
        <v>0.83</v>
      </c>
      <c r="F80" s="86">
        <v>60.85</v>
      </c>
      <c r="G80" s="86">
        <v>0</v>
      </c>
      <c r="H80" s="86">
        <v>90</v>
      </c>
      <c r="I80" s="86" t="s">
        <v>388</v>
      </c>
      <c r="J80"/>
      <c r="K80"/>
      <c r="L80"/>
      <c r="M80"/>
      <c r="N80"/>
      <c r="O80"/>
      <c r="P80"/>
      <c r="Q80"/>
      <c r="R80"/>
      <c r="S80"/>
    </row>
    <row r="81" spans="1:19">
      <c r="A81" s="86" t="s">
        <v>411</v>
      </c>
      <c r="B81" s="86" t="s">
        <v>496</v>
      </c>
      <c r="C81" s="86">
        <v>0.22</v>
      </c>
      <c r="D81" s="86">
        <v>0.73799999999999999</v>
      </c>
      <c r="E81" s="86">
        <v>0.83</v>
      </c>
      <c r="F81" s="86">
        <v>60.85</v>
      </c>
      <c r="G81" s="86">
        <v>180</v>
      </c>
      <c r="H81" s="86">
        <v>90</v>
      </c>
      <c r="I81" s="86" t="s">
        <v>382</v>
      </c>
      <c r="J81"/>
      <c r="K81"/>
      <c r="L81"/>
      <c r="M81"/>
      <c r="N81"/>
      <c r="O81"/>
      <c r="P81"/>
      <c r="Q81"/>
      <c r="R81"/>
      <c r="S81"/>
    </row>
    <row r="82" spans="1:19">
      <c r="A82" s="86" t="s">
        <v>412</v>
      </c>
      <c r="B82" s="86" t="s">
        <v>496</v>
      </c>
      <c r="C82" s="86">
        <v>0.22</v>
      </c>
      <c r="D82" s="86">
        <v>0.73799999999999999</v>
      </c>
      <c r="E82" s="86">
        <v>0.83</v>
      </c>
      <c r="F82" s="86">
        <v>40.57</v>
      </c>
      <c r="G82" s="86">
        <v>270</v>
      </c>
      <c r="H82" s="86">
        <v>90</v>
      </c>
      <c r="I82" s="86" t="s">
        <v>391</v>
      </c>
      <c r="J82"/>
      <c r="K82"/>
      <c r="L82"/>
      <c r="M82"/>
      <c r="N82"/>
      <c r="O82"/>
      <c r="P82"/>
      <c r="Q82"/>
      <c r="R82"/>
      <c r="S82"/>
    </row>
    <row r="83" spans="1:19">
      <c r="A83" s="86" t="s">
        <v>413</v>
      </c>
      <c r="B83" s="86" t="s">
        <v>497</v>
      </c>
      <c r="C83" s="86">
        <v>0.3</v>
      </c>
      <c r="D83" s="86">
        <v>0.40899999999999997</v>
      </c>
      <c r="E83" s="86">
        <v>0.44400000000000001</v>
      </c>
      <c r="F83" s="86">
        <v>1660.73</v>
      </c>
      <c r="G83" s="86">
        <v>0</v>
      </c>
      <c r="H83" s="86">
        <v>0</v>
      </c>
      <c r="I83" s="86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79"/>
      <c r="B85" s="86" t="s">
        <v>49</v>
      </c>
      <c r="C85" s="86" t="s">
        <v>414</v>
      </c>
      <c r="D85" s="86" t="s">
        <v>415</v>
      </c>
      <c r="E85" s="86" t="s">
        <v>416</v>
      </c>
      <c r="F85" s="86" t="s">
        <v>43</v>
      </c>
      <c r="G85" s="86" t="s">
        <v>417</v>
      </c>
      <c r="H85" s="86" t="s">
        <v>418</v>
      </c>
      <c r="I85" s="86" t="s">
        <v>419</v>
      </c>
      <c r="J85" s="86" t="s">
        <v>377</v>
      </c>
      <c r="K85" s="86" t="s">
        <v>379</v>
      </c>
      <c r="L85"/>
      <c r="M85"/>
      <c r="N85"/>
      <c r="O85"/>
      <c r="P85"/>
      <c r="Q85"/>
      <c r="R85"/>
      <c r="S85"/>
    </row>
    <row r="86" spans="1:19">
      <c r="A86" s="86" t="s">
        <v>420</v>
      </c>
      <c r="B86" s="86" t="s">
        <v>720</v>
      </c>
      <c r="C86" s="86">
        <v>65.28</v>
      </c>
      <c r="D86" s="86">
        <v>65.28</v>
      </c>
      <c r="E86" s="86">
        <v>4.0919999999999996</v>
      </c>
      <c r="F86" s="86">
        <v>0.255</v>
      </c>
      <c r="G86" s="86">
        <v>0.129</v>
      </c>
      <c r="H86" s="86" t="s">
        <v>64</v>
      </c>
      <c r="I86" s="86" t="s">
        <v>381</v>
      </c>
      <c r="J86" s="86">
        <v>180</v>
      </c>
      <c r="K86" s="86" t="s">
        <v>382</v>
      </c>
      <c r="L86"/>
      <c r="M86"/>
      <c r="N86"/>
      <c r="O86"/>
      <c r="P86"/>
      <c r="Q86"/>
      <c r="R86"/>
      <c r="S86"/>
    </row>
    <row r="87" spans="1:19">
      <c r="A87" s="86" t="s">
        <v>421</v>
      </c>
      <c r="B87" s="86" t="s">
        <v>720</v>
      </c>
      <c r="C87" s="86">
        <v>43.52</v>
      </c>
      <c r="D87" s="86">
        <v>43.52</v>
      </c>
      <c r="E87" s="86">
        <v>4.0919999999999996</v>
      </c>
      <c r="F87" s="86">
        <v>0.255</v>
      </c>
      <c r="G87" s="86">
        <v>0.129</v>
      </c>
      <c r="H87" s="86" t="s">
        <v>64</v>
      </c>
      <c r="I87" s="86" t="s">
        <v>384</v>
      </c>
      <c r="J87" s="86">
        <v>90</v>
      </c>
      <c r="K87" s="86" t="s">
        <v>385</v>
      </c>
      <c r="L87"/>
      <c r="M87"/>
      <c r="N87"/>
      <c r="O87"/>
      <c r="P87"/>
      <c r="Q87"/>
      <c r="R87"/>
      <c r="S87"/>
    </row>
    <row r="88" spans="1:19">
      <c r="A88" s="86" t="s">
        <v>422</v>
      </c>
      <c r="B88" s="86" t="s">
        <v>720</v>
      </c>
      <c r="C88" s="86">
        <v>65.28</v>
      </c>
      <c r="D88" s="86">
        <v>65.28</v>
      </c>
      <c r="E88" s="86">
        <v>4.0919999999999996</v>
      </c>
      <c r="F88" s="86">
        <v>0.255</v>
      </c>
      <c r="G88" s="86">
        <v>0.129</v>
      </c>
      <c r="H88" s="86" t="s">
        <v>64</v>
      </c>
      <c r="I88" s="86" t="s">
        <v>387</v>
      </c>
      <c r="J88" s="86">
        <v>0</v>
      </c>
      <c r="K88" s="86" t="s">
        <v>388</v>
      </c>
      <c r="L88"/>
      <c r="M88"/>
      <c r="N88"/>
      <c r="O88"/>
      <c r="P88"/>
      <c r="Q88"/>
      <c r="R88"/>
      <c r="S88"/>
    </row>
    <row r="89" spans="1:19">
      <c r="A89" s="86" t="s">
        <v>423</v>
      </c>
      <c r="B89" s="86" t="s">
        <v>720</v>
      </c>
      <c r="C89" s="86">
        <v>43.52</v>
      </c>
      <c r="D89" s="86">
        <v>43.52</v>
      </c>
      <c r="E89" s="86">
        <v>4.0919999999999996</v>
      </c>
      <c r="F89" s="86">
        <v>0.255</v>
      </c>
      <c r="G89" s="86">
        <v>0.129</v>
      </c>
      <c r="H89" s="86" t="s">
        <v>64</v>
      </c>
      <c r="I89" s="86" t="s">
        <v>390</v>
      </c>
      <c r="J89" s="86">
        <v>270</v>
      </c>
      <c r="K89" s="86" t="s">
        <v>391</v>
      </c>
      <c r="L89"/>
      <c r="M89"/>
      <c r="N89"/>
      <c r="O89"/>
      <c r="P89"/>
      <c r="Q89"/>
      <c r="R89"/>
      <c r="S89"/>
    </row>
    <row r="90" spans="1:19">
      <c r="A90" s="86" t="s">
        <v>424</v>
      </c>
      <c r="B90" s="86" t="s">
        <v>720</v>
      </c>
      <c r="C90" s="86">
        <v>65.28</v>
      </c>
      <c r="D90" s="86">
        <v>65.28</v>
      </c>
      <c r="E90" s="86">
        <v>4.0919999999999996</v>
      </c>
      <c r="F90" s="86">
        <v>0.255</v>
      </c>
      <c r="G90" s="86">
        <v>0.129</v>
      </c>
      <c r="H90" s="86" t="s">
        <v>64</v>
      </c>
      <c r="I90" s="86" t="s">
        <v>393</v>
      </c>
      <c r="J90" s="86">
        <v>180</v>
      </c>
      <c r="K90" s="86" t="s">
        <v>382</v>
      </c>
      <c r="L90"/>
      <c r="M90"/>
      <c r="N90"/>
      <c r="O90"/>
      <c r="P90"/>
      <c r="Q90"/>
      <c r="R90"/>
      <c r="S90"/>
    </row>
    <row r="91" spans="1:19">
      <c r="A91" s="86" t="s">
        <v>425</v>
      </c>
      <c r="B91" s="86" t="s">
        <v>720</v>
      </c>
      <c r="C91" s="86">
        <v>43.52</v>
      </c>
      <c r="D91" s="86">
        <v>43.52</v>
      </c>
      <c r="E91" s="86">
        <v>4.0919999999999996</v>
      </c>
      <c r="F91" s="86">
        <v>0.255</v>
      </c>
      <c r="G91" s="86">
        <v>0.129</v>
      </c>
      <c r="H91" s="86" t="s">
        <v>64</v>
      </c>
      <c r="I91" s="86" t="s">
        <v>394</v>
      </c>
      <c r="J91" s="86">
        <v>90</v>
      </c>
      <c r="K91" s="86" t="s">
        <v>385</v>
      </c>
      <c r="L91"/>
      <c r="M91"/>
      <c r="N91"/>
      <c r="O91"/>
      <c r="P91"/>
      <c r="Q91"/>
      <c r="R91"/>
      <c r="S91"/>
    </row>
    <row r="92" spans="1:19">
      <c r="A92" s="86" t="s">
        <v>426</v>
      </c>
      <c r="B92" s="86" t="s">
        <v>720</v>
      </c>
      <c r="C92" s="86">
        <v>65.28</v>
      </c>
      <c r="D92" s="86">
        <v>65.28</v>
      </c>
      <c r="E92" s="86">
        <v>4.0919999999999996</v>
      </c>
      <c r="F92" s="86">
        <v>0.255</v>
      </c>
      <c r="G92" s="86">
        <v>0.129</v>
      </c>
      <c r="H92" s="86" t="s">
        <v>64</v>
      </c>
      <c r="I92" s="86" t="s">
        <v>395</v>
      </c>
      <c r="J92" s="86">
        <v>0</v>
      </c>
      <c r="K92" s="86" t="s">
        <v>388</v>
      </c>
      <c r="L92"/>
      <c r="M92"/>
      <c r="N92"/>
      <c r="O92"/>
      <c r="P92"/>
      <c r="Q92"/>
      <c r="R92"/>
      <c r="S92"/>
    </row>
    <row r="93" spans="1:19">
      <c r="A93" s="86" t="s">
        <v>427</v>
      </c>
      <c r="B93" s="86" t="s">
        <v>720</v>
      </c>
      <c r="C93" s="86">
        <v>43.52</v>
      </c>
      <c r="D93" s="86">
        <v>43.52</v>
      </c>
      <c r="E93" s="86">
        <v>4.0919999999999996</v>
      </c>
      <c r="F93" s="86">
        <v>0.255</v>
      </c>
      <c r="G93" s="86">
        <v>0.129</v>
      </c>
      <c r="H93" s="86" t="s">
        <v>64</v>
      </c>
      <c r="I93" s="86" t="s">
        <v>396</v>
      </c>
      <c r="J93" s="86">
        <v>270</v>
      </c>
      <c r="K93" s="86" t="s">
        <v>391</v>
      </c>
      <c r="L93"/>
      <c r="M93"/>
      <c r="N93"/>
      <c r="O93"/>
      <c r="P93"/>
      <c r="Q93"/>
      <c r="R93"/>
      <c r="S93"/>
    </row>
    <row r="94" spans="1:19">
      <c r="A94" s="86" t="s">
        <v>428</v>
      </c>
      <c r="B94" s="86" t="s">
        <v>720</v>
      </c>
      <c r="C94" s="86">
        <v>65.28</v>
      </c>
      <c r="D94" s="86">
        <v>65.28</v>
      </c>
      <c r="E94" s="86">
        <v>4.0919999999999996</v>
      </c>
      <c r="F94" s="86">
        <v>0.255</v>
      </c>
      <c r="G94" s="86">
        <v>0.129</v>
      </c>
      <c r="H94" s="86" t="s">
        <v>64</v>
      </c>
      <c r="I94" s="86" t="s">
        <v>397</v>
      </c>
      <c r="J94" s="86">
        <v>180</v>
      </c>
      <c r="K94" s="86" t="s">
        <v>382</v>
      </c>
      <c r="L94"/>
      <c r="M94"/>
      <c r="N94"/>
      <c r="O94"/>
      <c r="P94"/>
      <c r="Q94"/>
      <c r="R94"/>
      <c r="S94"/>
    </row>
    <row r="95" spans="1:19">
      <c r="A95" s="86" t="s">
        <v>429</v>
      </c>
      <c r="B95" s="86" t="s">
        <v>720</v>
      </c>
      <c r="C95" s="86">
        <v>43.52</v>
      </c>
      <c r="D95" s="86">
        <v>43.52</v>
      </c>
      <c r="E95" s="86">
        <v>4.0919999999999996</v>
      </c>
      <c r="F95" s="86">
        <v>0.255</v>
      </c>
      <c r="G95" s="86">
        <v>0.129</v>
      </c>
      <c r="H95" s="86" t="s">
        <v>64</v>
      </c>
      <c r="I95" s="86" t="s">
        <v>398</v>
      </c>
      <c r="J95" s="86">
        <v>90</v>
      </c>
      <c r="K95" s="86" t="s">
        <v>385</v>
      </c>
      <c r="L95"/>
      <c r="M95"/>
      <c r="N95"/>
      <c r="O95"/>
      <c r="P95"/>
      <c r="Q95"/>
      <c r="R95"/>
      <c r="S95"/>
    </row>
    <row r="96" spans="1:19">
      <c r="A96" s="86" t="s">
        <v>430</v>
      </c>
      <c r="B96" s="86" t="s">
        <v>720</v>
      </c>
      <c r="C96" s="86">
        <v>65.28</v>
      </c>
      <c r="D96" s="86">
        <v>65.28</v>
      </c>
      <c r="E96" s="86">
        <v>4.0919999999999996</v>
      </c>
      <c r="F96" s="86">
        <v>0.255</v>
      </c>
      <c r="G96" s="86">
        <v>0.129</v>
      </c>
      <c r="H96" s="86" t="s">
        <v>64</v>
      </c>
      <c r="I96" s="86" t="s">
        <v>399</v>
      </c>
      <c r="J96" s="86">
        <v>0</v>
      </c>
      <c r="K96" s="86" t="s">
        <v>388</v>
      </c>
      <c r="L96"/>
      <c r="M96"/>
      <c r="N96"/>
      <c r="O96"/>
      <c r="P96"/>
      <c r="Q96"/>
      <c r="R96"/>
      <c r="S96"/>
    </row>
    <row r="97" spans="1:19">
      <c r="A97" s="86" t="s">
        <v>431</v>
      </c>
      <c r="B97" s="86" t="s">
        <v>720</v>
      </c>
      <c r="C97" s="86">
        <v>43.52</v>
      </c>
      <c r="D97" s="86">
        <v>43.52</v>
      </c>
      <c r="E97" s="86">
        <v>4.0919999999999996</v>
      </c>
      <c r="F97" s="86">
        <v>0.255</v>
      </c>
      <c r="G97" s="86">
        <v>0.129</v>
      </c>
      <c r="H97" s="86" t="s">
        <v>64</v>
      </c>
      <c r="I97" s="86" t="s">
        <v>400</v>
      </c>
      <c r="J97" s="86">
        <v>270</v>
      </c>
      <c r="K97" s="86" t="s">
        <v>391</v>
      </c>
      <c r="L97"/>
      <c r="M97"/>
      <c r="N97"/>
      <c r="O97"/>
      <c r="P97"/>
      <c r="Q97"/>
      <c r="R97"/>
      <c r="S97"/>
    </row>
    <row r="98" spans="1:19">
      <c r="A98" s="86" t="s">
        <v>432</v>
      </c>
      <c r="B98" s="86"/>
      <c r="C98" s="86"/>
      <c r="D98" s="86">
        <v>652.83000000000004</v>
      </c>
      <c r="E98" s="86">
        <v>4.09</v>
      </c>
      <c r="F98" s="86">
        <v>0.255</v>
      </c>
      <c r="G98" s="86">
        <v>0.129</v>
      </c>
      <c r="H98" s="86"/>
      <c r="I98" s="86"/>
      <c r="J98" s="86"/>
      <c r="K98" s="86"/>
      <c r="L98"/>
      <c r="M98"/>
      <c r="N98"/>
      <c r="O98"/>
      <c r="P98"/>
      <c r="Q98"/>
      <c r="R98"/>
      <c r="S98"/>
    </row>
    <row r="99" spans="1:19">
      <c r="A99" s="86" t="s">
        <v>433</v>
      </c>
      <c r="B99" s="86"/>
      <c r="C99" s="86"/>
      <c r="D99" s="86">
        <v>195.85</v>
      </c>
      <c r="E99" s="86">
        <v>4.09</v>
      </c>
      <c r="F99" s="86">
        <v>0.255</v>
      </c>
      <c r="G99" s="86">
        <v>0.129</v>
      </c>
      <c r="H99" s="86"/>
      <c r="I99" s="86"/>
      <c r="J99" s="86"/>
      <c r="K99" s="86"/>
      <c r="L99"/>
      <c r="M99"/>
      <c r="N99"/>
      <c r="O99"/>
      <c r="P99"/>
      <c r="Q99"/>
      <c r="R99"/>
      <c r="S99"/>
    </row>
    <row r="100" spans="1:19">
      <c r="A100" s="86" t="s">
        <v>434</v>
      </c>
      <c r="B100" s="86"/>
      <c r="C100" s="86"/>
      <c r="D100" s="86">
        <v>456.98</v>
      </c>
      <c r="E100" s="86">
        <v>4.09</v>
      </c>
      <c r="F100" s="86">
        <v>0.255</v>
      </c>
      <c r="G100" s="86">
        <v>0.129</v>
      </c>
      <c r="H100" s="86"/>
      <c r="I100" s="86"/>
      <c r="J100" s="86"/>
      <c r="K100" s="86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79"/>
      <c r="B102" s="86" t="s">
        <v>115</v>
      </c>
      <c r="C102" s="86" t="s">
        <v>435</v>
      </c>
      <c r="D102" s="86" t="s">
        <v>436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6" t="s">
        <v>437</v>
      </c>
      <c r="B103" s="86" t="s">
        <v>438</v>
      </c>
      <c r="C103" s="86">
        <v>267059.62</v>
      </c>
      <c r="D103" s="86">
        <v>0.7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79"/>
      <c r="B105" s="86" t="s">
        <v>115</v>
      </c>
      <c r="C105" s="86" t="s">
        <v>439</v>
      </c>
      <c r="D105" s="86" t="s">
        <v>440</v>
      </c>
      <c r="E105" s="86" t="s">
        <v>441</v>
      </c>
      <c r="F105" s="86" t="s">
        <v>442</v>
      </c>
      <c r="G105" s="86" t="s">
        <v>436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6" t="s">
        <v>443</v>
      </c>
      <c r="B106" s="86" t="s">
        <v>444</v>
      </c>
      <c r="C106" s="86">
        <v>138953.89000000001</v>
      </c>
      <c r="D106" s="86">
        <v>102551.58</v>
      </c>
      <c r="E106" s="86">
        <v>36402.31</v>
      </c>
      <c r="F106" s="86">
        <v>0.74</v>
      </c>
      <c r="G106" s="86">
        <v>3.09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6" t="s">
        <v>445</v>
      </c>
      <c r="B107" s="86" t="s">
        <v>444</v>
      </c>
      <c r="C107" s="86">
        <v>148606.48000000001</v>
      </c>
      <c r="D107" s="86">
        <v>111061.71</v>
      </c>
      <c r="E107" s="86">
        <v>37544.769999999997</v>
      </c>
      <c r="F107" s="86">
        <v>0.75</v>
      </c>
      <c r="G107" s="86">
        <v>3.12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446</v>
      </c>
      <c r="B108" s="86" t="s">
        <v>444</v>
      </c>
      <c r="C108" s="86">
        <v>151355.4</v>
      </c>
      <c r="D108" s="86">
        <v>113101.89</v>
      </c>
      <c r="E108" s="86">
        <v>38253.51</v>
      </c>
      <c r="F108" s="86">
        <v>0.75</v>
      </c>
      <c r="G108" s="86">
        <v>3.12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79"/>
      <c r="B110" s="86" t="s">
        <v>115</v>
      </c>
      <c r="C110" s="86" t="s">
        <v>439</v>
      </c>
      <c r="D110" s="86" t="s">
        <v>436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447</v>
      </c>
      <c r="B111" s="86" t="s">
        <v>448</v>
      </c>
      <c r="C111" s="86">
        <v>43798.11</v>
      </c>
      <c r="D111" s="86" t="s">
        <v>449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454</v>
      </c>
      <c r="B112" s="86" t="s">
        <v>448</v>
      </c>
      <c r="C112" s="86">
        <v>44216.79</v>
      </c>
      <c r="D112" s="86" t="s">
        <v>449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459</v>
      </c>
      <c r="B113" s="86" t="s">
        <v>448</v>
      </c>
      <c r="C113" s="86">
        <v>42595.85</v>
      </c>
      <c r="D113" s="86" t="s">
        <v>449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450</v>
      </c>
      <c r="B114" s="86" t="s">
        <v>448</v>
      </c>
      <c r="C114" s="86">
        <v>9081.57</v>
      </c>
      <c r="D114" s="86" t="s">
        <v>449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451</v>
      </c>
      <c r="B115" s="86" t="s">
        <v>448</v>
      </c>
      <c r="C115" s="86">
        <v>10026.24</v>
      </c>
      <c r="D115" s="86" t="s">
        <v>449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452</v>
      </c>
      <c r="B116" s="86" t="s">
        <v>448</v>
      </c>
      <c r="C116" s="86">
        <v>7863.2</v>
      </c>
      <c r="D116" s="86" t="s">
        <v>449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453</v>
      </c>
      <c r="B117" s="86" t="s">
        <v>448</v>
      </c>
      <c r="C117" s="86">
        <v>12112.43</v>
      </c>
      <c r="D117" s="86" t="s">
        <v>449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455</v>
      </c>
      <c r="B118" s="86" t="s">
        <v>448</v>
      </c>
      <c r="C118" s="86">
        <v>11490.22</v>
      </c>
      <c r="D118" s="86" t="s">
        <v>449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456</v>
      </c>
      <c r="B119" s="86" t="s">
        <v>448</v>
      </c>
      <c r="C119" s="86">
        <v>11769.59</v>
      </c>
      <c r="D119" s="86" t="s">
        <v>449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 t="s">
        <v>457</v>
      </c>
      <c r="B120" s="86" t="s">
        <v>448</v>
      </c>
      <c r="C120" s="86">
        <v>10243.629999999999</v>
      </c>
      <c r="D120" s="86" t="s">
        <v>449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6" t="s">
        <v>458</v>
      </c>
      <c r="B121" s="86" t="s">
        <v>448</v>
      </c>
      <c r="C121" s="86">
        <v>13611.92</v>
      </c>
      <c r="D121" s="86" t="s">
        <v>449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6" t="s">
        <v>460</v>
      </c>
      <c r="B122" s="86" t="s">
        <v>448</v>
      </c>
      <c r="C122" s="86">
        <v>12513.54</v>
      </c>
      <c r="D122" s="86" t="s">
        <v>449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461</v>
      </c>
      <c r="B123" s="86" t="s">
        <v>448</v>
      </c>
      <c r="C123" s="86">
        <v>11351.2</v>
      </c>
      <c r="D123" s="86" t="s">
        <v>449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6" t="s">
        <v>462</v>
      </c>
      <c r="B124" s="86" t="s">
        <v>448</v>
      </c>
      <c r="C124" s="86">
        <v>11746.94</v>
      </c>
      <c r="D124" s="86" t="s">
        <v>449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6" t="s">
        <v>463</v>
      </c>
      <c r="B125" s="86" t="s">
        <v>448</v>
      </c>
      <c r="C125" s="86">
        <v>14786.43</v>
      </c>
      <c r="D125" s="86" t="s">
        <v>449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6" t="s">
        <v>464</v>
      </c>
      <c r="B126" s="86" t="s">
        <v>465</v>
      </c>
      <c r="C126" s="86">
        <v>18955.55</v>
      </c>
      <c r="D126" s="86">
        <v>0.8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6" t="s">
        <v>466</v>
      </c>
      <c r="B127" s="86" t="s">
        <v>465</v>
      </c>
      <c r="C127" s="86">
        <v>17883.09</v>
      </c>
      <c r="D127" s="86">
        <v>0.8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6" t="s">
        <v>467</v>
      </c>
      <c r="B128" s="86" t="s">
        <v>465</v>
      </c>
      <c r="C128" s="86">
        <v>17670.43</v>
      </c>
      <c r="D128" s="86">
        <v>0.8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79"/>
      <c r="B130" s="86" t="s">
        <v>115</v>
      </c>
      <c r="C130" s="86" t="s">
        <v>468</v>
      </c>
      <c r="D130" s="86" t="s">
        <v>469</v>
      </c>
      <c r="E130" s="86" t="s">
        <v>470</v>
      </c>
      <c r="F130" s="86" t="s">
        <v>471</v>
      </c>
      <c r="G130" s="86" t="s">
        <v>472</v>
      </c>
      <c r="H130" s="86" t="s">
        <v>473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6" t="s">
        <v>474</v>
      </c>
      <c r="B131" s="86" t="s">
        <v>475</v>
      </c>
      <c r="C131" s="86">
        <v>0.59</v>
      </c>
      <c r="D131" s="86">
        <v>1109.6500000000001</v>
      </c>
      <c r="E131" s="86">
        <v>7.01</v>
      </c>
      <c r="F131" s="86">
        <v>13150.56</v>
      </c>
      <c r="G131" s="86">
        <v>1</v>
      </c>
      <c r="H131" s="86" t="s">
        <v>476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6" t="s">
        <v>477</v>
      </c>
      <c r="B132" s="86" t="s">
        <v>475</v>
      </c>
      <c r="C132" s="86">
        <v>0.59</v>
      </c>
      <c r="D132" s="86">
        <v>1109.6500000000001</v>
      </c>
      <c r="E132" s="86">
        <v>7.72</v>
      </c>
      <c r="F132" s="86">
        <v>14491.39</v>
      </c>
      <c r="G132" s="86">
        <v>1</v>
      </c>
      <c r="H132" s="86" t="s">
        <v>476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6" t="s">
        <v>478</v>
      </c>
      <c r="B133" s="86" t="s">
        <v>475</v>
      </c>
      <c r="C133" s="86">
        <v>0.59</v>
      </c>
      <c r="D133" s="86">
        <v>1109.6500000000001</v>
      </c>
      <c r="E133" s="86">
        <v>7.87</v>
      </c>
      <c r="F133" s="86">
        <v>14755.07</v>
      </c>
      <c r="G133" s="86">
        <v>1</v>
      </c>
      <c r="H133" s="86" t="s">
        <v>476</v>
      </c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79"/>
      <c r="B135" s="86" t="s">
        <v>115</v>
      </c>
      <c r="C135" s="86" t="s">
        <v>479</v>
      </c>
      <c r="D135" s="86" t="s">
        <v>480</v>
      </c>
      <c r="E135" s="86" t="s">
        <v>481</v>
      </c>
      <c r="F135" s="86" t="s">
        <v>482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6" t="s">
        <v>486</v>
      </c>
      <c r="B136" s="86" t="s">
        <v>487</v>
      </c>
      <c r="C136" s="86" t="s">
        <v>485</v>
      </c>
      <c r="D136" s="86">
        <v>179352</v>
      </c>
      <c r="E136" s="86">
        <v>1557.05</v>
      </c>
      <c r="F136" s="86">
        <v>0.85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6" t="s">
        <v>483</v>
      </c>
      <c r="B137" s="86" t="s">
        <v>484</v>
      </c>
      <c r="C137" s="86" t="s">
        <v>485</v>
      </c>
      <c r="D137" s="86">
        <v>179352</v>
      </c>
      <c r="E137" s="86">
        <v>8.44</v>
      </c>
      <c r="F137" s="86">
        <v>0.85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79"/>
      <c r="B139" s="86" t="s">
        <v>115</v>
      </c>
      <c r="C139" s="86" t="s">
        <v>488</v>
      </c>
      <c r="D139" s="86" t="s">
        <v>489</v>
      </c>
      <c r="E139" s="86" t="s">
        <v>490</v>
      </c>
      <c r="F139" s="86" t="s">
        <v>491</v>
      </c>
      <c r="G139" s="86" t="s">
        <v>492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6" t="s">
        <v>493</v>
      </c>
      <c r="B140" s="86" t="s">
        <v>494</v>
      </c>
      <c r="C140" s="86">
        <v>0.38</v>
      </c>
      <c r="D140" s="86">
        <v>845000</v>
      </c>
      <c r="E140" s="86">
        <v>0.78</v>
      </c>
      <c r="F140" s="86">
        <v>1.76</v>
      </c>
      <c r="G140" s="86">
        <v>0.57999999999999996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79"/>
      <c r="B142" s="86" t="s">
        <v>498</v>
      </c>
      <c r="C142" s="86" t="s">
        <v>499</v>
      </c>
      <c r="D142" s="86" t="s">
        <v>500</v>
      </c>
      <c r="E142" s="86" t="s">
        <v>501</v>
      </c>
      <c r="F142" s="86" t="s">
        <v>502</v>
      </c>
      <c r="G142" s="86" t="s">
        <v>503</v>
      </c>
      <c r="H142" s="86" t="s">
        <v>504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6" t="s">
        <v>505</v>
      </c>
      <c r="B143" s="86">
        <v>43724.554300000003</v>
      </c>
      <c r="C143" s="86">
        <v>72.507499999999993</v>
      </c>
      <c r="D143" s="86">
        <v>161.0684</v>
      </c>
      <c r="E143" s="86">
        <v>0</v>
      </c>
      <c r="F143" s="86">
        <v>5.9999999999999995E-4</v>
      </c>
      <c r="G143" s="86">
        <v>286402.32160000002</v>
      </c>
      <c r="H143" s="86">
        <v>18164.047399999999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506</v>
      </c>
      <c r="B144" s="86">
        <v>37534.920299999998</v>
      </c>
      <c r="C144" s="86">
        <v>63.941899999999997</v>
      </c>
      <c r="D144" s="86">
        <v>146.59370000000001</v>
      </c>
      <c r="E144" s="86">
        <v>0</v>
      </c>
      <c r="F144" s="86">
        <v>5.9999999999999995E-4</v>
      </c>
      <c r="G144" s="86">
        <v>260684.9651</v>
      </c>
      <c r="H144" s="86">
        <v>15749.610500000001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507</v>
      </c>
      <c r="B145" s="86">
        <v>40594.414400000001</v>
      </c>
      <c r="C145" s="86">
        <v>73.707099999999997</v>
      </c>
      <c r="D145" s="86">
        <v>180.86340000000001</v>
      </c>
      <c r="E145" s="86">
        <v>0</v>
      </c>
      <c r="F145" s="86">
        <v>6.9999999999999999E-4</v>
      </c>
      <c r="G145" s="86">
        <v>321678.4865</v>
      </c>
      <c r="H145" s="86">
        <v>17453.883600000001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508</v>
      </c>
      <c r="B146" s="86">
        <v>37410.541700000002</v>
      </c>
      <c r="C146" s="86">
        <v>69.901499999999999</v>
      </c>
      <c r="D146" s="86">
        <v>176.3612</v>
      </c>
      <c r="E146" s="86">
        <v>0</v>
      </c>
      <c r="F146" s="86">
        <v>5.9999999999999995E-4</v>
      </c>
      <c r="G146" s="86">
        <v>313690.90220000001</v>
      </c>
      <c r="H146" s="86">
        <v>16267.379000000001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6" t="s">
        <v>281</v>
      </c>
      <c r="B147" s="86">
        <v>40682.619599999998</v>
      </c>
      <c r="C147" s="86">
        <v>77.975899999999996</v>
      </c>
      <c r="D147" s="86">
        <v>201.39699999999999</v>
      </c>
      <c r="E147" s="86">
        <v>0</v>
      </c>
      <c r="F147" s="86">
        <v>6.9999999999999999E-4</v>
      </c>
      <c r="G147" s="86">
        <v>358240.35590000002</v>
      </c>
      <c r="H147" s="86">
        <v>17871.248100000001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6" t="s">
        <v>509</v>
      </c>
      <c r="B148" s="86">
        <v>44130.043299999998</v>
      </c>
      <c r="C148" s="86">
        <v>85.040499999999994</v>
      </c>
      <c r="D148" s="86">
        <v>220.70349999999999</v>
      </c>
      <c r="E148" s="86">
        <v>0</v>
      </c>
      <c r="F148" s="86">
        <v>8.0000000000000004E-4</v>
      </c>
      <c r="G148" s="86">
        <v>392586.49</v>
      </c>
      <c r="H148" s="86">
        <v>19427.853299999999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6" t="s">
        <v>510</v>
      </c>
      <c r="B149" s="86">
        <v>44976.978999999999</v>
      </c>
      <c r="C149" s="86">
        <v>86.680899999999994</v>
      </c>
      <c r="D149" s="86">
        <v>224.97980000000001</v>
      </c>
      <c r="E149" s="86">
        <v>0</v>
      </c>
      <c r="F149" s="86">
        <v>8.0000000000000004E-4</v>
      </c>
      <c r="G149" s="86">
        <v>400193.2268</v>
      </c>
      <c r="H149" s="86">
        <v>19801.473999999998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6" t="s">
        <v>511</v>
      </c>
      <c r="B150" s="86">
        <v>47835.8171</v>
      </c>
      <c r="C150" s="86">
        <v>92.1952</v>
      </c>
      <c r="D150" s="86">
        <v>239.303</v>
      </c>
      <c r="E150" s="86">
        <v>0</v>
      </c>
      <c r="F150" s="86">
        <v>8.9999999999999998E-4</v>
      </c>
      <c r="G150" s="86">
        <v>425671.38740000001</v>
      </c>
      <c r="H150" s="86">
        <v>21060.533800000001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6" t="s">
        <v>512</v>
      </c>
      <c r="B151" s="86">
        <v>41268.040200000003</v>
      </c>
      <c r="C151" s="86">
        <v>79.440100000000001</v>
      </c>
      <c r="D151" s="86">
        <v>205.9725</v>
      </c>
      <c r="E151" s="86">
        <v>0</v>
      </c>
      <c r="F151" s="86">
        <v>8.0000000000000004E-4</v>
      </c>
      <c r="G151" s="86">
        <v>366382.37119999999</v>
      </c>
      <c r="H151" s="86">
        <v>18160.017199999998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6" t="s">
        <v>513</v>
      </c>
      <c r="B152" s="86">
        <v>38069.666299999997</v>
      </c>
      <c r="C152" s="86">
        <v>71.731399999999994</v>
      </c>
      <c r="D152" s="86">
        <v>182.4015</v>
      </c>
      <c r="E152" s="86">
        <v>0</v>
      </c>
      <c r="F152" s="86">
        <v>6.9999999999999999E-4</v>
      </c>
      <c r="G152" s="86">
        <v>324440.4523</v>
      </c>
      <c r="H152" s="86">
        <v>16609.246800000001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6" t="s">
        <v>514</v>
      </c>
      <c r="B153" s="86">
        <v>37678.445599999999</v>
      </c>
      <c r="C153" s="86">
        <v>67.777000000000001</v>
      </c>
      <c r="D153" s="86">
        <v>164.75569999999999</v>
      </c>
      <c r="E153" s="86">
        <v>0</v>
      </c>
      <c r="F153" s="86">
        <v>5.9999999999999995E-4</v>
      </c>
      <c r="G153" s="86">
        <v>293023.36469999998</v>
      </c>
      <c r="H153" s="86">
        <v>16141.4367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6" t="s">
        <v>515</v>
      </c>
      <c r="B154" s="86">
        <v>40707.233699999997</v>
      </c>
      <c r="C154" s="86">
        <v>69.274600000000007</v>
      </c>
      <c r="D154" s="86">
        <v>158.6335</v>
      </c>
      <c r="E154" s="86">
        <v>0</v>
      </c>
      <c r="F154" s="86">
        <v>5.9999999999999995E-4</v>
      </c>
      <c r="G154" s="86">
        <v>282094.2512</v>
      </c>
      <c r="H154" s="86">
        <v>17074.119699999999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6"/>
      <c r="B155" s="86"/>
      <c r="C155" s="86"/>
      <c r="D155" s="86"/>
      <c r="E155" s="86"/>
      <c r="F155" s="86"/>
      <c r="G155" s="86"/>
      <c r="H155" s="86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6" t="s">
        <v>516</v>
      </c>
      <c r="B156" s="86">
        <v>494613.27559999999</v>
      </c>
      <c r="C156" s="86">
        <v>910.17370000000005</v>
      </c>
      <c r="D156" s="86">
        <v>2263.0331999999999</v>
      </c>
      <c r="E156" s="86">
        <v>0</v>
      </c>
      <c r="F156" s="86">
        <v>8.3000000000000001E-3</v>
      </c>
      <c r="G156" s="87">
        <v>4025090</v>
      </c>
      <c r="H156" s="86">
        <v>213780.85010000001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6" t="s">
        <v>517</v>
      </c>
      <c r="B157" s="86">
        <v>37410.541700000002</v>
      </c>
      <c r="C157" s="86">
        <v>63.941899999999997</v>
      </c>
      <c r="D157" s="86">
        <v>146.59370000000001</v>
      </c>
      <c r="E157" s="86">
        <v>0</v>
      </c>
      <c r="F157" s="86">
        <v>5.9999999999999995E-4</v>
      </c>
      <c r="G157" s="86">
        <v>260684.9651</v>
      </c>
      <c r="H157" s="86">
        <v>15749.610500000001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6" t="s">
        <v>518</v>
      </c>
      <c r="B158" s="86">
        <v>47835.8171</v>
      </c>
      <c r="C158" s="86">
        <v>92.1952</v>
      </c>
      <c r="D158" s="86">
        <v>239.303</v>
      </c>
      <c r="E158" s="86">
        <v>0</v>
      </c>
      <c r="F158" s="86">
        <v>8.9999999999999998E-4</v>
      </c>
      <c r="G158" s="86">
        <v>425671.38740000001</v>
      </c>
      <c r="H158" s="86">
        <v>21060.533800000001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79"/>
      <c r="B160" s="86" t="s">
        <v>519</v>
      </c>
      <c r="C160" s="86" t="s">
        <v>520</v>
      </c>
      <c r="D160" s="86" t="s">
        <v>521</v>
      </c>
      <c r="E160" s="86" t="s">
        <v>522</v>
      </c>
      <c r="F160" s="86" t="s">
        <v>523</v>
      </c>
      <c r="G160" s="86" t="s">
        <v>524</v>
      </c>
      <c r="H160" s="86" t="s">
        <v>525</v>
      </c>
      <c r="I160" s="86" t="s">
        <v>526</v>
      </c>
      <c r="J160" s="86" t="s">
        <v>527</v>
      </c>
      <c r="K160" s="86" t="s">
        <v>528</v>
      </c>
      <c r="L160" s="86" t="s">
        <v>529</v>
      </c>
      <c r="M160" s="86" t="s">
        <v>530</v>
      </c>
      <c r="N160" s="86" t="s">
        <v>531</v>
      </c>
      <c r="O160" s="86" t="s">
        <v>532</v>
      </c>
      <c r="P160" s="86" t="s">
        <v>533</v>
      </c>
      <c r="Q160" s="86" t="s">
        <v>534</v>
      </c>
      <c r="R160" s="86" t="s">
        <v>535</v>
      </c>
      <c r="S160" s="86" t="s">
        <v>536</v>
      </c>
    </row>
    <row r="161" spans="1:19">
      <c r="A161" s="86" t="s">
        <v>505</v>
      </c>
      <c r="B161" s="87">
        <v>165137000000</v>
      </c>
      <c r="C161" s="86">
        <v>159967.345</v>
      </c>
      <c r="D161" s="86" t="s">
        <v>685</v>
      </c>
      <c r="E161" s="86">
        <v>75734.207999999999</v>
      </c>
      <c r="F161" s="86">
        <v>50956.165999999997</v>
      </c>
      <c r="G161" s="86">
        <v>3650.0030000000002</v>
      </c>
      <c r="H161" s="86">
        <v>0</v>
      </c>
      <c r="I161" s="86">
        <v>29600.591</v>
      </c>
      <c r="J161" s="86">
        <v>0</v>
      </c>
      <c r="K161" s="86">
        <v>26.378</v>
      </c>
      <c r="L161" s="86">
        <v>0</v>
      </c>
      <c r="M161" s="86">
        <v>0</v>
      </c>
      <c r="N161" s="86">
        <v>0</v>
      </c>
      <c r="O161" s="86">
        <v>0</v>
      </c>
      <c r="P161" s="86">
        <v>0</v>
      </c>
      <c r="Q161" s="86">
        <v>0</v>
      </c>
      <c r="R161" s="86">
        <v>0</v>
      </c>
      <c r="S161" s="86">
        <v>0</v>
      </c>
    </row>
    <row r="162" spans="1:19">
      <c r="A162" s="86" t="s">
        <v>506</v>
      </c>
      <c r="B162" s="87">
        <v>150308000000</v>
      </c>
      <c r="C162" s="86">
        <v>162753.87599999999</v>
      </c>
      <c r="D162" s="86" t="s">
        <v>625</v>
      </c>
      <c r="E162" s="86">
        <v>75734.207999999999</v>
      </c>
      <c r="F162" s="86">
        <v>58341.440000000002</v>
      </c>
      <c r="G162" s="86">
        <v>3650.0030000000002</v>
      </c>
      <c r="H162" s="86">
        <v>0</v>
      </c>
      <c r="I162" s="86">
        <v>24987.184000000001</v>
      </c>
      <c r="J162" s="86">
        <v>0</v>
      </c>
      <c r="K162" s="86">
        <v>41.040999999999997</v>
      </c>
      <c r="L162" s="86">
        <v>0</v>
      </c>
      <c r="M162" s="86">
        <v>0</v>
      </c>
      <c r="N162" s="86">
        <v>0</v>
      </c>
      <c r="O162" s="86">
        <v>0</v>
      </c>
      <c r="P162" s="86">
        <v>0</v>
      </c>
      <c r="Q162" s="86">
        <v>0</v>
      </c>
      <c r="R162" s="86">
        <v>0</v>
      </c>
      <c r="S162" s="86">
        <v>0</v>
      </c>
    </row>
    <row r="163" spans="1:19">
      <c r="A163" s="86" t="s">
        <v>507</v>
      </c>
      <c r="B163" s="87">
        <v>185477000000</v>
      </c>
      <c r="C163" s="86">
        <v>166569.56200000001</v>
      </c>
      <c r="D163" s="86" t="s">
        <v>686</v>
      </c>
      <c r="E163" s="86">
        <v>75734.207999999999</v>
      </c>
      <c r="F163" s="86">
        <v>50956.165999999997</v>
      </c>
      <c r="G163" s="86">
        <v>4120.6880000000001</v>
      </c>
      <c r="H163" s="86">
        <v>0</v>
      </c>
      <c r="I163" s="86">
        <v>35750.06</v>
      </c>
      <c r="J163" s="86">
        <v>0</v>
      </c>
      <c r="K163" s="86">
        <v>8.44</v>
      </c>
      <c r="L163" s="86">
        <v>0</v>
      </c>
      <c r="M163" s="86">
        <v>0</v>
      </c>
      <c r="N163" s="86">
        <v>0</v>
      </c>
      <c r="O163" s="86">
        <v>0</v>
      </c>
      <c r="P163" s="86">
        <v>0</v>
      </c>
      <c r="Q163" s="86">
        <v>0</v>
      </c>
      <c r="R163" s="86">
        <v>0</v>
      </c>
      <c r="S163" s="86">
        <v>0</v>
      </c>
    </row>
    <row r="164" spans="1:19">
      <c r="A164" s="86" t="s">
        <v>508</v>
      </c>
      <c r="B164" s="87">
        <v>180871000000</v>
      </c>
      <c r="C164" s="86">
        <v>185459.20300000001</v>
      </c>
      <c r="D164" s="86" t="s">
        <v>553</v>
      </c>
      <c r="E164" s="86">
        <v>75734.207999999999</v>
      </c>
      <c r="F164" s="86">
        <v>50956.165999999997</v>
      </c>
      <c r="G164" s="86">
        <v>4923.0870000000004</v>
      </c>
      <c r="H164" s="86">
        <v>0</v>
      </c>
      <c r="I164" s="86">
        <v>53837.302000000003</v>
      </c>
      <c r="J164" s="86">
        <v>0</v>
      </c>
      <c r="K164" s="86">
        <v>8.44</v>
      </c>
      <c r="L164" s="86">
        <v>0</v>
      </c>
      <c r="M164" s="86">
        <v>0</v>
      </c>
      <c r="N164" s="86">
        <v>0</v>
      </c>
      <c r="O164" s="86">
        <v>0</v>
      </c>
      <c r="P164" s="86">
        <v>0</v>
      </c>
      <c r="Q164" s="86">
        <v>0</v>
      </c>
      <c r="R164" s="86">
        <v>0</v>
      </c>
      <c r="S164" s="86">
        <v>0</v>
      </c>
    </row>
    <row r="165" spans="1:19">
      <c r="A165" s="86" t="s">
        <v>281</v>
      </c>
      <c r="B165" s="87">
        <v>206558000000</v>
      </c>
      <c r="C165" s="86">
        <v>213668.56200000001</v>
      </c>
      <c r="D165" s="86" t="s">
        <v>626</v>
      </c>
      <c r="E165" s="86">
        <v>75734.207999999999</v>
      </c>
      <c r="F165" s="86">
        <v>50956.165999999997</v>
      </c>
      <c r="G165" s="86">
        <v>7421.9709999999995</v>
      </c>
      <c r="H165" s="86">
        <v>0</v>
      </c>
      <c r="I165" s="86">
        <v>79547.778000000006</v>
      </c>
      <c r="J165" s="86">
        <v>0</v>
      </c>
      <c r="K165" s="86">
        <v>8.44</v>
      </c>
      <c r="L165" s="86">
        <v>0</v>
      </c>
      <c r="M165" s="86">
        <v>0</v>
      </c>
      <c r="N165" s="86">
        <v>0</v>
      </c>
      <c r="O165" s="86">
        <v>0</v>
      </c>
      <c r="P165" s="86">
        <v>0</v>
      </c>
      <c r="Q165" s="86">
        <v>0</v>
      </c>
      <c r="R165" s="86">
        <v>0</v>
      </c>
      <c r="S165" s="86">
        <v>0</v>
      </c>
    </row>
    <row r="166" spans="1:19">
      <c r="A166" s="86" t="s">
        <v>509</v>
      </c>
      <c r="B166" s="87">
        <v>226362000000</v>
      </c>
      <c r="C166" s="86">
        <v>231699.603</v>
      </c>
      <c r="D166" s="86" t="s">
        <v>687</v>
      </c>
      <c r="E166" s="86">
        <v>75734.207999999999</v>
      </c>
      <c r="F166" s="86">
        <v>50956.165999999997</v>
      </c>
      <c r="G166" s="86">
        <v>9282.9950000000008</v>
      </c>
      <c r="H166" s="86">
        <v>0</v>
      </c>
      <c r="I166" s="86">
        <v>95717.793999999994</v>
      </c>
      <c r="J166" s="86">
        <v>0</v>
      </c>
      <c r="K166" s="86">
        <v>8.44</v>
      </c>
      <c r="L166" s="86">
        <v>0</v>
      </c>
      <c r="M166" s="86">
        <v>0</v>
      </c>
      <c r="N166" s="86">
        <v>0</v>
      </c>
      <c r="O166" s="86">
        <v>0</v>
      </c>
      <c r="P166" s="86">
        <v>0</v>
      </c>
      <c r="Q166" s="86">
        <v>0</v>
      </c>
      <c r="R166" s="86">
        <v>0</v>
      </c>
      <c r="S166" s="86">
        <v>0</v>
      </c>
    </row>
    <row r="167" spans="1:19">
      <c r="A167" s="86" t="s">
        <v>510</v>
      </c>
      <c r="B167" s="87">
        <v>230748000000</v>
      </c>
      <c r="C167" s="86">
        <v>269149.05</v>
      </c>
      <c r="D167" s="86" t="s">
        <v>554</v>
      </c>
      <c r="E167" s="86">
        <v>75734.207999999999</v>
      </c>
      <c r="F167" s="86">
        <v>50956.165999999997</v>
      </c>
      <c r="G167" s="86">
        <v>21421.592000000001</v>
      </c>
      <c r="H167" s="86">
        <v>0</v>
      </c>
      <c r="I167" s="86">
        <v>121028.645</v>
      </c>
      <c r="J167" s="86">
        <v>0</v>
      </c>
      <c r="K167" s="86">
        <v>8.44</v>
      </c>
      <c r="L167" s="86">
        <v>0</v>
      </c>
      <c r="M167" s="86">
        <v>0</v>
      </c>
      <c r="N167" s="86">
        <v>0</v>
      </c>
      <c r="O167" s="86">
        <v>0</v>
      </c>
      <c r="P167" s="86">
        <v>0</v>
      </c>
      <c r="Q167" s="86">
        <v>0</v>
      </c>
      <c r="R167" s="86">
        <v>0</v>
      </c>
      <c r="S167" s="86">
        <v>0</v>
      </c>
    </row>
    <row r="168" spans="1:19">
      <c r="A168" s="86" t="s">
        <v>511</v>
      </c>
      <c r="B168" s="87">
        <v>245438000000</v>
      </c>
      <c r="C168" s="86">
        <v>234320.32399999999</v>
      </c>
      <c r="D168" s="86" t="s">
        <v>555</v>
      </c>
      <c r="E168" s="86">
        <v>75734.207999999999</v>
      </c>
      <c r="F168" s="86">
        <v>50956.165999999997</v>
      </c>
      <c r="G168" s="86">
        <v>8787.3860000000004</v>
      </c>
      <c r="H168" s="86">
        <v>0</v>
      </c>
      <c r="I168" s="86">
        <v>98834.125</v>
      </c>
      <c r="J168" s="86">
        <v>0</v>
      </c>
      <c r="K168" s="86">
        <v>8.44</v>
      </c>
      <c r="L168" s="86">
        <v>0</v>
      </c>
      <c r="M168" s="86">
        <v>0</v>
      </c>
      <c r="N168" s="86">
        <v>0</v>
      </c>
      <c r="O168" s="86">
        <v>0</v>
      </c>
      <c r="P168" s="86">
        <v>0</v>
      </c>
      <c r="Q168" s="86">
        <v>0</v>
      </c>
      <c r="R168" s="86">
        <v>0</v>
      </c>
      <c r="S168" s="86">
        <v>0</v>
      </c>
    </row>
    <row r="169" spans="1:19">
      <c r="A169" s="86" t="s">
        <v>512</v>
      </c>
      <c r="B169" s="87">
        <v>211253000000</v>
      </c>
      <c r="C169" s="86">
        <v>221515.443</v>
      </c>
      <c r="D169" s="86" t="s">
        <v>627</v>
      </c>
      <c r="E169" s="86">
        <v>75734.207999999999</v>
      </c>
      <c r="F169" s="86">
        <v>51598.362999999998</v>
      </c>
      <c r="G169" s="86">
        <v>7782.7359999999999</v>
      </c>
      <c r="H169" s="86">
        <v>0</v>
      </c>
      <c r="I169" s="86">
        <v>86391.695999999996</v>
      </c>
      <c r="J169" s="86">
        <v>0</v>
      </c>
      <c r="K169" s="86">
        <v>8.44</v>
      </c>
      <c r="L169" s="86">
        <v>0</v>
      </c>
      <c r="M169" s="86">
        <v>0</v>
      </c>
      <c r="N169" s="86">
        <v>0</v>
      </c>
      <c r="O169" s="86">
        <v>0</v>
      </c>
      <c r="P169" s="86">
        <v>0</v>
      </c>
      <c r="Q169" s="86">
        <v>0</v>
      </c>
      <c r="R169" s="86">
        <v>0</v>
      </c>
      <c r="S169" s="86">
        <v>0</v>
      </c>
    </row>
    <row r="170" spans="1:19">
      <c r="A170" s="86" t="s">
        <v>513</v>
      </c>
      <c r="B170" s="87">
        <v>187069000000</v>
      </c>
      <c r="C170" s="86">
        <v>190710.785</v>
      </c>
      <c r="D170" s="86" t="s">
        <v>628</v>
      </c>
      <c r="E170" s="86">
        <v>75734.207999999999</v>
      </c>
      <c r="F170" s="86">
        <v>50956.165999999997</v>
      </c>
      <c r="G170" s="86">
        <v>4934.3999999999996</v>
      </c>
      <c r="H170" s="86">
        <v>0</v>
      </c>
      <c r="I170" s="86">
        <v>59077.571000000004</v>
      </c>
      <c r="J170" s="86">
        <v>0</v>
      </c>
      <c r="K170" s="86">
        <v>8.44</v>
      </c>
      <c r="L170" s="86">
        <v>0</v>
      </c>
      <c r="M170" s="86">
        <v>0</v>
      </c>
      <c r="N170" s="86">
        <v>0</v>
      </c>
      <c r="O170" s="86">
        <v>0</v>
      </c>
      <c r="P170" s="86">
        <v>0</v>
      </c>
      <c r="Q170" s="86">
        <v>0</v>
      </c>
      <c r="R170" s="86">
        <v>0</v>
      </c>
      <c r="S170" s="86">
        <v>0</v>
      </c>
    </row>
    <row r="171" spans="1:19">
      <c r="A171" s="86" t="s">
        <v>514</v>
      </c>
      <c r="B171" s="87">
        <v>168954000000</v>
      </c>
      <c r="C171" s="86">
        <v>167143.37100000001</v>
      </c>
      <c r="D171" s="86" t="s">
        <v>556</v>
      </c>
      <c r="E171" s="86">
        <v>75734.207999999999</v>
      </c>
      <c r="F171" s="86">
        <v>51598.362999999998</v>
      </c>
      <c r="G171" s="86">
        <v>4061.5189999999998</v>
      </c>
      <c r="H171" s="86">
        <v>0</v>
      </c>
      <c r="I171" s="86">
        <v>35740.42</v>
      </c>
      <c r="J171" s="86">
        <v>0</v>
      </c>
      <c r="K171" s="86">
        <v>8.8610000000000007</v>
      </c>
      <c r="L171" s="86">
        <v>0</v>
      </c>
      <c r="M171" s="86">
        <v>0</v>
      </c>
      <c r="N171" s="86">
        <v>0</v>
      </c>
      <c r="O171" s="86">
        <v>0</v>
      </c>
      <c r="P171" s="86">
        <v>0</v>
      </c>
      <c r="Q171" s="86">
        <v>0</v>
      </c>
      <c r="R171" s="86">
        <v>0</v>
      </c>
      <c r="S171" s="86">
        <v>0</v>
      </c>
    </row>
    <row r="172" spans="1:19">
      <c r="A172" s="86" t="s">
        <v>515</v>
      </c>
      <c r="B172" s="87">
        <v>162653000000</v>
      </c>
      <c r="C172" s="86">
        <v>165142.91899999999</v>
      </c>
      <c r="D172" s="86" t="s">
        <v>557</v>
      </c>
      <c r="E172" s="86">
        <v>75734.207999999999</v>
      </c>
      <c r="F172" s="86">
        <v>58341.440000000002</v>
      </c>
      <c r="G172" s="86">
        <v>3650.0030000000002</v>
      </c>
      <c r="H172" s="86">
        <v>0</v>
      </c>
      <c r="I172" s="86">
        <v>27340.899000000001</v>
      </c>
      <c r="J172" s="86">
        <v>0</v>
      </c>
      <c r="K172" s="86">
        <v>76.369</v>
      </c>
      <c r="L172" s="86">
        <v>0</v>
      </c>
      <c r="M172" s="86">
        <v>0</v>
      </c>
      <c r="N172" s="86">
        <v>0</v>
      </c>
      <c r="O172" s="86">
        <v>0</v>
      </c>
      <c r="P172" s="86">
        <v>0</v>
      </c>
      <c r="Q172" s="86">
        <v>0</v>
      </c>
      <c r="R172" s="86">
        <v>0</v>
      </c>
      <c r="S172" s="86">
        <v>0</v>
      </c>
    </row>
    <row r="173" spans="1:19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</row>
    <row r="174" spans="1:19">
      <c r="A174" s="86" t="s">
        <v>516</v>
      </c>
      <c r="B174" s="87">
        <v>2320830000000</v>
      </c>
      <c r="C174" s="86"/>
      <c r="D174" s="86"/>
      <c r="E174" s="86"/>
      <c r="F174" s="86"/>
      <c r="G174" s="86"/>
      <c r="H174" s="86"/>
      <c r="I174" s="86"/>
      <c r="J174" s="86"/>
      <c r="K174" s="86"/>
      <c r="L174" s="86">
        <v>0</v>
      </c>
      <c r="M174" s="86">
        <v>0</v>
      </c>
      <c r="N174" s="86">
        <v>0</v>
      </c>
      <c r="O174" s="86">
        <v>0</v>
      </c>
      <c r="P174" s="86">
        <v>0</v>
      </c>
      <c r="Q174" s="86">
        <v>0</v>
      </c>
      <c r="R174" s="86">
        <v>0</v>
      </c>
      <c r="S174" s="86">
        <v>0</v>
      </c>
    </row>
    <row r="175" spans="1:19">
      <c r="A175" s="86" t="s">
        <v>517</v>
      </c>
      <c r="B175" s="87">
        <v>150308000000</v>
      </c>
      <c r="C175" s="86">
        <v>159967.345</v>
      </c>
      <c r="D175" s="86"/>
      <c r="E175" s="86">
        <v>75734.207999999999</v>
      </c>
      <c r="F175" s="86">
        <v>50956.165999999997</v>
      </c>
      <c r="G175" s="86">
        <v>3650.0030000000002</v>
      </c>
      <c r="H175" s="86">
        <v>0</v>
      </c>
      <c r="I175" s="86">
        <v>24987.184000000001</v>
      </c>
      <c r="J175" s="86">
        <v>0</v>
      </c>
      <c r="K175" s="86">
        <v>8.44</v>
      </c>
      <c r="L175" s="86">
        <v>0</v>
      </c>
      <c r="M175" s="86">
        <v>0</v>
      </c>
      <c r="N175" s="86">
        <v>0</v>
      </c>
      <c r="O175" s="86">
        <v>0</v>
      </c>
      <c r="P175" s="86">
        <v>0</v>
      </c>
      <c r="Q175" s="86">
        <v>0</v>
      </c>
      <c r="R175" s="86">
        <v>0</v>
      </c>
      <c r="S175" s="86">
        <v>0</v>
      </c>
    </row>
    <row r="176" spans="1:19">
      <c r="A176" s="86" t="s">
        <v>518</v>
      </c>
      <c r="B176" s="87">
        <v>245438000000</v>
      </c>
      <c r="C176" s="86">
        <v>269149.05</v>
      </c>
      <c r="D176" s="86"/>
      <c r="E176" s="86">
        <v>75734.207999999999</v>
      </c>
      <c r="F176" s="86">
        <v>58341.440000000002</v>
      </c>
      <c r="G176" s="86">
        <v>21421.592000000001</v>
      </c>
      <c r="H176" s="86">
        <v>0</v>
      </c>
      <c r="I176" s="86">
        <v>121028.645</v>
      </c>
      <c r="J176" s="86">
        <v>0</v>
      </c>
      <c r="K176" s="86">
        <v>76.369</v>
      </c>
      <c r="L176" s="86">
        <v>0</v>
      </c>
      <c r="M176" s="86">
        <v>0</v>
      </c>
      <c r="N176" s="86">
        <v>0</v>
      </c>
      <c r="O176" s="86">
        <v>0</v>
      </c>
      <c r="P176" s="86">
        <v>0</v>
      </c>
      <c r="Q176" s="86">
        <v>0</v>
      </c>
      <c r="R176" s="86">
        <v>0</v>
      </c>
      <c r="S176" s="86">
        <v>0</v>
      </c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9"/>
      <c r="B178" s="86" t="s">
        <v>541</v>
      </c>
      <c r="C178" s="86" t="s">
        <v>542</v>
      </c>
      <c r="D178" s="86" t="s">
        <v>543</v>
      </c>
      <c r="E178" s="86" t="s">
        <v>238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6" t="s">
        <v>544</v>
      </c>
      <c r="B179" s="86">
        <v>63507.44</v>
      </c>
      <c r="C179" s="86">
        <v>8090.59</v>
      </c>
      <c r="D179" s="86">
        <v>0</v>
      </c>
      <c r="E179" s="86">
        <v>71598.03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6" t="s">
        <v>545</v>
      </c>
      <c r="B180" s="86">
        <v>12.75</v>
      </c>
      <c r="C180" s="86">
        <v>1.62</v>
      </c>
      <c r="D180" s="86">
        <v>0</v>
      </c>
      <c r="E180" s="86">
        <v>14.37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6" t="s">
        <v>546</v>
      </c>
      <c r="B181" s="86">
        <v>12.75</v>
      </c>
      <c r="C181" s="86">
        <v>1.62</v>
      </c>
      <c r="D181" s="86">
        <v>0</v>
      </c>
      <c r="E181" s="86">
        <v>14.37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181"/>
  <sheetViews>
    <sheetView workbookViewId="0"/>
  </sheetViews>
  <sheetFormatPr defaultRowHeight="10.5"/>
  <cols>
    <col min="1" max="1" width="45.8320312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9" width="38.3320312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4.83203125" style="78" customWidth="1"/>
    <col min="18" max="18" width="42.6640625" style="78" customWidth="1"/>
    <col min="19" max="19" width="48.1640625" style="78" customWidth="1"/>
    <col min="20" max="23" width="9.33203125" style="78" customWidth="1"/>
    <col min="24" max="16384" width="9.33203125" style="78"/>
  </cols>
  <sheetData>
    <row r="1" spans="1:19">
      <c r="A1" s="79"/>
      <c r="B1" s="86" t="s">
        <v>329</v>
      </c>
      <c r="C1" s="86" t="s">
        <v>330</v>
      </c>
      <c r="D1" s="86" t="s">
        <v>331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332</v>
      </c>
      <c r="B2" s="86">
        <v>2673.35</v>
      </c>
      <c r="C2" s="86">
        <v>536.58000000000004</v>
      </c>
      <c r="D2" s="86">
        <v>536.58000000000004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333</v>
      </c>
      <c r="B3" s="86">
        <v>2673.35</v>
      </c>
      <c r="C3" s="86">
        <v>536.58000000000004</v>
      </c>
      <c r="D3" s="86">
        <v>536.58000000000004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334</v>
      </c>
      <c r="B4" s="86">
        <v>7344.87</v>
      </c>
      <c r="C4" s="86">
        <v>1474.23</v>
      </c>
      <c r="D4" s="86">
        <v>1474.23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335</v>
      </c>
      <c r="B5" s="86">
        <v>7344.87</v>
      </c>
      <c r="C5" s="86">
        <v>1474.23</v>
      </c>
      <c r="D5" s="86">
        <v>1474.23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9"/>
      <c r="B7" s="86" t="s">
        <v>336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337</v>
      </c>
      <c r="B8" s="86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338</v>
      </c>
      <c r="B9" s="86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339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9"/>
      <c r="B12" s="86" t="s">
        <v>340</v>
      </c>
      <c r="C12" s="86" t="s">
        <v>341</v>
      </c>
      <c r="D12" s="86" t="s">
        <v>342</v>
      </c>
      <c r="E12" s="86" t="s">
        <v>343</v>
      </c>
      <c r="F12" s="86" t="s">
        <v>344</v>
      </c>
      <c r="G12" s="86" t="s">
        <v>345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70</v>
      </c>
      <c r="B13" s="86">
        <v>0</v>
      </c>
      <c r="C13" s="86">
        <v>428.27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71</v>
      </c>
      <c r="B14" s="86">
        <v>423.22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79</v>
      </c>
      <c r="B15" s="86">
        <v>867.37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80</v>
      </c>
      <c r="B16" s="86">
        <v>34.24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81</v>
      </c>
      <c r="B17" s="86">
        <v>806.04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82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83</v>
      </c>
      <c r="B19" s="86">
        <v>77.989999999999995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84</v>
      </c>
      <c r="B20" s="86">
        <v>0.63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85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86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65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87</v>
      </c>
      <c r="B24" s="86">
        <v>0</v>
      </c>
      <c r="C24" s="86">
        <v>35.61</v>
      </c>
      <c r="D24" s="86">
        <v>0</v>
      </c>
      <c r="E24" s="86">
        <v>0</v>
      </c>
      <c r="F24" s="86">
        <v>0</v>
      </c>
      <c r="G24" s="86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88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89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90</v>
      </c>
      <c r="B28" s="86">
        <v>2209.4699999999998</v>
      </c>
      <c r="C28" s="86">
        <v>463.88</v>
      </c>
      <c r="D28" s="86">
        <v>0</v>
      </c>
      <c r="E28" s="86">
        <v>0</v>
      </c>
      <c r="F28" s="86">
        <v>0</v>
      </c>
      <c r="G28" s="86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9"/>
      <c r="B30" s="86" t="s">
        <v>336</v>
      </c>
      <c r="C30" s="86" t="s">
        <v>2</v>
      </c>
      <c r="D30" s="86" t="s">
        <v>346</v>
      </c>
      <c r="E30" s="86" t="s">
        <v>347</v>
      </c>
      <c r="F30" s="86" t="s">
        <v>348</v>
      </c>
      <c r="G30" s="86" t="s">
        <v>349</v>
      </c>
      <c r="H30" s="86" t="s">
        <v>350</v>
      </c>
      <c r="I30" s="86" t="s">
        <v>351</v>
      </c>
      <c r="J30" s="86" t="s">
        <v>352</v>
      </c>
      <c r="K30"/>
      <c r="L30"/>
      <c r="M30"/>
      <c r="N30"/>
      <c r="O30"/>
      <c r="P30"/>
      <c r="Q30"/>
      <c r="R30"/>
      <c r="S30"/>
    </row>
    <row r="31" spans="1:19">
      <c r="A31" s="86" t="s">
        <v>353</v>
      </c>
      <c r="B31" s="86">
        <v>983.54</v>
      </c>
      <c r="C31" s="86" t="s">
        <v>3</v>
      </c>
      <c r="D31" s="86">
        <v>2698.04</v>
      </c>
      <c r="E31" s="86">
        <v>1</v>
      </c>
      <c r="F31" s="86">
        <v>0</v>
      </c>
      <c r="G31" s="86">
        <v>0</v>
      </c>
      <c r="H31" s="86">
        <v>16.89</v>
      </c>
      <c r="I31" s="86">
        <v>18.579999999999998</v>
      </c>
      <c r="J31" s="86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6" t="s">
        <v>358</v>
      </c>
      <c r="B32" s="86">
        <v>983.54</v>
      </c>
      <c r="C32" s="86" t="s">
        <v>3</v>
      </c>
      <c r="D32" s="86">
        <v>2698.04</v>
      </c>
      <c r="E32" s="86">
        <v>1</v>
      </c>
      <c r="F32" s="86">
        <v>0</v>
      </c>
      <c r="G32" s="86">
        <v>0</v>
      </c>
      <c r="H32" s="86">
        <v>16.89</v>
      </c>
      <c r="I32" s="86">
        <v>18.579999999999998</v>
      </c>
      <c r="J32" s="86">
        <v>8.07</v>
      </c>
      <c r="K32"/>
      <c r="L32"/>
      <c r="M32"/>
      <c r="N32"/>
      <c r="O32"/>
      <c r="P32"/>
      <c r="Q32"/>
      <c r="R32"/>
      <c r="S32"/>
    </row>
    <row r="33" spans="1:19">
      <c r="A33" s="86" t="s">
        <v>363</v>
      </c>
      <c r="B33" s="86">
        <v>983.54</v>
      </c>
      <c r="C33" s="86" t="s">
        <v>3</v>
      </c>
      <c r="D33" s="86">
        <v>2698.04</v>
      </c>
      <c r="E33" s="86">
        <v>1</v>
      </c>
      <c r="F33" s="86">
        <v>0</v>
      </c>
      <c r="G33" s="86">
        <v>0</v>
      </c>
      <c r="H33" s="86">
        <v>16.89</v>
      </c>
      <c r="I33" s="86">
        <v>18.579999999999998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368</v>
      </c>
      <c r="B34" s="86">
        <v>1660.73</v>
      </c>
      <c r="C34" s="86" t="s">
        <v>3</v>
      </c>
      <c r="D34" s="86">
        <v>2024.76</v>
      </c>
      <c r="E34" s="86">
        <v>1</v>
      </c>
      <c r="F34" s="86">
        <v>202.84</v>
      </c>
      <c r="G34" s="86">
        <v>0</v>
      </c>
      <c r="H34" s="86">
        <v>0</v>
      </c>
      <c r="I34" s="86"/>
      <c r="J34" s="86">
        <v>0</v>
      </c>
      <c r="K34"/>
      <c r="L34"/>
      <c r="M34"/>
      <c r="N34"/>
      <c r="O34"/>
      <c r="P34"/>
      <c r="Q34"/>
      <c r="R34"/>
      <c r="S34"/>
    </row>
    <row r="35" spans="1:19">
      <c r="A35" s="86" t="s">
        <v>369</v>
      </c>
      <c r="B35" s="86">
        <v>1660.73</v>
      </c>
      <c r="C35" s="86" t="s">
        <v>3</v>
      </c>
      <c r="D35" s="86">
        <v>2024.76</v>
      </c>
      <c r="E35" s="86">
        <v>1</v>
      </c>
      <c r="F35" s="86">
        <v>202.84</v>
      </c>
      <c r="G35" s="86">
        <v>0</v>
      </c>
      <c r="H35" s="86">
        <v>0</v>
      </c>
      <c r="I35" s="86"/>
      <c r="J35" s="86">
        <v>0</v>
      </c>
      <c r="K35"/>
      <c r="L35"/>
      <c r="M35"/>
      <c r="N35"/>
      <c r="O35"/>
      <c r="P35"/>
      <c r="Q35"/>
      <c r="R35"/>
      <c r="S35"/>
    </row>
    <row r="36" spans="1:19">
      <c r="A36" s="86" t="s">
        <v>354</v>
      </c>
      <c r="B36" s="86">
        <v>207.34</v>
      </c>
      <c r="C36" s="86" t="s">
        <v>3</v>
      </c>
      <c r="D36" s="86">
        <v>568.77</v>
      </c>
      <c r="E36" s="86">
        <v>1</v>
      </c>
      <c r="F36" s="86">
        <v>136.91999999999999</v>
      </c>
      <c r="G36" s="86">
        <v>65.28</v>
      </c>
      <c r="H36" s="86">
        <v>16.89</v>
      </c>
      <c r="I36" s="86">
        <v>18.579999999999998</v>
      </c>
      <c r="J36" s="86">
        <v>8.07</v>
      </c>
      <c r="K36"/>
      <c r="L36"/>
      <c r="M36"/>
      <c r="N36"/>
      <c r="O36"/>
      <c r="P36"/>
      <c r="Q36"/>
      <c r="R36"/>
      <c r="S36"/>
    </row>
    <row r="37" spans="1:19">
      <c r="A37" s="86" t="s">
        <v>355</v>
      </c>
      <c r="B37" s="86">
        <v>131.26</v>
      </c>
      <c r="C37" s="86" t="s">
        <v>3</v>
      </c>
      <c r="D37" s="86">
        <v>360.08</v>
      </c>
      <c r="E37" s="86">
        <v>1</v>
      </c>
      <c r="F37" s="86">
        <v>91.28</v>
      </c>
      <c r="G37" s="86">
        <v>43.52</v>
      </c>
      <c r="H37" s="86">
        <v>16.89</v>
      </c>
      <c r="I37" s="86">
        <v>18.579999999999998</v>
      </c>
      <c r="J37" s="86">
        <v>8.07</v>
      </c>
      <c r="K37"/>
      <c r="L37"/>
      <c r="M37"/>
      <c r="N37"/>
      <c r="O37"/>
      <c r="P37"/>
      <c r="Q37"/>
      <c r="R37"/>
      <c r="S37"/>
    </row>
    <row r="38" spans="1:19">
      <c r="A38" s="86" t="s">
        <v>356</v>
      </c>
      <c r="B38" s="86">
        <v>207.34</v>
      </c>
      <c r="C38" s="86" t="s">
        <v>3</v>
      </c>
      <c r="D38" s="86">
        <v>568.77</v>
      </c>
      <c r="E38" s="86">
        <v>1</v>
      </c>
      <c r="F38" s="86">
        <v>136.91999999999999</v>
      </c>
      <c r="G38" s="86">
        <v>65.28</v>
      </c>
      <c r="H38" s="86">
        <v>16.89</v>
      </c>
      <c r="I38" s="86">
        <v>18.579999999999998</v>
      </c>
      <c r="J38" s="86">
        <v>8.07</v>
      </c>
      <c r="K38"/>
      <c r="L38"/>
      <c r="M38"/>
      <c r="N38"/>
      <c r="O38"/>
      <c r="P38"/>
      <c r="Q38"/>
      <c r="R38"/>
      <c r="S38"/>
    </row>
    <row r="39" spans="1:19">
      <c r="A39" s="86" t="s">
        <v>357</v>
      </c>
      <c r="B39" s="86">
        <v>131.25</v>
      </c>
      <c r="C39" s="86" t="s">
        <v>3</v>
      </c>
      <c r="D39" s="86">
        <v>360.05</v>
      </c>
      <c r="E39" s="86">
        <v>1</v>
      </c>
      <c r="F39" s="86">
        <v>91.28</v>
      </c>
      <c r="G39" s="86">
        <v>43.52</v>
      </c>
      <c r="H39" s="86">
        <v>16.89</v>
      </c>
      <c r="I39" s="86">
        <v>18.579999999999998</v>
      </c>
      <c r="J39" s="86">
        <v>8.07</v>
      </c>
      <c r="K39"/>
      <c r="L39"/>
      <c r="M39"/>
      <c r="N39"/>
      <c r="O39"/>
      <c r="P39"/>
      <c r="Q39"/>
      <c r="R39"/>
      <c r="S39"/>
    </row>
    <row r="40" spans="1:19">
      <c r="A40" s="86" t="s">
        <v>359</v>
      </c>
      <c r="B40" s="86">
        <v>207.34</v>
      </c>
      <c r="C40" s="86" t="s">
        <v>3</v>
      </c>
      <c r="D40" s="86">
        <v>568.77</v>
      </c>
      <c r="E40" s="86">
        <v>1</v>
      </c>
      <c r="F40" s="86">
        <v>136.91999999999999</v>
      </c>
      <c r="G40" s="86">
        <v>65.28</v>
      </c>
      <c r="H40" s="86">
        <v>16.89</v>
      </c>
      <c r="I40" s="86">
        <v>18.579999999999998</v>
      </c>
      <c r="J40" s="86">
        <v>8.07</v>
      </c>
      <c r="K40"/>
      <c r="L40"/>
      <c r="M40"/>
      <c r="N40"/>
      <c r="O40"/>
      <c r="P40"/>
      <c r="Q40"/>
      <c r="R40"/>
      <c r="S40"/>
    </row>
    <row r="41" spans="1:19">
      <c r="A41" s="86" t="s">
        <v>360</v>
      </c>
      <c r="B41" s="86">
        <v>131.26</v>
      </c>
      <c r="C41" s="86" t="s">
        <v>3</v>
      </c>
      <c r="D41" s="86">
        <v>360.08</v>
      </c>
      <c r="E41" s="86">
        <v>1</v>
      </c>
      <c r="F41" s="86">
        <v>91.28</v>
      </c>
      <c r="G41" s="86">
        <v>43.52</v>
      </c>
      <c r="H41" s="86">
        <v>16.89</v>
      </c>
      <c r="I41" s="86">
        <v>18.579999999999998</v>
      </c>
      <c r="J41" s="86">
        <v>8.07</v>
      </c>
      <c r="K41"/>
      <c r="L41"/>
      <c r="M41"/>
      <c r="N41"/>
      <c r="O41"/>
      <c r="P41"/>
      <c r="Q41"/>
      <c r="R41"/>
      <c r="S41"/>
    </row>
    <row r="42" spans="1:19">
      <c r="A42" s="86" t="s">
        <v>361</v>
      </c>
      <c r="B42" s="86">
        <v>207.34</v>
      </c>
      <c r="C42" s="86" t="s">
        <v>3</v>
      </c>
      <c r="D42" s="86">
        <v>568.77</v>
      </c>
      <c r="E42" s="86">
        <v>1</v>
      </c>
      <c r="F42" s="86">
        <v>136.91999999999999</v>
      </c>
      <c r="G42" s="86">
        <v>65.28</v>
      </c>
      <c r="H42" s="86">
        <v>16.89</v>
      </c>
      <c r="I42" s="86">
        <v>18.579999999999998</v>
      </c>
      <c r="J42" s="86">
        <v>8.07</v>
      </c>
      <c r="K42"/>
      <c r="L42"/>
      <c r="M42"/>
      <c r="N42"/>
      <c r="O42"/>
      <c r="P42"/>
      <c r="Q42"/>
      <c r="R42"/>
      <c r="S42"/>
    </row>
    <row r="43" spans="1:19">
      <c r="A43" s="86" t="s">
        <v>362</v>
      </c>
      <c r="B43" s="86">
        <v>131.25</v>
      </c>
      <c r="C43" s="86" t="s">
        <v>3</v>
      </c>
      <c r="D43" s="86">
        <v>360.05</v>
      </c>
      <c r="E43" s="86">
        <v>1</v>
      </c>
      <c r="F43" s="86">
        <v>91.28</v>
      </c>
      <c r="G43" s="86">
        <v>43.52</v>
      </c>
      <c r="H43" s="86">
        <v>16.89</v>
      </c>
      <c r="I43" s="86">
        <v>18.579999999999998</v>
      </c>
      <c r="J43" s="86">
        <v>8.07</v>
      </c>
      <c r="K43"/>
      <c r="L43"/>
      <c r="M43"/>
      <c r="N43"/>
      <c r="O43"/>
      <c r="P43"/>
      <c r="Q43"/>
      <c r="R43"/>
      <c r="S43"/>
    </row>
    <row r="44" spans="1:19">
      <c r="A44" s="86" t="s">
        <v>364</v>
      </c>
      <c r="B44" s="86">
        <v>207.34</v>
      </c>
      <c r="C44" s="86" t="s">
        <v>3</v>
      </c>
      <c r="D44" s="86">
        <v>568.77</v>
      </c>
      <c r="E44" s="86">
        <v>1</v>
      </c>
      <c r="F44" s="86">
        <v>136.91999999999999</v>
      </c>
      <c r="G44" s="86">
        <v>65.28</v>
      </c>
      <c r="H44" s="86">
        <v>16.89</v>
      </c>
      <c r="I44" s="86">
        <v>18.579999999999998</v>
      </c>
      <c r="J44" s="86">
        <v>8.07</v>
      </c>
      <c r="K44"/>
      <c r="L44"/>
      <c r="M44"/>
      <c r="N44"/>
      <c r="O44"/>
      <c r="P44"/>
      <c r="Q44"/>
      <c r="R44"/>
      <c r="S44"/>
    </row>
    <row r="45" spans="1:19">
      <c r="A45" s="86" t="s">
        <v>365</v>
      </c>
      <c r="B45" s="86">
        <v>131.26</v>
      </c>
      <c r="C45" s="86" t="s">
        <v>3</v>
      </c>
      <c r="D45" s="86">
        <v>360.08</v>
      </c>
      <c r="E45" s="86">
        <v>1</v>
      </c>
      <c r="F45" s="86">
        <v>91.28</v>
      </c>
      <c r="G45" s="86">
        <v>43.52</v>
      </c>
      <c r="H45" s="86">
        <v>16.89</v>
      </c>
      <c r="I45" s="86">
        <v>18.579999999999998</v>
      </c>
      <c r="J45" s="86">
        <v>8.07</v>
      </c>
      <c r="K45"/>
      <c r="L45"/>
      <c r="M45"/>
      <c r="N45"/>
      <c r="O45"/>
      <c r="P45"/>
      <c r="Q45"/>
      <c r="R45"/>
      <c r="S45"/>
    </row>
    <row r="46" spans="1:19">
      <c r="A46" s="86" t="s">
        <v>366</v>
      </c>
      <c r="B46" s="86">
        <v>207.34</v>
      </c>
      <c r="C46" s="86" t="s">
        <v>3</v>
      </c>
      <c r="D46" s="86">
        <v>568.77</v>
      </c>
      <c r="E46" s="86">
        <v>1</v>
      </c>
      <c r="F46" s="86">
        <v>136.91999999999999</v>
      </c>
      <c r="G46" s="86">
        <v>65.28</v>
      </c>
      <c r="H46" s="86">
        <v>16.89</v>
      </c>
      <c r="I46" s="86">
        <v>18.579999999999998</v>
      </c>
      <c r="J46" s="86">
        <v>8.07</v>
      </c>
      <c r="K46"/>
      <c r="L46"/>
      <c r="M46"/>
      <c r="N46"/>
      <c r="O46"/>
      <c r="P46"/>
      <c r="Q46"/>
      <c r="R46"/>
      <c r="S46"/>
    </row>
    <row r="47" spans="1:19">
      <c r="A47" s="86" t="s">
        <v>367</v>
      </c>
      <c r="B47" s="86">
        <v>131.25</v>
      </c>
      <c r="C47" s="86" t="s">
        <v>3</v>
      </c>
      <c r="D47" s="86">
        <v>360.05</v>
      </c>
      <c r="E47" s="86">
        <v>1</v>
      </c>
      <c r="F47" s="86">
        <v>91.28</v>
      </c>
      <c r="G47" s="86">
        <v>43.52</v>
      </c>
      <c r="H47" s="86">
        <v>16.89</v>
      </c>
      <c r="I47" s="86">
        <v>18.579999999999998</v>
      </c>
      <c r="J47" s="86">
        <v>8.07</v>
      </c>
      <c r="K47"/>
      <c r="L47"/>
      <c r="M47"/>
      <c r="N47"/>
      <c r="O47"/>
      <c r="P47"/>
      <c r="Q47"/>
      <c r="R47"/>
      <c r="S47"/>
    </row>
    <row r="48" spans="1:19">
      <c r="A48" s="86" t="s">
        <v>370</v>
      </c>
      <c r="B48" s="86">
        <v>1660.73</v>
      </c>
      <c r="C48" s="86" t="s">
        <v>3</v>
      </c>
      <c r="D48" s="86">
        <v>2024.76</v>
      </c>
      <c r="E48" s="86">
        <v>1</v>
      </c>
      <c r="F48" s="86">
        <v>202.84</v>
      </c>
      <c r="G48" s="86">
        <v>0</v>
      </c>
      <c r="H48" s="86">
        <v>0</v>
      </c>
      <c r="I48" s="86"/>
      <c r="J48" s="86">
        <v>0</v>
      </c>
      <c r="K48"/>
      <c r="L48"/>
      <c r="M48"/>
      <c r="N48"/>
      <c r="O48"/>
      <c r="P48"/>
      <c r="Q48"/>
      <c r="R48"/>
      <c r="S48"/>
    </row>
    <row r="49" spans="1:19">
      <c r="A49" s="86" t="s">
        <v>238</v>
      </c>
      <c r="B49" s="86">
        <v>9964.3700000000008</v>
      </c>
      <c r="C49" s="86"/>
      <c r="D49" s="86">
        <v>19741.41</v>
      </c>
      <c r="E49" s="86"/>
      <c r="F49" s="86">
        <v>1977.67</v>
      </c>
      <c r="G49" s="86">
        <v>652.83000000000004</v>
      </c>
      <c r="H49" s="86">
        <v>8.4450000000000003</v>
      </c>
      <c r="I49" s="86">
        <v>37.159999999999997</v>
      </c>
      <c r="J49" s="86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6" t="s">
        <v>371</v>
      </c>
      <c r="B50" s="86">
        <v>9964.3700000000008</v>
      </c>
      <c r="C50" s="86"/>
      <c r="D50" s="86">
        <v>19741.41</v>
      </c>
      <c r="E50" s="86"/>
      <c r="F50" s="86">
        <v>1977.67</v>
      </c>
      <c r="G50" s="86">
        <v>652.83000000000004</v>
      </c>
      <c r="H50" s="86">
        <v>8.4450000000000003</v>
      </c>
      <c r="I50" s="86">
        <v>37.159999999999997</v>
      </c>
      <c r="J50" s="86">
        <v>7.2575000000000003</v>
      </c>
      <c r="K50"/>
      <c r="L50"/>
      <c r="M50"/>
      <c r="N50"/>
      <c r="O50"/>
      <c r="P50"/>
      <c r="Q50"/>
      <c r="R50"/>
      <c r="S50"/>
    </row>
    <row r="51" spans="1:19">
      <c r="A51" s="86" t="s">
        <v>372</v>
      </c>
      <c r="B51" s="86">
        <v>0</v>
      </c>
      <c r="C51" s="86"/>
      <c r="D51" s="86">
        <v>0</v>
      </c>
      <c r="E51" s="86"/>
      <c r="F51" s="86">
        <v>0</v>
      </c>
      <c r="G51" s="86">
        <v>0</v>
      </c>
      <c r="H51" s="86"/>
      <c r="I51" s="86"/>
      <c r="J51" s="86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79"/>
      <c r="B53" s="86" t="s">
        <v>49</v>
      </c>
      <c r="C53" s="86" t="s">
        <v>373</v>
      </c>
      <c r="D53" s="86" t="s">
        <v>374</v>
      </c>
      <c r="E53" s="86" t="s">
        <v>375</v>
      </c>
      <c r="F53" s="86" t="s">
        <v>376</v>
      </c>
      <c r="G53" s="86" t="s">
        <v>377</v>
      </c>
      <c r="H53" s="86" t="s">
        <v>378</v>
      </c>
      <c r="I53" s="86" t="s">
        <v>379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380</v>
      </c>
      <c r="B54" s="86" t="s">
        <v>495</v>
      </c>
      <c r="C54" s="86">
        <v>0.3</v>
      </c>
      <c r="D54" s="86">
        <v>1.8620000000000001</v>
      </c>
      <c r="E54" s="86">
        <v>3.4009999999999998</v>
      </c>
      <c r="F54" s="86">
        <v>983.54</v>
      </c>
      <c r="G54" s="86">
        <v>0</v>
      </c>
      <c r="H54" s="86">
        <v>180</v>
      </c>
      <c r="I54" s="86"/>
      <c r="J54"/>
      <c r="K54"/>
      <c r="L54"/>
      <c r="M54"/>
      <c r="N54"/>
      <c r="O54"/>
      <c r="P54"/>
      <c r="Q54"/>
      <c r="R54"/>
      <c r="S54"/>
    </row>
    <row r="55" spans="1:19">
      <c r="A55" s="86" t="s">
        <v>401</v>
      </c>
      <c r="B55" s="86" t="s">
        <v>496</v>
      </c>
      <c r="C55" s="86">
        <v>0.22</v>
      </c>
      <c r="D55" s="86">
        <v>1.2490000000000001</v>
      </c>
      <c r="E55" s="86">
        <v>1.536</v>
      </c>
      <c r="F55" s="86">
        <v>40.57</v>
      </c>
      <c r="G55" s="86">
        <v>90</v>
      </c>
      <c r="H55" s="86">
        <v>90</v>
      </c>
      <c r="I55" s="86" t="s">
        <v>385</v>
      </c>
      <c r="J55"/>
      <c r="K55"/>
      <c r="L55"/>
      <c r="M55"/>
      <c r="N55"/>
      <c r="O55"/>
      <c r="P55"/>
      <c r="Q55"/>
      <c r="R55"/>
      <c r="S55"/>
    </row>
    <row r="56" spans="1:19">
      <c r="A56" s="86" t="s">
        <v>404</v>
      </c>
      <c r="B56" s="86" t="s">
        <v>496</v>
      </c>
      <c r="C56" s="86">
        <v>0.22</v>
      </c>
      <c r="D56" s="86">
        <v>1.2490000000000001</v>
      </c>
      <c r="E56" s="86">
        <v>1.536</v>
      </c>
      <c r="F56" s="86">
        <v>60.85</v>
      </c>
      <c r="G56" s="86">
        <v>0</v>
      </c>
      <c r="H56" s="86">
        <v>90</v>
      </c>
      <c r="I56" s="86" t="s">
        <v>388</v>
      </c>
      <c r="J56"/>
      <c r="K56"/>
      <c r="L56"/>
      <c r="M56"/>
      <c r="N56"/>
      <c r="O56"/>
      <c r="P56"/>
      <c r="Q56"/>
      <c r="R56"/>
      <c r="S56"/>
    </row>
    <row r="57" spans="1:19">
      <c r="A57" s="86" t="s">
        <v>402</v>
      </c>
      <c r="B57" s="86" t="s">
        <v>496</v>
      </c>
      <c r="C57" s="86">
        <v>0.22</v>
      </c>
      <c r="D57" s="86">
        <v>1.2490000000000001</v>
      </c>
      <c r="E57" s="86">
        <v>1.536</v>
      </c>
      <c r="F57" s="86">
        <v>60.85</v>
      </c>
      <c r="G57" s="86">
        <v>180</v>
      </c>
      <c r="H57" s="86">
        <v>90</v>
      </c>
      <c r="I57" s="86" t="s">
        <v>382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403</v>
      </c>
      <c r="B58" s="86" t="s">
        <v>496</v>
      </c>
      <c r="C58" s="86">
        <v>0.22</v>
      </c>
      <c r="D58" s="86">
        <v>1.2490000000000001</v>
      </c>
      <c r="E58" s="86">
        <v>1.536</v>
      </c>
      <c r="F58" s="86">
        <v>40.57</v>
      </c>
      <c r="G58" s="86">
        <v>270</v>
      </c>
      <c r="H58" s="86">
        <v>90</v>
      </c>
      <c r="I58" s="86" t="s">
        <v>391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406</v>
      </c>
      <c r="B59" s="86" t="s">
        <v>496</v>
      </c>
      <c r="C59" s="86">
        <v>0.22</v>
      </c>
      <c r="D59" s="86">
        <v>1.2490000000000001</v>
      </c>
      <c r="E59" s="86">
        <v>1.536</v>
      </c>
      <c r="F59" s="86">
        <v>40.57</v>
      </c>
      <c r="G59" s="86">
        <v>90</v>
      </c>
      <c r="H59" s="86">
        <v>90</v>
      </c>
      <c r="I59" s="86" t="s">
        <v>385</v>
      </c>
      <c r="J59"/>
      <c r="K59"/>
      <c r="L59"/>
      <c r="M59"/>
      <c r="N59"/>
      <c r="O59"/>
      <c r="P59"/>
      <c r="Q59"/>
      <c r="R59"/>
      <c r="S59"/>
    </row>
    <row r="60" spans="1:19">
      <c r="A60" s="86" t="s">
        <v>405</v>
      </c>
      <c r="B60" s="86" t="s">
        <v>496</v>
      </c>
      <c r="C60" s="86">
        <v>0.22</v>
      </c>
      <c r="D60" s="86">
        <v>1.2490000000000001</v>
      </c>
      <c r="E60" s="86">
        <v>1.536</v>
      </c>
      <c r="F60" s="86">
        <v>60.85</v>
      </c>
      <c r="G60" s="86">
        <v>0</v>
      </c>
      <c r="H60" s="86">
        <v>90</v>
      </c>
      <c r="I60" s="86" t="s">
        <v>388</v>
      </c>
      <c r="J60"/>
      <c r="K60"/>
      <c r="L60"/>
      <c r="M60"/>
      <c r="N60"/>
      <c r="O60"/>
      <c r="P60"/>
      <c r="Q60"/>
      <c r="R60"/>
      <c r="S60"/>
    </row>
    <row r="61" spans="1:19">
      <c r="A61" s="86" t="s">
        <v>407</v>
      </c>
      <c r="B61" s="86" t="s">
        <v>496</v>
      </c>
      <c r="C61" s="86">
        <v>0.22</v>
      </c>
      <c r="D61" s="86">
        <v>1.2490000000000001</v>
      </c>
      <c r="E61" s="86">
        <v>1.536</v>
      </c>
      <c r="F61" s="86">
        <v>60.85</v>
      </c>
      <c r="G61" s="86">
        <v>180</v>
      </c>
      <c r="H61" s="86">
        <v>90</v>
      </c>
      <c r="I61" s="86" t="s">
        <v>382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408</v>
      </c>
      <c r="B62" s="86" t="s">
        <v>496</v>
      </c>
      <c r="C62" s="86">
        <v>0.22</v>
      </c>
      <c r="D62" s="86">
        <v>1.2490000000000001</v>
      </c>
      <c r="E62" s="86">
        <v>1.536</v>
      </c>
      <c r="F62" s="86">
        <v>40.57</v>
      </c>
      <c r="G62" s="86">
        <v>270</v>
      </c>
      <c r="H62" s="86">
        <v>90</v>
      </c>
      <c r="I62" s="86" t="s">
        <v>391</v>
      </c>
      <c r="J62"/>
      <c r="K62"/>
      <c r="L62"/>
      <c r="M62"/>
      <c r="N62"/>
      <c r="O62"/>
      <c r="P62"/>
      <c r="Q62"/>
      <c r="R62"/>
      <c r="S62"/>
    </row>
    <row r="63" spans="1:19">
      <c r="A63" s="86" t="s">
        <v>381</v>
      </c>
      <c r="B63" s="86" t="s">
        <v>496</v>
      </c>
      <c r="C63" s="86">
        <v>0.22</v>
      </c>
      <c r="D63" s="86">
        <v>1.2490000000000001</v>
      </c>
      <c r="E63" s="86">
        <v>1.536</v>
      </c>
      <c r="F63" s="86">
        <v>136.91999999999999</v>
      </c>
      <c r="G63" s="86">
        <v>180</v>
      </c>
      <c r="H63" s="86">
        <v>90</v>
      </c>
      <c r="I63" s="86" t="s">
        <v>382</v>
      </c>
      <c r="J63"/>
      <c r="K63"/>
      <c r="L63"/>
      <c r="M63"/>
      <c r="N63"/>
      <c r="O63"/>
      <c r="P63"/>
      <c r="Q63"/>
      <c r="R63"/>
      <c r="S63"/>
    </row>
    <row r="64" spans="1:19">
      <c r="A64" s="86" t="s">
        <v>383</v>
      </c>
      <c r="B64" s="86" t="s">
        <v>495</v>
      </c>
      <c r="C64" s="86">
        <v>0.3</v>
      </c>
      <c r="D64" s="86">
        <v>1.8620000000000001</v>
      </c>
      <c r="E64" s="86">
        <v>3.4009999999999998</v>
      </c>
      <c r="F64" s="86">
        <v>207.34</v>
      </c>
      <c r="G64" s="86">
        <v>180</v>
      </c>
      <c r="H64" s="86">
        <v>180</v>
      </c>
      <c r="I64" s="86"/>
      <c r="J64"/>
      <c r="K64"/>
      <c r="L64"/>
      <c r="M64"/>
      <c r="N64"/>
      <c r="O64"/>
      <c r="P64"/>
      <c r="Q64"/>
      <c r="R64"/>
      <c r="S64"/>
    </row>
    <row r="65" spans="1:19">
      <c r="A65" s="86" t="s">
        <v>384</v>
      </c>
      <c r="B65" s="86" t="s">
        <v>496</v>
      </c>
      <c r="C65" s="86">
        <v>0.22</v>
      </c>
      <c r="D65" s="86">
        <v>1.2490000000000001</v>
      </c>
      <c r="E65" s="86">
        <v>1.536</v>
      </c>
      <c r="F65" s="86">
        <v>91.28</v>
      </c>
      <c r="G65" s="86">
        <v>90</v>
      </c>
      <c r="H65" s="86">
        <v>90</v>
      </c>
      <c r="I65" s="86" t="s">
        <v>385</v>
      </c>
      <c r="J65"/>
      <c r="K65"/>
      <c r="L65"/>
      <c r="M65"/>
      <c r="N65"/>
      <c r="O65"/>
      <c r="P65"/>
      <c r="Q65"/>
      <c r="R65"/>
      <c r="S65"/>
    </row>
    <row r="66" spans="1:19">
      <c r="A66" s="86" t="s">
        <v>386</v>
      </c>
      <c r="B66" s="86" t="s">
        <v>495</v>
      </c>
      <c r="C66" s="86">
        <v>0.3</v>
      </c>
      <c r="D66" s="86">
        <v>1.8620000000000001</v>
      </c>
      <c r="E66" s="86">
        <v>3.4009999999999998</v>
      </c>
      <c r="F66" s="86">
        <v>131.26</v>
      </c>
      <c r="G66" s="86">
        <v>90</v>
      </c>
      <c r="H66" s="86">
        <v>180</v>
      </c>
      <c r="I66" s="86"/>
      <c r="J66"/>
      <c r="K66"/>
      <c r="L66"/>
      <c r="M66"/>
      <c r="N66"/>
      <c r="O66"/>
      <c r="P66"/>
      <c r="Q66"/>
      <c r="R66"/>
      <c r="S66"/>
    </row>
    <row r="67" spans="1:19">
      <c r="A67" s="86" t="s">
        <v>387</v>
      </c>
      <c r="B67" s="86" t="s">
        <v>496</v>
      </c>
      <c r="C67" s="86">
        <v>0.22</v>
      </c>
      <c r="D67" s="86">
        <v>1.2490000000000001</v>
      </c>
      <c r="E67" s="86">
        <v>1.536</v>
      </c>
      <c r="F67" s="86">
        <v>136.91999999999999</v>
      </c>
      <c r="G67" s="86">
        <v>0</v>
      </c>
      <c r="H67" s="86">
        <v>90</v>
      </c>
      <c r="I67" s="86" t="s">
        <v>388</v>
      </c>
      <c r="J67"/>
      <c r="K67"/>
      <c r="L67"/>
      <c r="M67"/>
      <c r="N67"/>
      <c r="O67"/>
      <c r="P67"/>
      <c r="Q67"/>
      <c r="R67"/>
      <c r="S67"/>
    </row>
    <row r="68" spans="1:19">
      <c r="A68" s="86" t="s">
        <v>389</v>
      </c>
      <c r="B68" s="86" t="s">
        <v>495</v>
      </c>
      <c r="C68" s="86">
        <v>0.3</v>
      </c>
      <c r="D68" s="86">
        <v>1.8620000000000001</v>
      </c>
      <c r="E68" s="86">
        <v>3.4009999999999998</v>
      </c>
      <c r="F68" s="86">
        <v>207.34</v>
      </c>
      <c r="G68" s="86">
        <v>0</v>
      </c>
      <c r="H68" s="86">
        <v>180</v>
      </c>
      <c r="I68" s="86"/>
      <c r="J68"/>
      <c r="K68"/>
      <c r="L68"/>
      <c r="M68"/>
      <c r="N68"/>
      <c r="O68"/>
      <c r="P68"/>
      <c r="Q68"/>
      <c r="R68"/>
      <c r="S68"/>
    </row>
    <row r="69" spans="1:19">
      <c r="A69" s="86" t="s">
        <v>390</v>
      </c>
      <c r="B69" s="86" t="s">
        <v>496</v>
      </c>
      <c r="C69" s="86">
        <v>0.22</v>
      </c>
      <c r="D69" s="86">
        <v>1.2490000000000001</v>
      </c>
      <c r="E69" s="86">
        <v>1.536</v>
      </c>
      <c r="F69" s="86">
        <v>91.28</v>
      </c>
      <c r="G69" s="86">
        <v>270</v>
      </c>
      <c r="H69" s="86">
        <v>90</v>
      </c>
      <c r="I69" s="86" t="s">
        <v>391</v>
      </c>
      <c r="J69"/>
      <c r="K69"/>
      <c r="L69"/>
      <c r="M69"/>
      <c r="N69"/>
      <c r="O69"/>
      <c r="P69"/>
      <c r="Q69"/>
      <c r="R69"/>
      <c r="S69"/>
    </row>
    <row r="70" spans="1:19">
      <c r="A70" s="86" t="s">
        <v>392</v>
      </c>
      <c r="B70" s="86" t="s">
        <v>495</v>
      </c>
      <c r="C70" s="86">
        <v>0.3</v>
      </c>
      <c r="D70" s="86">
        <v>1.8620000000000001</v>
      </c>
      <c r="E70" s="86">
        <v>3.4009999999999998</v>
      </c>
      <c r="F70" s="86">
        <v>131.25</v>
      </c>
      <c r="G70" s="86">
        <v>270</v>
      </c>
      <c r="H70" s="86">
        <v>180</v>
      </c>
      <c r="I70" s="86"/>
      <c r="J70"/>
      <c r="K70"/>
      <c r="L70"/>
      <c r="M70"/>
      <c r="N70"/>
      <c r="O70"/>
      <c r="P70"/>
      <c r="Q70"/>
      <c r="R70"/>
      <c r="S70"/>
    </row>
    <row r="71" spans="1:19">
      <c r="A71" s="86" t="s">
        <v>393</v>
      </c>
      <c r="B71" s="86" t="s">
        <v>496</v>
      </c>
      <c r="C71" s="86">
        <v>0.22</v>
      </c>
      <c r="D71" s="86">
        <v>1.2490000000000001</v>
      </c>
      <c r="E71" s="86">
        <v>1.536</v>
      </c>
      <c r="F71" s="86">
        <v>136.91999999999999</v>
      </c>
      <c r="G71" s="86">
        <v>180</v>
      </c>
      <c r="H71" s="86">
        <v>90</v>
      </c>
      <c r="I71" s="86" t="s">
        <v>382</v>
      </c>
      <c r="J71"/>
      <c r="K71"/>
      <c r="L71"/>
      <c r="M71"/>
      <c r="N71"/>
      <c r="O71"/>
      <c r="P71"/>
      <c r="Q71"/>
      <c r="R71"/>
      <c r="S71"/>
    </row>
    <row r="72" spans="1:19">
      <c r="A72" s="86" t="s">
        <v>394</v>
      </c>
      <c r="B72" s="86" t="s">
        <v>496</v>
      </c>
      <c r="C72" s="86">
        <v>0.22</v>
      </c>
      <c r="D72" s="86">
        <v>1.2490000000000001</v>
      </c>
      <c r="E72" s="86">
        <v>1.536</v>
      </c>
      <c r="F72" s="86">
        <v>91.28</v>
      </c>
      <c r="G72" s="86">
        <v>90</v>
      </c>
      <c r="H72" s="86">
        <v>90</v>
      </c>
      <c r="I72" s="86" t="s">
        <v>385</v>
      </c>
      <c r="J72"/>
      <c r="K72"/>
      <c r="L72"/>
      <c r="M72"/>
      <c r="N72"/>
      <c r="O72"/>
      <c r="P72"/>
      <c r="Q72"/>
      <c r="R72"/>
      <c r="S72"/>
    </row>
    <row r="73" spans="1:19">
      <c r="A73" s="86" t="s">
        <v>395</v>
      </c>
      <c r="B73" s="86" t="s">
        <v>496</v>
      </c>
      <c r="C73" s="86">
        <v>0.22</v>
      </c>
      <c r="D73" s="86">
        <v>1.2490000000000001</v>
      </c>
      <c r="E73" s="86">
        <v>1.536</v>
      </c>
      <c r="F73" s="86">
        <v>136.91999999999999</v>
      </c>
      <c r="G73" s="86">
        <v>0</v>
      </c>
      <c r="H73" s="86">
        <v>90</v>
      </c>
      <c r="I73" s="86" t="s">
        <v>388</v>
      </c>
      <c r="J73"/>
      <c r="K73"/>
      <c r="L73"/>
      <c r="M73"/>
      <c r="N73"/>
      <c r="O73"/>
      <c r="P73"/>
      <c r="Q73"/>
      <c r="R73"/>
      <c r="S73"/>
    </row>
    <row r="74" spans="1:19">
      <c r="A74" s="86" t="s">
        <v>396</v>
      </c>
      <c r="B74" s="86" t="s">
        <v>496</v>
      </c>
      <c r="C74" s="86">
        <v>0.22</v>
      </c>
      <c r="D74" s="86">
        <v>1.2490000000000001</v>
      </c>
      <c r="E74" s="86">
        <v>1.536</v>
      </c>
      <c r="F74" s="86">
        <v>91.28</v>
      </c>
      <c r="G74" s="86">
        <v>270</v>
      </c>
      <c r="H74" s="86">
        <v>90</v>
      </c>
      <c r="I74" s="86" t="s">
        <v>391</v>
      </c>
      <c r="J74"/>
      <c r="K74"/>
      <c r="L74"/>
      <c r="M74"/>
      <c r="N74"/>
      <c r="O74"/>
      <c r="P74"/>
      <c r="Q74"/>
      <c r="R74"/>
      <c r="S74"/>
    </row>
    <row r="75" spans="1:19">
      <c r="A75" s="86" t="s">
        <v>397</v>
      </c>
      <c r="B75" s="86" t="s">
        <v>496</v>
      </c>
      <c r="C75" s="86">
        <v>0.22</v>
      </c>
      <c r="D75" s="86">
        <v>1.2490000000000001</v>
      </c>
      <c r="E75" s="86">
        <v>1.536</v>
      </c>
      <c r="F75" s="86">
        <v>136.91999999999999</v>
      </c>
      <c r="G75" s="86">
        <v>180</v>
      </c>
      <c r="H75" s="86">
        <v>90</v>
      </c>
      <c r="I75" s="86" t="s">
        <v>382</v>
      </c>
      <c r="J75"/>
      <c r="K75"/>
      <c r="L75"/>
      <c r="M75"/>
      <c r="N75"/>
      <c r="O75"/>
      <c r="P75"/>
      <c r="Q75"/>
      <c r="R75"/>
      <c r="S75"/>
    </row>
    <row r="76" spans="1:19">
      <c r="A76" s="86" t="s">
        <v>398</v>
      </c>
      <c r="B76" s="86" t="s">
        <v>496</v>
      </c>
      <c r="C76" s="86">
        <v>0.22</v>
      </c>
      <c r="D76" s="86">
        <v>1.2490000000000001</v>
      </c>
      <c r="E76" s="86">
        <v>1.536</v>
      </c>
      <c r="F76" s="86">
        <v>91.28</v>
      </c>
      <c r="G76" s="86">
        <v>90</v>
      </c>
      <c r="H76" s="86">
        <v>90</v>
      </c>
      <c r="I76" s="86" t="s">
        <v>385</v>
      </c>
      <c r="J76"/>
      <c r="K76"/>
      <c r="L76"/>
      <c r="M76"/>
      <c r="N76"/>
      <c r="O76"/>
      <c r="P76"/>
      <c r="Q76"/>
      <c r="R76"/>
      <c r="S76"/>
    </row>
    <row r="77" spans="1:19">
      <c r="A77" s="86" t="s">
        <v>399</v>
      </c>
      <c r="B77" s="86" t="s">
        <v>496</v>
      </c>
      <c r="C77" s="86">
        <v>0.22</v>
      </c>
      <c r="D77" s="86">
        <v>1.2490000000000001</v>
      </c>
      <c r="E77" s="86">
        <v>1.536</v>
      </c>
      <c r="F77" s="86">
        <v>136.91999999999999</v>
      </c>
      <c r="G77" s="86">
        <v>0</v>
      </c>
      <c r="H77" s="86">
        <v>90</v>
      </c>
      <c r="I77" s="86" t="s">
        <v>388</v>
      </c>
      <c r="J77"/>
      <c r="K77"/>
      <c r="L77"/>
      <c r="M77"/>
      <c r="N77"/>
      <c r="O77"/>
      <c r="P77"/>
      <c r="Q77"/>
      <c r="R77"/>
      <c r="S77"/>
    </row>
    <row r="78" spans="1:19">
      <c r="A78" s="86" t="s">
        <v>400</v>
      </c>
      <c r="B78" s="86" t="s">
        <v>496</v>
      </c>
      <c r="C78" s="86">
        <v>0.22</v>
      </c>
      <c r="D78" s="86">
        <v>1.2490000000000001</v>
      </c>
      <c r="E78" s="86">
        <v>1.536</v>
      </c>
      <c r="F78" s="86">
        <v>91.28</v>
      </c>
      <c r="G78" s="86">
        <v>270</v>
      </c>
      <c r="H78" s="86">
        <v>90</v>
      </c>
      <c r="I78" s="86" t="s">
        <v>391</v>
      </c>
      <c r="J78"/>
      <c r="K78"/>
      <c r="L78"/>
      <c r="M78"/>
      <c r="N78"/>
      <c r="O78"/>
      <c r="P78"/>
      <c r="Q78"/>
      <c r="R78"/>
      <c r="S78"/>
    </row>
    <row r="79" spans="1:19">
      <c r="A79" s="86" t="s">
        <v>410</v>
      </c>
      <c r="B79" s="86" t="s">
        <v>496</v>
      </c>
      <c r="C79" s="86">
        <v>0.22</v>
      </c>
      <c r="D79" s="86">
        <v>1.2490000000000001</v>
      </c>
      <c r="E79" s="86">
        <v>1.536</v>
      </c>
      <c r="F79" s="86">
        <v>40.57</v>
      </c>
      <c r="G79" s="86">
        <v>90</v>
      </c>
      <c r="H79" s="86">
        <v>90</v>
      </c>
      <c r="I79" s="86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86" t="s">
        <v>409</v>
      </c>
      <c r="B80" s="86" t="s">
        <v>496</v>
      </c>
      <c r="C80" s="86">
        <v>0.22</v>
      </c>
      <c r="D80" s="86">
        <v>1.2490000000000001</v>
      </c>
      <c r="E80" s="86">
        <v>1.536</v>
      </c>
      <c r="F80" s="86">
        <v>60.85</v>
      </c>
      <c r="G80" s="86">
        <v>0</v>
      </c>
      <c r="H80" s="86">
        <v>90</v>
      </c>
      <c r="I80" s="86" t="s">
        <v>388</v>
      </c>
      <c r="J80"/>
      <c r="K80"/>
      <c r="L80"/>
      <c r="M80"/>
      <c r="N80"/>
      <c r="O80"/>
      <c r="P80"/>
      <c r="Q80"/>
      <c r="R80"/>
      <c r="S80"/>
    </row>
    <row r="81" spans="1:19">
      <c r="A81" s="86" t="s">
        <v>411</v>
      </c>
      <c r="B81" s="86" t="s">
        <v>496</v>
      </c>
      <c r="C81" s="86">
        <v>0.22</v>
      </c>
      <c r="D81" s="86">
        <v>1.2490000000000001</v>
      </c>
      <c r="E81" s="86">
        <v>1.536</v>
      </c>
      <c r="F81" s="86">
        <v>60.85</v>
      </c>
      <c r="G81" s="86">
        <v>180</v>
      </c>
      <c r="H81" s="86">
        <v>90</v>
      </c>
      <c r="I81" s="86" t="s">
        <v>382</v>
      </c>
      <c r="J81"/>
      <c r="K81"/>
      <c r="L81"/>
      <c r="M81"/>
      <c r="N81"/>
      <c r="O81"/>
      <c r="P81"/>
      <c r="Q81"/>
      <c r="R81"/>
      <c r="S81"/>
    </row>
    <row r="82" spans="1:19">
      <c r="A82" s="86" t="s">
        <v>412</v>
      </c>
      <c r="B82" s="86" t="s">
        <v>496</v>
      </c>
      <c r="C82" s="86">
        <v>0.22</v>
      </c>
      <c r="D82" s="86">
        <v>1.2490000000000001</v>
      </c>
      <c r="E82" s="86">
        <v>1.536</v>
      </c>
      <c r="F82" s="86">
        <v>40.57</v>
      </c>
      <c r="G82" s="86">
        <v>270</v>
      </c>
      <c r="H82" s="86">
        <v>90</v>
      </c>
      <c r="I82" s="86" t="s">
        <v>391</v>
      </c>
      <c r="J82"/>
      <c r="K82"/>
      <c r="L82"/>
      <c r="M82"/>
      <c r="N82"/>
      <c r="O82"/>
      <c r="P82"/>
      <c r="Q82"/>
      <c r="R82"/>
      <c r="S82"/>
    </row>
    <row r="83" spans="1:19">
      <c r="A83" s="86" t="s">
        <v>413</v>
      </c>
      <c r="B83" s="86" t="s">
        <v>497</v>
      </c>
      <c r="C83" s="86">
        <v>0.3</v>
      </c>
      <c r="D83" s="86">
        <v>0.56899999999999995</v>
      </c>
      <c r="E83" s="86">
        <v>0.63700000000000001</v>
      </c>
      <c r="F83" s="86">
        <v>1660.73</v>
      </c>
      <c r="G83" s="86">
        <v>0</v>
      </c>
      <c r="H83" s="86">
        <v>0</v>
      </c>
      <c r="I83" s="86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79"/>
      <c r="B85" s="86" t="s">
        <v>49</v>
      </c>
      <c r="C85" s="86" t="s">
        <v>414</v>
      </c>
      <c r="D85" s="86" t="s">
        <v>415</v>
      </c>
      <c r="E85" s="86" t="s">
        <v>416</v>
      </c>
      <c r="F85" s="86" t="s">
        <v>43</v>
      </c>
      <c r="G85" s="86" t="s">
        <v>417</v>
      </c>
      <c r="H85" s="86" t="s">
        <v>418</v>
      </c>
      <c r="I85" s="86" t="s">
        <v>419</v>
      </c>
      <c r="J85" s="86" t="s">
        <v>377</v>
      </c>
      <c r="K85" s="86" t="s">
        <v>379</v>
      </c>
      <c r="L85"/>
      <c r="M85"/>
      <c r="N85"/>
      <c r="O85"/>
      <c r="P85"/>
      <c r="Q85"/>
      <c r="R85"/>
      <c r="S85"/>
    </row>
    <row r="86" spans="1:19">
      <c r="A86" s="86" t="s">
        <v>420</v>
      </c>
      <c r="B86" s="86" t="s">
        <v>720</v>
      </c>
      <c r="C86" s="86">
        <v>65.28</v>
      </c>
      <c r="D86" s="86">
        <v>65.28</v>
      </c>
      <c r="E86" s="86">
        <v>5.835</v>
      </c>
      <c r="F86" s="86">
        <v>0.44</v>
      </c>
      <c r="G86" s="86">
        <v>0.27200000000000002</v>
      </c>
      <c r="H86" s="86" t="s">
        <v>64</v>
      </c>
      <c r="I86" s="86" t="s">
        <v>381</v>
      </c>
      <c r="J86" s="86">
        <v>180</v>
      </c>
      <c r="K86" s="86" t="s">
        <v>382</v>
      </c>
      <c r="L86"/>
      <c r="M86"/>
      <c r="N86"/>
      <c r="O86"/>
      <c r="P86"/>
      <c r="Q86"/>
      <c r="R86"/>
      <c r="S86"/>
    </row>
    <row r="87" spans="1:19">
      <c r="A87" s="86" t="s">
        <v>421</v>
      </c>
      <c r="B87" s="86" t="s">
        <v>720</v>
      </c>
      <c r="C87" s="86">
        <v>43.52</v>
      </c>
      <c r="D87" s="86">
        <v>43.52</v>
      </c>
      <c r="E87" s="86">
        <v>5.835</v>
      </c>
      <c r="F87" s="86">
        <v>0.44</v>
      </c>
      <c r="G87" s="86">
        <v>0.27200000000000002</v>
      </c>
      <c r="H87" s="86" t="s">
        <v>64</v>
      </c>
      <c r="I87" s="86" t="s">
        <v>384</v>
      </c>
      <c r="J87" s="86">
        <v>90</v>
      </c>
      <c r="K87" s="86" t="s">
        <v>385</v>
      </c>
      <c r="L87"/>
      <c r="M87"/>
      <c r="N87"/>
      <c r="O87"/>
      <c r="P87"/>
      <c r="Q87"/>
      <c r="R87"/>
      <c r="S87"/>
    </row>
    <row r="88" spans="1:19">
      <c r="A88" s="86" t="s">
        <v>422</v>
      </c>
      <c r="B88" s="86" t="s">
        <v>720</v>
      </c>
      <c r="C88" s="86">
        <v>65.28</v>
      </c>
      <c r="D88" s="86">
        <v>65.28</v>
      </c>
      <c r="E88" s="86">
        <v>5.835</v>
      </c>
      <c r="F88" s="86">
        <v>0.44</v>
      </c>
      <c r="G88" s="86">
        <v>0.27200000000000002</v>
      </c>
      <c r="H88" s="86" t="s">
        <v>64</v>
      </c>
      <c r="I88" s="86" t="s">
        <v>387</v>
      </c>
      <c r="J88" s="86">
        <v>0</v>
      </c>
      <c r="K88" s="86" t="s">
        <v>388</v>
      </c>
      <c r="L88"/>
      <c r="M88"/>
      <c r="N88"/>
      <c r="O88"/>
      <c r="P88"/>
      <c r="Q88"/>
      <c r="R88"/>
      <c r="S88"/>
    </row>
    <row r="89" spans="1:19">
      <c r="A89" s="86" t="s">
        <v>423</v>
      </c>
      <c r="B89" s="86" t="s">
        <v>720</v>
      </c>
      <c r="C89" s="86">
        <v>43.52</v>
      </c>
      <c r="D89" s="86">
        <v>43.52</v>
      </c>
      <c r="E89" s="86">
        <v>5.835</v>
      </c>
      <c r="F89" s="86">
        <v>0.44</v>
      </c>
      <c r="G89" s="86">
        <v>0.27200000000000002</v>
      </c>
      <c r="H89" s="86" t="s">
        <v>64</v>
      </c>
      <c r="I89" s="86" t="s">
        <v>390</v>
      </c>
      <c r="J89" s="86">
        <v>270</v>
      </c>
      <c r="K89" s="86" t="s">
        <v>391</v>
      </c>
      <c r="L89"/>
      <c r="M89"/>
      <c r="N89"/>
      <c r="O89"/>
      <c r="P89"/>
      <c r="Q89"/>
      <c r="R89"/>
      <c r="S89"/>
    </row>
    <row r="90" spans="1:19">
      <c r="A90" s="86" t="s">
        <v>424</v>
      </c>
      <c r="B90" s="86" t="s">
        <v>720</v>
      </c>
      <c r="C90" s="86">
        <v>65.28</v>
      </c>
      <c r="D90" s="86">
        <v>65.28</v>
      </c>
      <c r="E90" s="86">
        <v>5.835</v>
      </c>
      <c r="F90" s="86">
        <v>0.44</v>
      </c>
      <c r="G90" s="86">
        <v>0.27200000000000002</v>
      </c>
      <c r="H90" s="86" t="s">
        <v>64</v>
      </c>
      <c r="I90" s="86" t="s">
        <v>393</v>
      </c>
      <c r="J90" s="86">
        <v>180</v>
      </c>
      <c r="K90" s="86" t="s">
        <v>382</v>
      </c>
      <c r="L90"/>
      <c r="M90"/>
      <c r="N90"/>
      <c r="O90"/>
      <c r="P90"/>
      <c r="Q90"/>
      <c r="R90"/>
      <c r="S90"/>
    </row>
    <row r="91" spans="1:19">
      <c r="A91" s="86" t="s">
        <v>425</v>
      </c>
      <c r="B91" s="86" t="s">
        <v>720</v>
      </c>
      <c r="C91" s="86">
        <v>43.52</v>
      </c>
      <c r="D91" s="86">
        <v>43.52</v>
      </c>
      <c r="E91" s="86">
        <v>5.835</v>
      </c>
      <c r="F91" s="86">
        <v>0.44</v>
      </c>
      <c r="G91" s="86">
        <v>0.27200000000000002</v>
      </c>
      <c r="H91" s="86" t="s">
        <v>64</v>
      </c>
      <c r="I91" s="86" t="s">
        <v>394</v>
      </c>
      <c r="J91" s="86">
        <v>90</v>
      </c>
      <c r="K91" s="86" t="s">
        <v>385</v>
      </c>
      <c r="L91"/>
      <c r="M91"/>
      <c r="N91"/>
      <c r="O91"/>
      <c r="P91"/>
      <c r="Q91"/>
      <c r="R91"/>
      <c r="S91"/>
    </row>
    <row r="92" spans="1:19">
      <c r="A92" s="86" t="s">
        <v>426</v>
      </c>
      <c r="B92" s="86" t="s">
        <v>720</v>
      </c>
      <c r="C92" s="86">
        <v>65.28</v>
      </c>
      <c r="D92" s="86">
        <v>65.28</v>
      </c>
      <c r="E92" s="86">
        <v>5.835</v>
      </c>
      <c r="F92" s="86">
        <v>0.44</v>
      </c>
      <c r="G92" s="86">
        <v>0.27200000000000002</v>
      </c>
      <c r="H92" s="86" t="s">
        <v>64</v>
      </c>
      <c r="I92" s="86" t="s">
        <v>395</v>
      </c>
      <c r="J92" s="86">
        <v>0</v>
      </c>
      <c r="K92" s="86" t="s">
        <v>388</v>
      </c>
      <c r="L92"/>
      <c r="M92"/>
      <c r="N92"/>
      <c r="O92"/>
      <c r="P92"/>
      <c r="Q92"/>
      <c r="R92"/>
      <c r="S92"/>
    </row>
    <row r="93" spans="1:19">
      <c r="A93" s="86" t="s">
        <v>427</v>
      </c>
      <c r="B93" s="86" t="s">
        <v>720</v>
      </c>
      <c r="C93" s="86">
        <v>43.52</v>
      </c>
      <c r="D93" s="86">
        <v>43.52</v>
      </c>
      <c r="E93" s="86">
        <v>5.835</v>
      </c>
      <c r="F93" s="86">
        <v>0.44</v>
      </c>
      <c r="G93" s="86">
        <v>0.27200000000000002</v>
      </c>
      <c r="H93" s="86" t="s">
        <v>64</v>
      </c>
      <c r="I93" s="86" t="s">
        <v>396</v>
      </c>
      <c r="J93" s="86">
        <v>270</v>
      </c>
      <c r="K93" s="86" t="s">
        <v>391</v>
      </c>
      <c r="L93"/>
      <c r="M93"/>
      <c r="N93"/>
      <c r="O93"/>
      <c r="P93"/>
      <c r="Q93"/>
      <c r="R93"/>
      <c r="S93"/>
    </row>
    <row r="94" spans="1:19">
      <c r="A94" s="86" t="s">
        <v>428</v>
      </c>
      <c r="B94" s="86" t="s">
        <v>720</v>
      </c>
      <c r="C94" s="86">
        <v>65.28</v>
      </c>
      <c r="D94" s="86">
        <v>65.28</v>
      </c>
      <c r="E94" s="86">
        <v>5.835</v>
      </c>
      <c r="F94" s="86">
        <v>0.44</v>
      </c>
      <c r="G94" s="86">
        <v>0.27200000000000002</v>
      </c>
      <c r="H94" s="86" t="s">
        <v>64</v>
      </c>
      <c r="I94" s="86" t="s">
        <v>397</v>
      </c>
      <c r="J94" s="86">
        <v>180</v>
      </c>
      <c r="K94" s="86" t="s">
        <v>382</v>
      </c>
      <c r="L94"/>
      <c r="M94"/>
      <c r="N94"/>
      <c r="O94"/>
      <c r="P94"/>
      <c r="Q94"/>
      <c r="R94"/>
      <c r="S94"/>
    </row>
    <row r="95" spans="1:19">
      <c r="A95" s="86" t="s">
        <v>429</v>
      </c>
      <c r="B95" s="86" t="s">
        <v>720</v>
      </c>
      <c r="C95" s="86">
        <v>43.52</v>
      </c>
      <c r="D95" s="86">
        <v>43.52</v>
      </c>
      <c r="E95" s="86">
        <v>5.835</v>
      </c>
      <c r="F95" s="86">
        <v>0.44</v>
      </c>
      <c r="G95" s="86">
        <v>0.27200000000000002</v>
      </c>
      <c r="H95" s="86" t="s">
        <v>64</v>
      </c>
      <c r="I95" s="86" t="s">
        <v>398</v>
      </c>
      <c r="J95" s="86">
        <v>90</v>
      </c>
      <c r="K95" s="86" t="s">
        <v>385</v>
      </c>
      <c r="L95"/>
      <c r="M95"/>
      <c r="N95"/>
      <c r="O95"/>
      <c r="P95"/>
      <c r="Q95"/>
      <c r="R95"/>
      <c r="S95"/>
    </row>
    <row r="96" spans="1:19">
      <c r="A96" s="86" t="s">
        <v>430</v>
      </c>
      <c r="B96" s="86" t="s">
        <v>720</v>
      </c>
      <c r="C96" s="86">
        <v>65.28</v>
      </c>
      <c r="D96" s="86">
        <v>65.28</v>
      </c>
      <c r="E96" s="86">
        <v>5.835</v>
      </c>
      <c r="F96" s="86">
        <v>0.44</v>
      </c>
      <c r="G96" s="86">
        <v>0.27200000000000002</v>
      </c>
      <c r="H96" s="86" t="s">
        <v>64</v>
      </c>
      <c r="I96" s="86" t="s">
        <v>399</v>
      </c>
      <c r="J96" s="86">
        <v>0</v>
      </c>
      <c r="K96" s="86" t="s">
        <v>388</v>
      </c>
      <c r="L96"/>
      <c r="M96"/>
      <c r="N96"/>
      <c r="O96"/>
      <c r="P96"/>
      <c r="Q96"/>
      <c r="R96"/>
      <c r="S96"/>
    </row>
    <row r="97" spans="1:19">
      <c r="A97" s="86" t="s">
        <v>431</v>
      </c>
      <c r="B97" s="86" t="s">
        <v>720</v>
      </c>
      <c r="C97" s="86">
        <v>43.52</v>
      </c>
      <c r="D97" s="86">
        <v>43.52</v>
      </c>
      <c r="E97" s="86">
        <v>5.835</v>
      </c>
      <c r="F97" s="86">
        <v>0.44</v>
      </c>
      <c r="G97" s="86">
        <v>0.27200000000000002</v>
      </c>
      <c r="H97" s="86" t="s">
        <v>64</v>
      </c>
      <c r="I97" s="86" t="s">
        <v>400</v>
      </c>
      <c r="J97" s="86">
        <v>270</v>
      </c>
      <c r="K97" s="86" t="s">
        <v>391</v>
      </c>
      <c r="L97"/>
      <c r="M97"/>
      <c r="N97"/>
      <c r="O97"/>
      <c r="P97"/>
      <c r="Q97"/>
      <c r="R97"/>
      <c r="S97"/>
    </row>
    <row r="98" spans="1:19">
      <c r="A98" s="86" t="s">
        <v>432</v>
      </c>
      <c r="B98" s="86"/>
      <c r="C98" s="86"/>
      <c r="D98" s="86">
        <v>652.83000000000004</v>
      </c>
      <c r="E98" s="86">
        <v>5.83</v>
      </c>
      <c r="F98" s="86">
        <v>0.44</v>
      </c>
      <c r="G98" s="86">
        <v>0.27200000000000002</v>
      </c>
      <c r="H98" s="86"/>
      <c r="I98" s="86"/>
      <c r="J98" s="86"/>
      <c r="K98" s="86"/>
      <c r="L98"/>
      <c r="M98"/>
      <c r="N98"/>
      <c r="O98"/>
      <c r="P98"/>
      <c r="Q98"/>
      <c r="R98"/>
      <c r="S98"/>
    </row>
    <row r="99" spans="1:19">
      <c r="A99" s="86" t="s">
        <v>433</v>
      </c>
      <c r="B99" s="86"/>
      <c r="C99" s="86"/>
      <c r="D99" s="86">
        <v>195.85</v>
      </c>
      <c r="E99" s="86">
        <v>5.83</v>
      </c>
      <c r="F99" s="86">
        <v>0.44</v>
      </c>
      <c r="G99" s="86">
        <v>0.27200000000000002</v>
      </c>
      <c r="H99" s="86"/>
      <c r="I99" s="86"/>
      <c r="J99" s="86"/>
      <c r="K99" s="86"/>
      <c r="L99"/>
      <c r="M99"/>
      <c r="N99"/>
      <c r="O99"/>
      <c r="P99"/>
      <c r="Q99"/>
      <c r="R99"/>
      <c r="S99"/>
    </row>
    <row r="100" spans="1:19">
      <c r="A100" s="86" t="s">
        <v>434</v>
      </c>
      <c r="B100" s="86"/>
      <c r="C100" s="86"/>
      <c r="D100" s="86">
        <v>456.98</v>
      </c>
      <c r="E100" s="86">
        <v>5.83</v>
      </c>
      <c r="F100" s="86">
        <v>0.44</v>
      </c>
      <c r="G100" s="86">
        <v>0.27200000000000002</v>
      </c>
      <c r="H100" s="86"/>
      <c r="I100" s="86"/>
      <c r="J100" s="86"/>
      <c r="K100" s="86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79"/>
      <c r="B102" s="86" t="s">
        <v>115</v>
      </c>
      <c r="C102" s="86" t="s">
        <v>435</v>
      </c>
      <c r="D102" s="86" t="s">
        <v>436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6" t="s">
        <v>437</v>
      </c>
      <c r="B103" s="86" t="s">
        <v>438</v>
      </c>
      <c r="C103" s="86">
        <v>311322.71000000002</v>
      </c>
      <c r="D103" s="86">
        <v>0.7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79"/>
      <c r="B105" s="86" t="s">
        <v>115</v>
      </c>
      <c r="C105" s="86" t="s">
        <v>439</v>
      </c>
      <c r="D105" s="86" t="s">
        <v>440</v>
      </c>
      <c r="E105" s="86" t="s">
        <v>441</v>
      </c>
      <c r="F105" s="86" t="s">
        <v>442</v>
      </c>
      <c r="G105" s="86" t="s">
        <v>436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6" t="s">
        <v>443</v>
      </c>
      <c r="B106" s="86" t="s">
        <v>444</v>
      </c>
      <c r="C106" s="86">
        <v>137766.9</v>
      </c>
      <c r="D106" s="86">
        <v>106071.01</v>
      </c>
      <c r="E106" s="86">
        <v>31695.89</v>
      </c>
      <c r="F106" s="86">
        <v>0.77</v>
      </c>
      <c r="G106" s="86">
        <v>3.21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6" t="s">
        <v>445</v>
      </c>
      <c r="B107" s="86" t="s">
        <v>444</v>
      </c>
      <c r="C107" s="86">
        <v>152124.17000000001</v>
      </c>
      <c r="D107" s="86">
        <v>120525.56</v>
      </c>
      <c r="E107" s="86">
        <v>31598.61</v>
      </c>
      <c r="F107" s="86">
        <v>0.79</v>
      </c>
      <c r="G107" s="86">
        <v>3.3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446</v>
      </c>
      <c r="B108" s="86" t="s">
        <v>444</v>
      </c>
      <c r="C108" s="86">
        <v>150082.51</v>
      </c>
      <c r="D108" s="86">
        <v>118060.12</v>
      </c>
      <c r="E108" s="86">
        <v>32022.39</v>
      </c>
      <c r="F108" s="86">
        <v>0.79</v>
      </c>
      <c r="G108" s="86">
        <v>3.27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79"/>
      <c r="B110" s="86" t="s">
        <v>115</v>
      </c>
      <c r="C110" s="86" t="s">
        <v>439</v>
      </c>
      <c r="D110" s="86" t="s">
        <v>436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447</v>
      </c>
      <c r="B111" s="86" t="s">
        <v>448</v>
      </c>
      <c r="C111" s="86">
        <v>39119.620000000003</v>
      </c>
      <c r="D111" s="86" t="s">
        <v>449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454</v>
      </c>
      <c r="B112" s="86" t="s">
        <v>448</v>
      </c>
      <c r="C112" s="86">
        <v>49013.03</v>
      </c>
      <c r="D112" s="86" t="s">
        <v>449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459</v>
      </c>
      <c r="B113" s="86" t="s">
        <v>448</v>
      </c>
      <c r="C113" s="86">
        <v>44240.91</v>
      </c>
      <c r="D113" s="86" t="s">
        <v>449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450</v>
      </c>
      <c r="B114" s="86" t="s">
        <v>448</v>
      </c>
      <c r="C114" s="86">
        <v>15044.21</v>
      </c>
      <c r="D114" s="86" t="s">
        <v>449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451</v>
      </c>
      <c r="B115" s="86" t="s">
        <v>448</v>
      </c>
      <c r="C115" s="86">
        <v>14238.12</v>
      </c>
      <c r="D115" s="86" t="s">
        <v>449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452</v>
      </c>
      <c r="B116" s="86" t="s">
        <v>448</v>
      </c>
      <c r="C116" s="86">
        <v>7501.73</v>
      </c>
      <c r="D116" s="86" t="s">
        <v>449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453</v>
      </c>
      <c r="B117" s="86" t="s">
        <v>448</v>
      </c>
      <c r="C117" s="86">
        <v>17906.48</v>
      </c>
      <c r="D117" s="86" t="s">
        <v>449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455</v>
      </c>
      <c r="B118" s="86" t="s">
        <v>448</v>
      </c>
      <c r="C118" s="86">
        <v>17072.68</v>
      </c>
      <c r="D118" s="86" t="s">
        <v>449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456</v>
      </c>
      <c r="B119" s="86" t="s">
        <v>448</v>
      </c>
      <c r="C119" s="86">
        <v>15667.8</v>
      </c>
      <c r="D119" s="86" t="s">
        <v>449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 t="s">
        <v>457</v>
      </c>
      <c r="B120" s="86" t="s">
        <v>448</v>
      </c>
      <c r="C120" s="86">
        <v>9503.0499999999993</v>
      </c>
      <c r="D120" s="86" t="s">
        <v>449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6" t="s">
        <v>458</v>
      </c>
      <c r="B121" s="86" t="s">
        <v>448</v>
      </c>
      <c r="C121" s="86">
        <v>19161.64</v>
      </c>
      <c r="D121" s="86" t="s">
        <v>449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6" t="s">
        <v>460</v>
      </c>
      <c r="B122" s="86" t="s">
        <v>448</v>
      </c>
      <c r="C122" s="86">
        <v>17610.46</v>
      </c>
      <c r="D122" s="86" t="s">
        <v>449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461</v>
      </c>
      <c r="B123" s="86" t="s">
        <v>448</v>
      </c>
      <c r="C123" s="86">
        <v>14629.01</v>
      </c>
      <c r="D123" s="86" t="s">
        <v>449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6" t="s">
        <v>462</v>
      </c>
      <c r="B124" s="86" t="s">
        <v>448</v>
      </c>
      <c r="C124" s="86">
        <v>10805.35</v>
      </c>
      <c r="D124" s="86" t="s">
        <v>449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6" t="s">
        <v>463</v>
      </c>
      <c r="B125" s="86" t="s">
        <v>448</v>
      </c>
      <c r="C125" s="86">
        <v>19947.14</v>
      </c>
      <c r="D125" s="86" t="s">
        <v>449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6" t="s">
        <v>464</v>
      </c>
      <c r="B126" s="86" t="s">
        <v>465</v>
      </c>
      <c r="C126" s="86">
        <v>3588.14</v>
      </c>
      <c r="D126" s="86">
        <v>0.8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6" t="s">
        <v>466</v>
      </c>
      <c r="B127" s="86" t="s">
        <v>465</v>
      </c>
      <c r="C127" s="86">
        <v>1476.79</v>
      </c>
      <c r="D127" s="86">
        <v>0.8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6" t="s">
        <v>467</v>
      </c>
      <c r="B128" s="86" t="s">
        <v>465</v>
      </c>
      <c r="C128" s="86">
        <v>1882.07</v>
      </c>
      <c r="D128" s="86">
        <v>0.8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79"/>
      <c r="B130" s="86" t="s">
        <v>115</v>
      </c>
      <c r="C130" s="86" t="s">
        <v>468</v>
      </c>
      <c r="D130" s="86" t="s">
        <v>469</v>
      </c>
      <c r="E130" s="86" t="s">
        <v>470</v>
      </c>
      <c r="F130" s="86" t="s">
        <v>471</v>
      </c>
      <c r="G130" s="86" t="s">
        <v>472</v>
      </c>
      <c r="H130" s="86" t="s">
        <v>473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6" t="s">
        <v>474</v>
      </c>
      <c r="B131" s="86" t="s">
        <v>475</v>
      </c>
      <c r="C131" s="86">
        <v>0.59</v>
      </c>
      <c r="D131" s="86">
        <v>1109.6500000000001</v>
      </c>
      <c r="E131" s="86">
        <v>7.67</v>
      </c>
      <c r="F131" s="86">
        <v>14393.11</v>
      </c>
      <c r="G131" s="86">
        <v>1</v>
      </c>
      <c r="H131" s="86" t="s">
        <v>476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6" t="s">
        <v>477</v>
      </c>
      <c r="B132" s="86" t="s">
        <v>475</v>
      </c>
      <c r="C132" s="86">
        <v>0.59</v>
      </c>
      <c r="D132" s="86">
        <v>1109.6500000000001</v>
      </c>
      <c r="E132" s="86">
        <v>9.0299999999999994</v>
      </c>
      <c r="F132" s="86">
        <v>16941.25</v>
      </c>
      <c r="G132" s="86">
        <v>1</v>
      </c>
      <c r="H132" s="86" t="s">
        <v>476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6" t="s">
        <v>478</v>
      </c>
      <c r="B133" s="86" t="s">
        <v>475</v>
      </c>
      <c r="C133" s="86">
        <v>0.59</v>
      </c>
      <c r="D133" s="86">
        <v>1109.6500000000001</v>
      </c>
      <c r="E133" s="86">
        <v>8.77</v>
      </c>
      <c r="F133" s="86">
        <v>16452.53</v>
      </c>
      <c r="G133" s="86">
        <v>1</v>
      </c>
      <c r="H133" s="86" t="s">
        <v>476</v>
      </c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79"/>
      <c r="B135" s="86" t="s">
        <v>115</v>
      </c>
      <c r="C135" s="86" t="s">
        <v>479</v>
      </c>
      <c r="D135" s="86" t="s">
        <v>480</v>
      </c>
      <c r="E135" s="86" t="s">
        <v>481</v>
      </c>
      <c r="F135" s="86" t="s">
        <v>482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6" t="s">
        <v>486</v>
      </c>
      <c r="B136" s="86" t="s">
        <v>487</v>
      </c>
      <c r="C136" s="86" t="s">
        <v>485</v>
      </c>
      <c r="D136" s="86">
        <v>179352</v>
      </c>
      <c r="E136" s="86">
        <v>1815.11</v>
      </c>
      <c r="F136" s="86">
        <v>0.85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6" t="s">
        <v>483</v>
      </c>
      <c r="B137" s="86" t="s">
        <v>484</v>
      </c>
      <c r="C137" s="86" t="s">
        <v>485</v>
      </c>
      <c r="D137" s="86">
        <v>179352</v>
      </c>
      <c r="E137" s="86">
        <v>8.44</v>
      </c>
      <c r="F137" s="86">
        <v>0.85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79"/>
      <c r="B139" s="86" t="s">
        <v>115</v>
      </c>
      <c r="C139" s="86" t="s">
        <v>488</v>
      </c>
      <c r="D139" s="86" t="s">
        <v>489</v>
      </c>
      <c r="E139" s="86" t="s">
        <v>490</v>
      </c>
      <c r="F139" s="86" t="s">
        <v>491</v>
      </c>
      <c r="G139" s="86" t="s">
        <v>492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6" t="s">
        <v>493</v>
      </c>
      <c r="B140" s="86" t="s">
        <v>494</v>
      </c>
      <c r="C140" s="86">
        <v>0.38</v>
      </c>
      <c r="D140" s="86">
        <v>845000</v>
      </c>
      <c r="E140" s="86">
        <v>0.78</v>
      </c>
      <c r="F140" s="86">
        <v>1.76</v>
      </c>
      <c r="G140" s="86">
        <v>0.57999999999999996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79"/>
      <c r="B142" s="86" t="s">
        <v>498</v>
      </c>
      <c r="C142" s="86" t="s">
        <v>499</v>
      </c>
      <c r="D142" s="86" t="s">
        <v>500</v>
      </c>
      <c r="E142" s="86" t="s">
        <v>501</v>
      </c>
      <c r="F142" s="86" t="s">
        <v>502</v>
      </c>
      <c r="G142" s="86" t="s">
        <v>503</v>
      </c>
      <c r="H142" s="86" t="s">
        <v>504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6" t="s">
        <v>505</v>
      </c>
      <c r="B143" s="86">
        <v>18347.999400000001</v>
      </c>
      <c r="C143" s="86">
        <v>15.9186</v>
      </c>
      <c r="D143" s="86">
        <v>132.32259999999999</v>
      </c>
      <c r="E143" s="86">
        <v>0</v>
      </c>
      <c r="F143" s="86">
        <v>1E-4</v>
      </c>
      <c r="G143" s="86">
        <v>798284.68700000003</v>
      </c>
      <c r="H143" s="86">
        <v>6753.9844999999996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506</v>
      </c>
      <c r="B144" s="86">
        <v>15980.3091</v>
      </c>
      <c r="C144" s="86">
        <v>13.8424</v>
      </c>
      <c r="D144" s="86">
        <v>119.1842</v>
      </c>
      <c r="E144" s="86">
        <v>0</v>
      </c>
      <c r="F144" s="86">
        <v>1E-4</v>
      </c>
      <c r="G144" s="86">
        <v>719039.17469999997</v>
      </c>
      <c r="H144" s="86">
        <v>5894.4381000000003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507</v>
      </c>
      <c r="B145" s="86">
        <v>18576.9683</v>
      </c>
      <c r="C145" s="86">
        <v>16.060600000000001</v>
      </c>
      <c r="D145" s="86">
        <v>144.10149999999999</v>
      </c>
      <c r="E145" s="86">
        <v>0</v>
      </c>
      <c r="F145" s="86">
        <v>1E-4</v>
      </c>
      <c r="G145" s="86">
        <v>869388.55420000001</v>
      </c>
      <c r="H145" s="86">
        <v>6869.1679000000004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508</v>
      </c>
      <c r="B146" s="86">
        <v>16742.9359</v>
      </c>
      <c r="C146" s="86">
        <v>14.4406</v>
      </c>
      <c r="D146" s="86">
        <v>136.0421</v>
      </c>
      <c r="E146" s="86">
        <v>0</v>
      </c>
      <c r="F146" s="86">
        <v>1E-4</v>
      </c>
      <c r="G146" s="86">
        <v>820789.68900000001</v>
      </c>
      <c r="H146" s="86">
        <v>6209.8173999999999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6" t="s">
        <v>281</v>
      </c>
      <c r="B147" s="86">
        <v>18111.412700000001</v>
      </c>
      <c r="C147" s="86">
        <v>15.584</v>
      </c>
      <c r="D147" s="86">
        <v>153.75890000000001</v>
      </c>
      <c r="E147" s="86">
        <v>0</v>
      </c>
      <c r="F147" s="86">
        <v>1E-4</v>
      </c>
      <c r="G147" s="86">
        <v>927706.80949999997</v>
      </c>
      <c r="H147" s="86">
        <v>6737.5028000000002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6" t="s">
        <v>509</v>
      </c>
      <c r="B148" s="86">
        <v>18011.582399999999</v>
      </c>
      <c r="C148" s="86">
        <v>15.472200000000001</v>
      </c>
      <c r="D148" s="86">
        <v>157.54480000000001</v>
      </c>
      <c r="E148" s="86">
        <v>0</v>
      </c>
      <c r="F148" s="86">
        <v>1E-4</v>
      </c>
      <c r="G148" s="86">
        <v>950565.73510000005</v>
      </c>
      <c r="H148" s="86">
        <v>6714.5019000000002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6" t="s">
        <v>510</v>
      </c>
      <c r="B149" s="86">
        <v>17982.406599999998</v>
      </c>
      <c r="C149" s="86">
        <v>15.4138</v>
      </c>
      <c r="D149" s="86">
        <v>163.2448</v>
      </c>
      <c r="E149" s="86">
        <v>0</v>
      </c>
      <c r="F149" s="86">
        <v>1E-4</v>
      </c>
      <c r="G149" s="86">
        <v>984978.80949999997</v>
      </c>
      <c r="H149" s="86">
        <v>6721.7947000000004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6" t="s">
        <v>511</v>
      </c>
      <c r="B150" s="86">
        <v>20399.045600000001</v>
      </c>
      <c r="C150" s="86">
        <v>17.484000000000002</v>
      </c>
      <c r="D150" s="86">
        <v>185.4083</v>
      </c>
      <c r="E150" s="86">
        <v>0</v>
      </c>
      <c r="F150" s="86">
        <v>1E-4</v>
      </c>
      <c r="G150" s="87">
        <v>1118710</v>
      </c>
      <c r="H150" s="86">
        <v>7625.8172000000004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6" t="s">
        <v>512</v>
      </c>
      <c r="B151" s="86">
        <v>18040.9349</v>
      </c>
      <c r="C151" s="86">
        <v>15.4724</v>
      </c>
      <c r="D151" s="86">
        <v>162.27250000000001</v>
      </c>
      <c r="E151" s="86">
        <v>0</v>
      </c>
      <c r="F151" s="86">
        <v>1E-4</v>
      </c>
      <c r="G151" s="86">
        <v>979106.75899999996</v>
      </c>
      <c r="H151" s="86">
        <v>6739.0847999999996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6" t="s">
        <v>513</v>
      </c>
      <c r="B152" s="86">
        <v>18025.052100000001</v>
      </c>
      <c r="C152" s="86">
        <v>15.4899</v>
      </c>
      <c r="D152" s="86">
        <v>156.55680000000001</v>
      </c>
      <c r="E152" s="86">
        <v>0</v>
      </c>
      <c r="F152" s="86">
        <v>1E-4</v>
      </c>
      <c r="G152" s="86">
        <v>944600.77049999998</v>
      </c>
      <c r="H152" s="86">
        <v>6716.1495000000004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6" t="s">
        <v>514</v>
      </c>
      <c r="B153" s="86">
        <v>17550.7284</v>
      </c>
      <c r="C153" s="86">
        <v>15.1412</v>
      </c>
      <c r="D153" s="86">
        <v>141.9083</v>
      </c>
      <c r="E153" s="86">
        <v>0</v>
      </c>
      <c r="F153" s="86">
        <v>1E-4</v>
      </c>
      <c r="G153" s="86">
        <v>856180.09750000003</v>
      </c>
      <c r="H153" s="86">
        <v>6507.2933999999996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6" t="s">
        <v>515</v>
      </c>
      <c r="B154" s="86">
        <v>17893.812900000001</v>
      </c>
      <c r="C154" s="86">
        <v>15.4985</v>
      </c>
      <c r="D154" s="86">
        <v>133.69560000000001</v>
      </c>
      <c r="E154" s="86">
        <v>0</v>
      </c>
      <c r="F154" s="86">
        <v>1E-4</v>
      </c>
      <c r="G154" s="86">
        <v>806587.96349999995</v>
      </c>
      <c r="H154" s="86">
        <v>6600.9787999999999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6"/>
      <c r="B155" s="86"/>
      <c r="C155" s="86"/>
      <c r="D155" s="86"/>
      <c r="E155" s="86"/>
      <c r="F155" s="86"/>
      <c r="G155" s="86"/>
      <c r="H155" s="86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6" t="s">
        <v>516</v>
      </c>
      <c r="B156" s="86">
        <v>215663.18840000001</v>
      </c>
      <c r="C156" s="86">
        <v>185.81819999999999</v>
      </c>
      <c r="D156" s="86">
        <v>1786.0405000000001</v>
      </c>
      <c r="E156" s="86">
        <v>0</v>
      </c>
      <c r="F156" s="86">
        <v>8.0000000000000004E-4</v>
      </c>
      <c r="G156" s="87">
        <v>10775900</v>
      </c>
      <c r="H156" s="86">
        <v>80090.531000000003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6" t="s">
        <v>517</v>
      </c>
      <c r="B157" s="86">
        <v>15980.3091</v>
      </c>
      <c r="C157" s="86">
        <v>13.8424</v>
      </c>
      <c r="D157" s="86">
        <v>119.1842</v>
      </c>
      <c r="E157" s="86">
        <v>0</v>
      </c>
      <c r="F157" s="86">
        <v>1E-4</v>
      </c>
      <c r="G157" s="86">
        <v>719039.17469999997</v>
      </c>
      <c r="H157" s="86">
        <v>5894.4381000000003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6" t="s">
        <v>518</v>
      </c>
      <c r="B158" s="86">
        <v>20399.045600000001</v>
      </c>
      <c r="C158" s="86">
        <v>17.484000000000002</v>
      </c>
      <c r="D158" s="86">
        <v>185.4083</v>
      </c>
      <c r="E158" s="86">
        <v>0</v>
      </c>
      <c r="F158" s="86">
        <v>1E-4</v>
      </c>
      <c r="G158" s="87">
        <v>1118710</v>
      </c>
      <c r="H158" s="86">
        <v>7625.8172000000004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79"/>
      <c r="B160" s="86" t="s">
        <v>519</v>
      </c>
      <c r="C160" s="86" t="s">
        <v>520</v>
      </c>
      <c r="D160" s="86" t="s">
        <v>521</v>
      </c>
      <c r="E160" s="86" t="s">
        <v>522</v>
      </c>
      <c r="F160" s="86" t="s">
        <v>523</v>
      </c>
      <c r="G160" s="86" t="s">
        <v>524</v>
      </c>
      <c r="H160" s="86" t="s">
        <v>525</v>
      </c>
      <c r="I160" s="86" t="s">
        <v>526</v>
      </c>
      <c r="J160" s="86" t="s">
        <v>527</v>
      </c>
      <c r="K160" s="86" t="s">
        <v>528</v>
      </c>
      <c r="L160" s="86" t="s">
        <v>529</v>
      </c>
      <c r="M160" s="86" t="s">
        <v>530</v>
      </c>
      <c r="N160" s="86" t="s">
        <v>531</v>
      </c>
      <c r="O160" s="86" t="s">
        <v>532</v>
      </c>
      <c r="P160" s="86" t="s">
        <v>533</v>
      </c>
      <c r="Q160" s="86" t="s">
        <v>534</v>
      </c>
      <c r="R160" s="86" t="s">
        <v>535</v>
      </c>
      <c r="S160" s="86" t="s">
        <v>536</v>
      </c>
    </row>
    <row r="161" spans="1:19">
      <c r="A161" s="86" t="s">
        <v>505</v>
      </c>
      <c r="B161" s="87">
        <v>163678000000</v>
      </c>
      <c r="C161" s="86">
        <v>179783.61600000001</v>
      </c>
      <c r="D161" s="86" t="s">
        <v>629</v>
      </c>
      <c r="E161" s="86">
        <v>75734.207999999999</v>
      </c>
      <c r="F161" s="86">
        <v>51598.362999999998</v>
      </c>
      <c r="G161" s="86">
        <v>5976.8429999999998</v>
      </c>
      <c r="H161" s="86">
        <v>0</v>
      </c>
      <c r="I161" s="86">
        <v>46465.762000000002</v>
      </c>
      <c r="J161" s="86">
        <v>0</v>
      </c>
      <c r="K161" s="86">
        <v>8.44</v>
      </c>
      <c r="L161" s="86">
        <v>0</v>
      </c>
      <c r="M161" s="86">
        <v>0</v>
      </c>
      <c r="N161" s="86">
        <v>0</v>
      </c>
      <c r="O161" s="86">
        <v>0</v>
      </c>
      <c r="P161" s="86">
        <v>0</v>
      </c>
      <c r="Q161" s="86">
        <v>0</v>
      </c>
      <c r="R161" s="86">
        <v>0</v>
      </c>
      <c r="S161" s="86">
        <v>0</v>
      </c>
    </row>
    <row r="162" spans="1:19">
      <c r="A162" s="86" t="s">
        <v>506</v>
      </c>
      <c r="B162" s="87">
        <v>147430000000</v>
      </c>
      <c r="C162" s="86">
        <v>177563.478</v>
      </c>
      <c r="D162" s="86" t="s">
        <v>688</v>
      </c>
      <c r="E162" s="86">
        <v>75734.207999999999</v>
      </c>
      <c r="F162" s="86">
        <v>49992.868999999999</v>
      </c>
      <c r="G162" s="86">
        <v>6215.1610000000001</v>
      </c>
      <c r="H162" s="86">
        <v>0</v>
      </c>
      <c r="I162" s="86">
        <v>45612.593000000001</v>
      </c>
      <c r="J162" s="86">
        <v>0</v>
      </c>
      <c r="K162" s="86">
        <v>8.6470000000000002</v>
      </c>
      <c r="L162" s="86">
        <v>0</v>
      </c>
      <c r="M162" s="86">
        <v>0</v>
      </c>
      <c r="N162" s="86">
        <v>0</v>
      </c>
      <c r="O162" s="86">
        <v>0</v>
      </c>
      <c r="P162" s="86">
        <v>0</v>
      </c>
      <c r="Q162" s="86">
        <v>0</v>
      </c>
      <c r="R162" s="86">
        <v>0</v>
      </c>
      <c r="S162" s="86">
        <v>0</v>
      </c>
    </row>
    <row r="163" spans="1:19">
      <c r="A163" s="86" t="s">
        <v>507</v>
      </c>
      <c r="B163" s="87">
        <v>178257000000</v>
      </c>
      <c r="C163" s="86">
        <v>173693.86</v>
      </c>
      <c r="D163" s="86" t="s">
        <v>558</v>
      </c>
      <c r="E163" s="86">
        <v>75734.207999999999</v>
      </c>
      <c r="F163" s="86">
        <v>51598.362999999998</v>
      </c>
      <c r="G163" s="86">
        <v>5675.3530000000001</v>
      </c>
      <c r="H163" s="86">
        <v>0</v>
      </c>
      <c r="I163" s="86">
        <v>40677.495999999999</v>
      </c>
      <c r="J163" s="86">
        <v>0</v>
      </c>
      <c r="K163" s="86">
        <v>8.44</v>
      </c>
      <c r="L163" s="86">
        <v>0</v>
      </c>
      <c r="M163" s="86">
        <v>0</v>
      </c>
      <c r="N163" s="86">
        <v>0</v>
      </c>
      <c r="O163" s="86">
        <v>0</v>
      </c>
      <c r="P163" s="86">
        <v>0</v>
      </c>
      <c r="Q163" s="86">
        <v>0</v>
      </c>
      <c r="R163" s="86">
        <v>0</v>
      </c>
      <c r="S163" s="86">
        <v>0</v>
      </c>
    </row>
    <row r="164" spans="1:19">
      <c r="A164" s="86" t="s">
        <v>508</v>
      </c>
      <c r="B164" s="87">
        <v>168293000000</v>
      </c>
      <c r="C164" s="86">
        <v>183000.677</v>
      </c>
      <c r="D164" s="86" t="s">
        <v>689</v>
      </c>
      <c r="E164" s="86">
        <v>75734.207999999999</v>
      </c>
      <c r="F164" s="86">
        <v>50956.165999999997</v>
      </c>
      <c r="G164" s="86">
        <v>5561.0649999999996</v>
      </c>
      <c r="H164" s="86">
        <v>0</v>
      </c>
      <c r="I164" s="86">
        <v>50740.798999999999</v>
      </c>
      <c r="J164" s="86">
        <v>0</v>
      </c>
      <c r="K164" s="86">
        <v>8.44</v>
      </c>
      <c r="L164" s="86">
        <v>0</v>
      </c>
      <c r="M164" s="86">
        <v>0</v>
      </c>
      <c r="N164" s="86">
        <v>0</v>
      </c>
      <c r="O164" s="86">
        <v>0</v>
      </c>
      <c r="P164" s="86">
        <v>0</v>
      </c>
      <c r="Q164" s="86">
        <v>0</v>
      </c>
      <c r="R164" s="86">
        <v>0</v>
      </c>
      <c r="S164" s="86">
        <v>0</v>
      </c>
    </row>
    <row r="165" spans="1:19">
      <c r="A165" s="86" t="s">
        <v>281</v>
      </c>
      <c r="B165" s="87">
        <v>190215000000</v>
      </c>
      <c r="C165" s="86">
        <v>194263.20800000001</v>
      </c>
      <c r="D165" s="86" t="s">
        <v>559</v>
      </c>
      <c r="E165" s="86">
        <v>75734.207999999999</v>
      </c>
      <c r="F165" s="86">
        <v>58341.440000000002</v>
      </c>
      <c r="G165" s="86">
        <v>5008.4040000000005</v>
      </c>
      <c r="H165" s="86">
        <v>0</v>
      </c>
      <c r="I165" s="86">
        <v>55169.521000000001</v>
      </c>
      <c r="J165" s="86">
        <v>0</v>
      </c>
      <c r="K165" s="86">
        <v>9.6349999999999998</v>
      </c>
      <c r="L165" s="86">
        <v>0</v>
      </c>
      <c r="M165" s="86">
        <v>0</v>
      </c>
      <c r="N165" s="86">
        <v>0</v>
      </c>
      <c r="O165" s="86">
        <v>0</v>
      </c>
      <c r="P165" s="86">
        <v>0</v>
      </c>
      <c r="Q165" s="86">
        <v>0</v>
      </c>
      <c r="R165" s="86">
        <v>0</v>
      </c>
      <c r="S165" s="86">
        <v>0</v>
      </c>
    </row>
    <row r="166" spans="1:19">
      <c r="A166" s="86" t="s">
        <v>509</v>
      </c>
      <c r="B166" s="87">
        <v>194902000000</v>
      </c>
      <c r="C166" s="86">
        <v>188041.22700000001</v>
      </c>
      <c r="D166" s="86" t="s">
        <v>690</v>
      </c>
      <c r="E166" s="86">
        <v>75734.207999999999</v>
      </c>
      <c r="F166" s="86">
        <v>51598.362999999998</v>
      </c>
      <c r="G166" s="86">
        <v>4662.9250000000002</v>
      </c>
      <c r="H166" s="86">
        <v>0</v>
      </c>
      <c r="I166" s="86">
        <v>56037.290999999997</v>
      </c>
      <c r="J166" s="86">
        <v>0</v>
      </c>
      <c r="K166" s="86">
        <v>8.44</v>
      </c>
      <c r="L166" s="86">
        <v>0</v>
      </c>
      <c r="M166" s="86">
        <v>0</v>
      </c>
      <c r="N166" s="86">
        <v>0</v>
      </c>
      <c r="O166" s="86">
        <v>0</v>
      </c>
      <c r="P166" s="86">
        <v>0</v>
      </c>
      <c r="Q166" s="86">
        <v>0</v>
      </c>
      <c r="R166" s="86">
        <v>0</v>
      </c>
      <c r="S166" s="86">
        <v>0</v>
      </c>
    </row>
    <row r="167" spans="1:19">
      <c r="A167" s="86" t="s">
        <v>510</v>
      </c>
      <c r="B167" s="87">
        <v>201958000000</v>
      </c>
      <c r="C167" s="86">
        <v>198459.09299999999</v>
      </c>
      <c r="D167" s="86" t="s">
        <v>691</v>
      </c>
      <c r="E167" s="86">
        <v>75734.207999999999</v>
      </c>
      <c r="F167" s="86">
        <v>50956.165999999997</v>
      </c>
      <c r="G167" s="86">
        <v>6341.518</v>
      </c>
      <c r="H167" s="86">
        <v>0</v>
      </c>
      <c r="I167" s="86">
        <v>65418.760999999999</v>
      </c>
      <c r="J167" s="86">
        <v>0</v>
      </c>
      <c r="K167" s="86">
        <v>8.44</v>
      </c>
      <c r="L167" s="86">
        <v>0</v>
      </c>
      <c r="M167" s="86">
        <v>0</v>
      </c>
      <c r="N167" s="86">
        <v>0</v>
      </c>
      <c r="O167" s="86">
        <v>0</v>
      </c>
      <c r="P167" s="86">
        <v>0</v>
      </c>
      <c r="Q167" s="86">
        <v>0</v>
      </c>
      <c r="R167" s="86">
        <v>0</v>
      </c>
      <c r="S167" s="86">
        <v>0</v>
      </c>
    </row>
    <row r="168" spans="1:19">
      <c r="A168" s="86" t="s">
        <v>511</v>
      </c>
      <c r="B168" s="87">
        <v>229377000000</v>
      </c>
      <c r="C168" s="86">
        <v>230779.94200000001</v>
      </c>
      <c r="D168" s="86" t="s">
        <v>692</v>
      </c>
      <c r="E168" s="86">
        <v>75734.207999999999</v>
      </c>
      <c r="F168" s="86">
        <v>50956.165999999997</v>
      </c>
      <c r="G168" s="86">
        <v>7477.7579999999998</v>
      </c>
      <c r="H168" s="86">
        <v>0</v>
      </c>
      <c r="I168" s="86">
        <v>96603.37</v>
      </c>
      <c r="J168" s="86">
        <v>0</v>
      </c>
      <c r="K168" s="86">
        <v>8.44</v>
      </c>
      <c r="L168" s="86">
        <v>0</v>
      </c>
      <c r="M168" s="86">
        <v>0</v>
      </c>
      <c r="N168" s="86">
        <v>0</v>
      </c>
      <c r="O168" s="86">
        <v>0</v>
      </c>
      <c r="P168" s="86">
        <v>0</v>
      </c>
      <c r="Q168" s="86">
        <v>0</v>
      </c>
      <c r="R168" s="86">
        <v>0</v>
      </c>
      <c r="S168" s="86">
        <v>0</v>
      </c>
    </row>
    <row r="169" spans="1:19">
      <c r="A169" s="86" t="s">
        <v>512</v>
      </c>
      <c r="B169" s="87">
        <v>200754000000</v>
      </c>
      <c r="C169" s="86">
        <v>219581.65100000001</v>
      </c>
      <c r="D169" s="86" t="s">
        <v>693</v>
      </c>
      <c r="E169" s="86">
        <v>75734.207999999999</v>
      </c>
      <c r="F169" s="86">
        <v>50956.165999999997</v>
      </c>
      <c r="G169" s="86">
        <v>9837.8719999999994</v>
      </c>
      <c r="H169" s="86">
        <v>0</v>
      </c>
      <c r="I169" s="86">
        <v>83044.964999999997</v>
      </c>
      <c r="J169" s="86">
        <v>0</v>
      </c>
      <c r="K169" s="86">
        <v>8.44</v>
      </c>
      <c r="L169" s="86">
        <v>0</v>
      </c>
      <c r="M169" s="86">
        <v>0</v>
      </c>
      <c r="N169" s="86">
        <v>0</v>
      </c>
      <c r="O169" s="86">
        <v>0</v>
      </c>
      <c r="P169" s="86">
        <v>0</v>
      </c>
      <c r="Q169" s="86">
        <v>0</v>
      </c>
      <c r="R169" s="86">
        <v>0</v>
      </c>
      <c r="S169" s="86">
        <v>0</v>
      </c>
    </row>
    <row r="170" spans="1:19">
      <c r="A170" s="86" t="s">
        <v>513</v>
      </c>
      <c r="B170" s="87">
        <v>193679000000</v>
      </c>
      <c r="C170" s="86">
        <v>195861.08199999999</v>
      </c>
      <c r="D170" s="86" t="s">
        <v>694</v>
      </c>
      <c r="E170" s="86">
        <v>75734.207999999999</v>
      </c>
      <c r="F170" s="86">
        <v>48066.275000000001</v>
      </c>
      <c r="G170" s="86">
        <v>7439.076</v>
      </c>
      <c r="H170" s="86">
        <v>0</v>
      </c>
      <c r="I170" s="86">
        <v>64613.082999999999</v>
      </c>
      <c r="J170" s="86">
        <v>0</v>
      </c>
      <c r="K170" s="86">
        <v>8.44</v>
      </c>
      <c r="L170" s="86">
        <v>0</v>
      </c>
      <c r="M170" s="86">
        <v>0</v>
      </c>
      <c r="N170" s="86">
        <v>0</v>
      </c>
      <c r="O170" s="86">
        <v>0</v>
      </c>
      <c r="P170" s="86">
        <v>0</v>
      </c>
      <c r="Q170" s="86">
        <v>0</v>
      </c>
      <c r="R170" s="86">
        <v>0</v>
      </c>
      <c r="S170" s="86">
        <v>0</v>
      </c>
    </row>
    <row r="171" spans="1:19">
      <c r="A171" s="86" t="s">
        <v>514</v>
      </c>
      <c r="B171" s="87">
        <v>175549000000</v>
      </c>
      <c r="C171" s="86">
        <v>184345.337</v>
      </c>
      <c r="D171" s="86" t="s">
        <v>630</v>
      </c>
      <c r="E171" s="86">
        <v>75734.207999999999</v>
      </c>
      <c r="F171" s="86">
        <v>51598.362999999998</v>
      </c>
      <c r="G171" s="86">
        <v>6439.59</v>
      </c>
      <c r="H171" s="86">
        <v>0</v>
      </c>
      <c r="I171" s="86">
        <v>50564.735000000001</v>
      </c>
      <c r="J171" s="86">
        <v>0</v>
      </c>
      <c r="K171" s="86">
        <v>8.44</v>
      </c>
      <c r="L171" s="86">
        <v>0</v>
      </c>
      <c r="M171" s="86">
        <v>0</v>
      </c>
      <c r="N171" s="86">
        <v>0</v>
      </c>
      <c r="O171" s="86">
        <v>0</v>
      </c>
      <c r="P171" s="86">
        <v>0</v>
      </c>
      <c r="Q171" s="86">
        <v>0</v>
      </c>
      <c r="R171" s="86">
        <v>0</v>
      </c>
      <c r="S171" s="86">
        <v>0</v>
      </c>
    </row>
    <row r="172" spans="1:19">
      <c r="A172" s="86" t="s">
        <v>515</v>
      </c>
      <c r="B172" s="87">
        <v>165381000000</v>
      </c>
      <c r="C172" s="86">
        <v>183505.77900000001</v>
      </c>
      <c r="D172" s="86" t="s">
        <v>631</v>
      </c>
      <c r="E172" s="86">
        <v>75734.207999999999</v>
      </c>
      <c r="F172" s="86">
        <v>51598.362999999998</v>
      </c>
      <c r="G172" s="86">
        <v>6501.1419999999998</v>
      </c>
      <c r="H172" s="86">
        <v>0</v>
      </c>
      <c r="I172" s="86">
        <v>49663.625999999997</v>
      </c>
      <c r="J172" s="86">
        <v>0</v>
      </c>
      <c r="K172" s="86">
        <v>8.44</v>
      </c>
      <c r="L172" s="86">
        <v>0</v>
      </c>
      <c r="M172" s="86">
        <v>0</v>
      </c>
      <c r="N172" s="86">
        <v>0</v>
      </c>
      <c r="O172" s="86">
        <v>0</v>
      </c>
      <c r="P172" s="86">
        <v>0</v>
      </c>
      <c r="Q172" s="86">
        <v>0</v>
      </c>
      <c r="R172" s="86">
        <v>0</v>
      </c>
      <c r="S172" s="86">
        <v>0</v>
      </c>
    </row>
    <row r="173" spans="1:19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</row>
    <row r="174" spans="1:19">
      <c r="A174" s="86" t="s">
        <v>516</v>
      </c>
      <c r="B174" s="87">
        <v>2209470000000</v>
      </c>
      <c r="C174" s="86"/>
      <c r="D174" s="86"/>
      <c r="E174" s="86"/>
      <c r="F174" s="86"/>
      <c r="G174" s="86"/>
      <c r="H174" s="86"/>
      <c r="I174" s="86"/>
      <c r="J174" s="86"/>
      <c r="K174" s="86"/>
      <c r="L174" s="86">
        <v>0</v>
      </c>
      <c r="M174" s="86">
        <v>0</v>
      </c>
      <c r="N174" s="86">
        <v>0</v>
      </c>
      <c r="O174" s="86">
        <v>0</v>
      </c>
      <c r="P174" s="86">
        <v>0</v>
      </c>
      <c r="Q174" s="86">
        <v>0</v>
      </c>
      <c r="R174" s="86">
        <v>0</v>
      </c>
      <c r="S174" s="86">
        <v>0</v>
      </c>
    </row>
    <row r="175" spans="1:19">
      <c r="A175" s="86" t="s">
        <v>517</v>
      </c>
      <c r="B175" s="87">
        <v>147430000000</v>
      </c>
      <c r="C175" s="86">
        <v>173693.86</v>
      </c>
      <c r="D175" s="86"/>
      <c r="E175" s="86">
        <v>75734.207999999999</v>
      </c>
      <c r="F175" s="86">
        <v>48066.275000000001</v>
      </c>
      <c r="G175" s="86">
        <v>4662.9250000000002</v>
      </c>
      <c r="H175" s="86">
        <v>0</v>
      </c>
      <c r="I175" s="86">
        <v>40677.495999999999</v>
      </c>
      <c r="J175" s="86">
        <v>0</v>
      </c>
      <c r="K175" s="86">
        <v>8.44</v>
      </c>
      <c r="L175" s="86">
        <v>0</v>
      </c>
      <c r="M175" s="86">
        <v>0</v>
      </c>
      <c r="N175" s="86">
        <v>0</v>
      </c>
      <c r="O175" s="86">
        <v>0</v>
      </c>
      <c r="P175" s="86">
        <v>0</v>
      </c>
      <c r="Q175" s="86">
        <v>0</v>
      </c>
      <c r="R175" s="86">
        <v>0</v>
      </c>
      <c r="S175" s="86">
        <v>0</v>
      </c>
    </row>
    <row r="176" spans="1:19">
      <c r="A176" s="86" t="s">
        <v>518</v>
      </c>
      <c r="B176" s="87">
        <v>229377000000</v>
      </c>
      <c r="C176" s="86">
        <v>230779.94200000001</v>
      </c>
      <c r="D176" s="86"/>
      <c r="E176" s="86">
        <v>75734.207999999999</v>
      </c>
      <c r="F176" s="86">
        <v>58341.440000000002</v>
      </c>
      <c r="G176" s="86">
        <v>9837.8719999999994</v>
      </c>
      <c r="H176" s="86">
        <v>0</v>
      </c>
      <c r="I176" s="86">
        <v>96603.37</v>
      </c>
      <c r="J176" s="86">
        <v>0</v>
      </c>
      <c r="K176" s="86">
        <v>9.6349999999999998</v>
      </c>
      <c r="L176" s="86">
        <v>0</v>
      </c>
      <c r="M176" s="86">
        <v>0</v>
      </c>
      <c r="N176" s="86">
        <v>0</v>
      </c>
      <c r="O176" s="86">
        <v>0</v>
      </c>
      <c r="P176" s="86">
        <v>0</v>
      </c>
      <c r="Q176" s="86">
        <v>0</v>
      </c>
      <c r="R176" s="86">
        <v>0</v>
      </c>
      <c r="S176" s="86">
        <v>0</v>
      </c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9"/>
      <c r="B178" s="86" t="s">
        <v>541</v>
      </c>
      <c r="C178" s="86" t="s">
        <v>542</v>
      </c>
      <c r="D178" s="86" t="s">
        <v>543</v>
      </c>
      <c r="E178" s="86" t="s">
        <v>238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6" t="s">
        <v>544</v>
      </c>
      <c r="B179" s="86">
        <v>82932.44</v>
      </c>
      <c r="C179" s="86">
        <v>3967.16</v>
      </c>
      <c r="D179" s="86">
        <v>0</v>
      </c>
      <c r="E179" s="86">
        <v>86899.6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6" t="s">
        <v>545</v>
      </c>
      <c r="B180" s="86">
        <v>16.649999999999999</v>
      </c>
      <c r="C180" s="86">
        <v>0.8</v>
      </c>
      <c r="D180" s="86">
        <v>0</v>
      </c>
      <c r="E180" s="86">
        <v>17.440000000000001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6" t="s">
        <v>546</v>
      </c>
      <c r="B181" s="86">
        <v>16.649999999999999</v>
      </c>
      <c r="C181" s="86">
        <v>0.8</v>
      </c>
      <c r="D181" s="86">
        <v>0</v>
      </c>
      <c r="E181" s="86">
        <v>17.440000000000001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181"/>
  <sheetViews>
    <sheetView workbookViewId="0"/>
  </sheetViews>
  <sheetFormatPr defaultRowHeight="10.5"/>
  <cols>
    <col min="1" max="1" width="45.83203125" style="78" customWidth="1"/>
    <col min="2" max="2" width="32.6640625" style="78" customWidth="1"/>
    <col min="3" max="3" width="33.6640625" style="78" customWidth="1"/>
    <col min="4" max="4" width="38.6640625" style="78" customWidth="1"/>
    <col min="5" max="5" width="45.6640625" style="78" customWidth="1"/>
    <col min="6" max="6" width="50" style="78" customWidth="1"/>
    <col min="7" max="7" width="43.6640625" style="78" customWidth="1"/>
    <col min="8" max="9" width="38.33203125" style="78" customWidth="1"/>
    <col min="10" max="10" width="46.1640625" style="78" customWidth="1"/>
    <col min="11" max="11" width="36.5" style="78" customWidth="1"/>
    <col min="12" max="12" width="45" style="78" customWidth="1"/>
    <col min="13" max="13" width="50.1640625" style="78" customWidth="1"/>
    <col min="14" max="15" width="44.83203125" style="78" customWidth="1"/>
    <col min="16" max="16" width="45.33203125" style="78" customWidth="1"/>
    <col min="17" max="17" width="44.83203125" style="78" customWidth="1"/>
    <col min="18" max="18" width="42.6640625" style="78" customWidth="1"/>
    <col min="19" max="19" width="48.1640625" style="78" customWidth="1"/>
    <col min="20" max="23" width="9.33203125" style="78" customWidth="1"/>
    <col min="24" max="16384" width="9.33203125" style="78"/>
  </cols>
  <sheetData>
    <row r="1" spans="1:19">
      <c r="A1" s="79"/>
      <c r="B1" s="86" t="s">
        <v>329</v>
      </c>
      <c r="C1" s="86" t="s">
        <v>330</v>
      </c>
      <c r="D1" s="86" t="s">
        <v>331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332</v>
      </c>
      <c r="B2" s="86">
        <v>3023.1</v>
      </c>
      <c r="C2" s="86">
        <v>606.78</v>
      </c>
      <c r="D2" s="86">
        <v>606.78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333</v>
      </c>
      <c r="B3" s="86">
        <v>3023.1</v>
      </c>
      <c r="C3" s="86">
        <v>606.78</v>
      </c>
      <c r="D3" s="86">
        <v>606.78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334</v>
      </c>
      <c r="B4" s="86">
        <v>9154.17</v>
      </c>
      <c r="C4" s="86">
        <v>1837.38</v>
      </c>
      <c r="D4" s="86">
        <v>1837.38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335</v>
      </c>
      <c r="B5" s="86">
        <v>9154.17</v>
      </c>
      <c r="C5" s="86">
        <v>1837.38</v>
      </c>
      <c r="D5" s="86">
        <v>1837.38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9"/>
      <c r="B7" s="86" t="s">
        <v>336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337</v>
      </c>
      <c r="B8" s="86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338</v>
      </c>
      <c r="B9" s="86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339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9"/>
      <c r="B12" s="86" t="s">
        <v>340</v>
      </c>
      <c r="C12" s="86" t="s">
        <v>341</v>
      </c>
      <c r="D12" s="86" t="s">
        <v>342</v>
      </c>
      <c r="E12" s="86" t="s">
        <v>343</v>
      </c>
      <c r="F12" s="86" t="s">
        <v>344</v>
      </c>
      <c r="G12" s="86" t="s">
        <v>345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70</v>
      </c>
      <c r="B13" s="86">
        <v>0</v>
      </c>
      <c r="C13" s="86">
        <v>634.86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71</v>
      </c>
      <c r="B14" s="86">
        <v>546.41999999999996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79</v>
      </c>
      <c r="B15" s="86">
        <v>867.37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80</v>
      </c>
      <c r="B16" s="86">
        <v>34.229999999999997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81</v>
      </c>
      <c r="B17" s="86">
        <v>806.04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82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83</v>
      </c>
      <c r="B19" s="86">
        <v>100.34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84</v>
      </c>
      <c r="B20" s="86">
        <v>0.92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85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86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65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87</v>
      </c>
      <c r="B24" s="86">
        <v>0</v>
      </c>
      <c r="C24" s="86">
        <v>32.93</v>
      </c>
      <c r="D24" s="86">
        <v>0</v>
      </c>
      <c r="E24" s="86">
        <v>0</v>
      </c>
      <c r="F24" s="86">
        <v>0</v>
      </c>
      <c r="G24" s="86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88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89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90</v>
      </c>
      <c r="B28" s="86">
        <v>2355.31</v>
      </c>
      <c r="C28" s="86">
        <v>667.79</v>
      </c>
      <c r="D28" s="86">
        <v>0</v>
      </c>
      <c r="E28" s="86">
        <v>0</v>
      </c>
      <c r="F28" s="86">
        <v>0</v>
      </c>
      <c r="G28" s="86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9"/>
      <c r="B30" s="86" t="s">
        <v>336</v>
      </c>
      <c r="C30" s="86" t="s">
        <v>2</v>
      </c>
      <c r="D30" s="86" t="s">
        <v>346</v>
      </c>
      <c r="E30" s="86" t="s">
        <v>347</v>
      </c>
      <c r="F30" s="86" t="s">
        <v>348</v>
      </c>
      <c r="G30" s="86" t="s">
        <v>349</v>
      </c>
      <c r="H30" s="86" t="s">
        <v>350</v>
      </c>
      <c r="I30" s="86" t="s">
        <v>351</v>
      </c>
      <c r="J30" s="86" t="s">
        <v>352</v>
      </c>
      <c r="K30"/>
      <c r="L30"/>
      <c r="M30"/>
      <c r="N30"/>
      <c r="O30"/>
      <c r="P30"/>
      <c r="Q30"/>
      <c r="R30"/>
      <c r="S30"/>
    </row>
    <row r="31" spans="1:19">
      <c r="A31" s="86" t="s">
        <v>353</v>
      </c>
      <c r="B31" s="86">
        <v>983.54</v>
      </c>
      <c r="C31" s="86" t="s">
        <v>3</v>
      </c>
      <c r="D31" s="86">
        <v>2698.04</v>
      </c>
      <c r="E31" s="86">
        <v>1</v>
      </c>
      <c r="F31" s="86">
        <v>0</v>
      </c>
      <c r="G31" s="86">
        <v>0</v>
      </c>
      <c r="H31" s="86">
        <v>16.89</v>
      </c>
      <c r="I31" s="86">
        <v>18.579999999999998</v>
      </c>
      <c r="J31" s="86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6" t="s">
        <v>358</v>
      </c>
      <c r="B32" s="86">
        <v>983.54</v>
      </c>
      <c r="C32" s="86" t="s">
        <v>3</v>
      </c>
      <c r="D32" s="86">
        <v>2698.04</v>
      </c>
      <c r="E32" s="86">
        <v>1</v>
      </c>
      <c r="F32" s="86">
        <v>0</v>
      </c>
      <c r="G32" s="86">
        <v>0</v>
      </c>
      <c r="H32" s="86">
        <v>16.89</v>
      </c>
      <c r="I32" s="86">
        <v>18.579999999999998</v>
      </c>
      <c r="J32" s="86">
        <v>8.07</v>
      </c>
      <c r="K32"/>
      <c r="L32"/>
      <c r="M32"/>
      <c r="N32"/>
      <c r="O32"/>
      <c r="P32"/>
      <c r="Q32"/>
      <c r="R32"/>
      <c r="S32"/>
    </row>
    <row r="33" spans="1:19">
      <c r="A33" s="86" t="s">
        <v>363</v>
      </c>
      <c r="B33" s="86">
        <v>983.54</v>
      </c>
      <c r="C33" s="86" t="s">
        <v>3</v>
      </c>
      <c r="D33" s="86">
        <v>2698.04</v>
      </c>
      <c r="E33" s="86">
        <v>1</v>
      </c>
      <c r="F33" s="86">
        <v>0</v>
      </c>
      <c r="G33" s="86">
        <v>0</v>
      </c>
      <c r="H33" s="86">
        <v>16.89</v>
      </c>
      <c r="I33" s="86">
        <v>18.579999999999998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368</v>
      </c>
      <c r="B34" s="86">
        <v>1660.73</v>
      </c>
      <c r="C34" s="86" t="s">
        <v>3</v>
      </c>
      <c r="D34" s="86">
        <v>2024.76</v>
      </c>
      <c r="E34" s="86">
        <v>1</v>
      </c>
      <c r="F34" s="86">
        <v>202.84</v>
      </c>
      <c r="G34" s="86">
        <v>0</v>
      </c>
      <c r="H34" s="86">
        <v>0</v>
      </c>
      <c r="I34" s="86"/>
      <c r="J34" s="86">
        <v>0</v>
      </c>
      <c r="K34"/>
      <c r="L34"/>
      <c r="M34"/>
      <c r="N34"/>
      <c r="O34"/>
      <c r="P34"/>
      <c r="Q34"/>
      <c r="R34"/>
      <c r="S34"/>
    </row>
    <row r="35" spans="1:19">
      <c r="A35" s="86" t="s">
        <v>369</v>
      </c>
      <c r="B35" s="86">
        <v>1660.73</v>
      </c>
      <c r="C35" s="86" t="s">
        <v>3</v>
      </c>
      <c r="D35" s="86">
        <v>2024.76</v>
      </c>
      <c r="E35" s="86">
        <v>1</v>
      </c>
      <c r="F35" s="86">
        <v>202.84</v>
      </c>
      <c r="G35" s="86">
        <v>0</v>
      </c>
      <c r="H35" s="86">
        <v>0</v>
      </c>
      <c r="I35" s="86"/>
      <c r="J35" s="86">
        <v>0</v>
      </c>
      <c r="K35"/>
      <c r="L35"/>
      <c r="M35"/>
      <c r="N35"/>
      <c r="O35"/>
      <c r="P35"/>
      <c r="Q35"/>
      <c r="R35"/>
      <c r="S35"/>
    </row>
    <row r="36" spans="1:19">
      <c r="A36" s="86" t="s">
        <v>354</v>
      </c>
      <c r="B36" s="86">
        <v>207.34</v>
      </c>
      <c r="C36" s="86" t="s">
        <v>3</v>
      </c>
      <c r="D36" s="86">
        <v>568.77</v>
      </c>
      <c r="E36" s="86">
        <v>1</v>
      </c>
      <c r="F36" s="86">
        <v>136.91999999999999</v>
      </c>
      <c r="G36" s="86">
        <v>65.28</v>
      </c>
      <c r="H36" s="86">
        <v>16.89</v>
      </c>
      <c r="I36" s="86">
        <v>18.579999999999998</v>
      </c>
      <c r="J36" s="86">
        <v>8.07</v>
      </c>
      <c r="K36"/>
      <c r="L36"/>
      <c r="M36"/>
      <c r="N36"/>
      <c r="O36"/>
      <c r="P36"/>
      <c r="Q36"/>
      <c r="R36"/>
      <c r="S36"/>
    </row>
    <row r="37" spans="1:19">
      <c r="A37" s="86" t="s">
        <v>355</v>
      </c>
      <c r="B37" s="86">
        <v>131.26</v>
      </c>
      <c r="C37" s="86" t="s">
        <v>3</v>
      </c>
      <c r="D37" s="86">
        <v>360.08</v>
      </c>
      <c r="E37" s="86">
        <v>1</v>
      </c>
      <c r="F37" s="86">
        <v>91.28</v>
      </c>
      <c r="G37" s="86">
        <v>43.52</v>
      </c>
      <c r="H37" s="86">
        <v>16.89</v>
      </c>
      <c r="I37" s="86">
        <v>18.579999999999998</v>
      </c>
      <c r="J37" s="86">
        <v>8.07</v>
      </c>
      <c r="K37"/>
      <c r="L37"/>
      <c r="M37"/>
      <c r="N37"/>
      <c r="O37"/>
      <c r="P37"/>
      <c r="Q37"/>
      <c r="R37"/>
      <c r="S37"/>
    </row>
    <row r="38" spans="1:19">
      <c r="A38" s="86" t="s">
        <v>356</v>
      </c>
      <c r="B38" s="86">
        <v>207.34</v>
      </c>
      <c r="C38" s="86" t="s">
        <v>3</v>
      </c>
      <c r="D38" s="86">
        <v>568.77</v>
      </c>
      <c r="E38" s="86">
        <v>1</v>
      </c>
      <c r="F38" s="86">
        <v>136.91999999999999</v>
      </c>
      <c r="G38" s="86">
        <v>65.28</v>
      </c>
      <c r="H38" s="86">
        <v>16.89</v>
      </c>
      <c r="I38" s="86">
        <v>18.579999999999998</v>
      </c>
      <c r="J38" s="86">
        <v>8.07</v>
      </c>
      <c r="K38"/>
      <c r="L38"/>
      <c r="M38"/>
      <c r="N38"/>
      <c r="O38"/>
      <c r="P38"/>
      <c r="Q38"/>
      <c r="R38"/>
      <c r="S38"/>
    </row>
    <row r="39" spans="1:19">
      <c r="A39" s="86" t="s">
        <v>357</v>
      </c>
      <c r="B39" s="86">
        <v>131.25</v>
      </c>
      <c r="C39" s="86" t="s">
        <v>3</v>
      </c>
      <c r="D39" s="86">
        <v>360.05</v>
      </c>
      <c r="E39" s="86">
        <v>1</v>
      </c>
      <c r="F39" s="86">
        <v>91.28</v>
      </c>
      <c r="G39" s="86">
        <v>43.52</v>
      </c>
      <c r="H39" s="86">
        <v>16.89</v>
      </c>
      <c r="I39" s="86">
        <v>18.579999999999998</v>
      </c>
      <c r="J39" s="86">
        <v>8.07</v>
      </c>
      <c r="K39"/>
      <c r="L39"/>
      <c r="M39"/>
      <c r="N39"/>
      <c r="O39"/>
      <c r="P39"/>
      <c r="Q39"/>
      <c r="R39"/>
      <c r="S39"/>
    </row>
    <row r="40" spans="1:19">
      <c r="A40" s="86" t="s">
        <v>359</v>
      </c>
      <c r="B40" s="86">
        <v>207.34</v>
      </c>
      <c r="C40" s="86" t="s">
        <v>3</v>
      </c>
      <c r="D40" s="86">
        <v>568.77</v>
      </c>
      <c r="E40" s="86">
        <v>1</v>
      </c>
      <c r="F40" s="86">
        <v>136.91999999999999</v>
      </c>
      <c r="G40" s="86">
        <v>65.28</v>
      </c>
      <c r="H40" s="86">
        <v>16.89</v>
      </c>
      <c r="I40" s="86">
        <v>18.579999999999998</v>
      </c>
      <c r="J40" s="86">
        <v>8.07</v>
      </c>
      <c r="K40"/>
      <c r="L40"/>
      <c r="M40"/>
      <c r="N40"/>
      <c r="O40"/>
      <c r="P40"/>
      <c r="Q40"/>
      <c r="R40"/>
      <c r="S40"/>
    </row>
    <row r="41" spans="1:19">
      <c r="A41" s="86" t="s">
        <v>360</v>
      </c>
      <c r="B41" s="86">
        <v>131.26</v>
      </c>
      <c r="C41" s="86" t="s">
        <v>3</v>
      </c>
      <c r="D41" s="86">
        <v>360.08</v>
      </c>
      <c r="E41" s="86">
        <v>1</v>
      </c>
      <c r="F41" s="86">
        <v>91.28</v>
      </c>
      <c r="G41" s="86">
        <v>43.52</v>
      </c>
      <c r="H41" s="86">
        <v>16.89</v>
      </c>
      <c r="I41" s="86">
        <v>18.579999999999998</v>
      </c>
      <c r="J41" s="86">
        <v>8.07</v>
      </c>
      <c r="K41"/>
      <c r="L41"/>
      <c r="M41"/>
      <c r="N41"/>
      <c r="O41"/>
      <c r="P41"/>
      <c r="Q41"/>
      <c r="R41"/>
      <c r="S41"/>
    </row>
    <row r="42" spans="1:19">
      <c r="A42" s="86" t="s">
        <v>361</v>
      </c>
      <c r="B42" s="86">
        <v>207.34</v>
      </c>
      <c r="C42" s="86" t="s">
        <v>3</v>
      </c>
      <c r="D42" s="86">
        <v>568.77</v>
      </c>
      <c r="E42" s="86">
        <v>1</v>
      </c>
      <c r="F42" s="86">
        <v>136.91999999999999</v>
      </c>
      <c r="G42" s="86">
        <v>65.28</v>
      </c>
      <c r="H42" s="86">
        <v>16.89</v>
      </c>
      <c r="I42" s="86">
        <v>18.579999999999998</v>
      </c>
      <c r="J42" s="86">
        <v>8.07</v>
      </c>
      <c r="K42"/>
      <c r="L42"/>
      <c r="M42"/>
      <c r="N42"/>
      <c r="O42"/>
      <c r="P42"/>
      <c r="Q42"/>
      <c r="R42"/>
      <c r="S42"/>
    </row>
    <row r="43" spans="1:19">
      <c r="A43" s="86" t="s">
        <v>362</v>
      </c>
      <c r="B43" s="86">
        <v>131.25</v>
      </c>
      <c r="C43" s="86" t="s">
        <v>3</v>
      </c>
      <c r="D43" s="86">
        <v>360.05</v>
      </c>
      <c r="E43" s="86">
        <v>1</v>
      </c>
      <c r="F43" s="86">
        <v>91.28</v>
      </c>
      <c r="G43" s="86">
        <v>43.52</v>
      </c>
      <c r="H43" s="86">
        <v>16.89</v>
      </c>
      <c r="I43" s="86">
        <v>18.579999999999998</v>
      </c>
      <c r="J43" s="86">
        <v>8.07</v>
      </c>
      <c r="K43"/>
      <c r="L43"/>
      <c r="M43"/>
      <c r="N43"/>
      <c r="O43"/>
      <c r="P43"/>
      <c r="Q43"/>
      <c r="R43"/>
      <c r="S43"/>
    </row>
    <row r="44" spans="1:19">
      <c r="A44" s="86" t="s">
        <v>364</v>
      </c>
      <c r="B44" s="86">
        <v>207.34</v>
      </c>
      <c r="C44" s="86" t="s">
        <v>3</v>
      </c>
      <c r="D44" s="86">
        <v>568.77</v>
      </c>
      <c r="E44" s="86">
        <v>1</v>
      </c>
      <c r="F44" s="86">
        <v>136.91999999999999</v>
      </c>
      <c r="G44" s="86">
        <v>65.28</v>
      </c>
      <c r="H44" s="86">
        <v>16.89</v>
      </c>
      <c r="I44" s="86">
        <v>18.579999999999998</v>
      </c>
      <c r="J44" s="86">
        <v>8.07</v>
      </c>
      <c r="K44"/>
      <c r="L44"/>
      <c r="M44"/>
      <c r="N44"/>
      <c r="O44"/>
      <c r="P44"/>
      <c r="Q44"/>
      <c r="R44"/>
      <c r="S44"/>
    </row>
    <row r="45" spans="1:19">
      <c r="A45" s="86" t="s">
        <v>365</v>
      </c>
      <c r="B45" s="86">
        <v>131.26</v>
      </c>
      <c r="C45" s="86" t="s">
        <v>3</v>
      </c>
      <c r="D45" s="86">
        <v>360.08</v>
      </c>
      <c r="E45" s="86">
        <v>1</v>
      </c>
      <c r="F45" s="86">
        <v>91.28</v>
      </c>
      <c r="G45" s="86">
        <v>43.52</v>
      </c>
      <c r="H45" s="86">
        <v>16.89</v>
      </c>
      <c r="I45" s="86">
        <v>18.579999999999998</v>
      </c>
      <c r="J45" s="86">
        <v>8.07</v>
      </c>
      <c r="K45"/>
      <c r="L45"/>
      <c r="M45"/>
      <c r="N45"/>
      <c r="O45"/>
      <c r="P45"/>
      <c r="Q45"/>
      <c r="R45"/>
      <c r="S45"/>
    </row>
    <row r="46" spans="1:19">
      <c r="A46" s="86" t="s">
        <v>366</v>
      </c>
      <c r="B46" s="86">
        <v>207.34</v>
      </c>
      <c r="C46" s="86" t="s">
        <v>3</v>
      </c>
      <c r="D46" s="86">
        <v>568.77</v>
      </c>
      <c r="E46" s="86">
        <v>1</v>
      </c>
      <c r="F46" s="86">
        <v>136.91999999999999</v>
      </c>
      <c r="G46" s="86">
        <v>65.28</v>
      </c>
      <c r="H46" s="86">
        <v>16.89</v>
      </c>
      <c r="I46" s="86">
        <v>18.579999999999998</v>
      </c>
      <c r="J46" s="86">
        <v>8.07</v>
      </c>
      <c r="K46"/>
      <c r="L46"/>
      <c r="M46"/>
      <c r="N46"/>
      <c r="O46"/>
      <c r="P46"/>
      <c r="Q46"/>
      <c r="R46"/>
      <c r="S46"/>
    </row>
    <row r="47" spans="1:19">
      <c r="A47" s="86" t="s">
        <v>367</v>
      </c>
      <c r="B47" s="86">
        <v>131.25</v>
      </c>
      <c r="C47" s="86" t="s">
        <v>3</v>
      </c>
      <c r="D47" s="86">
        <v>360.05</v>
      </c>
      <c r="E47" s="86">
        <v>1</v>
      </c>
      <c r="F47" s="86">
        <v>91.28</v>
      </c>
      <c r="G47" s="86">
        <v>43.52</v>
      </c>
      <c r="H47" s="86">
        <v>16.89</v>
      </c>
      <c r="I47" s="86">
        <v>18.579999999999998</v>
      </c>
      <c r="J47" s="86">
        <v>8.07</v>
      </c>
      <c r="K47"/>
      <c r="L47"/>
      <c r="M47"/>
      <c r="N47"/>
      <c r="O47"/>
      <c r="P47"/>
      <c r="Q47"/>
      <c r="R47"/>
      <c r="S47"/>
    </row>
    <row r="48" spans="1:19">
      <c r="A48" s="86" t="s">
        <v>370</v>
      </c>
      <c r="B48" s="86">
        <v>1660.73</v>
      </c>
      <c r="C48" s="86" t="s">
        <v>3</v>
      </c>
      <c r="D48" s="86">
        <v>2024.76</v>
      </c>
      <c r="E48" s="86">
        <v>1</v>
      </c>
      <c r="F48" s="86">
        <v>202.84</v>
      </c>
      <c r="G48" s="86">
        <v>0</v>
      </c>
      <c r="H48" s="86">
        <v>0</v>
      </c>
      <c r="I48" s="86"/>
      <c r="J48" s="86">
        <v>0</v>
      </c>
      <c r="K48"/>
      <c r="L48"/>
      <c r="M48"/>
      <c r="N48"/>
      <c r="O48"/>
      <c r="P48"/>
      <c r="Q48"/>
      <c r="R48"/>
      <c r="S48"/>
    </row>
    <row r="49" spans="1:19">
      <c r="A49" s="86" t="s">
        <v>238</v>
      </c>
      <c r="B49" s="86">
        <v>9964.3700000000008</v>
      </c>
      <c r="C49" s="86"/>
      <c r="D49" s="86">
        <v>19741.41</v>
      </c>
      <c r="E49" s="86"/>
      <c r="F49" s="86">
        <v>1977.67</v>
      </c>
      <c r="G49" s="86">
        <v>652.83000000000004</v>
      </c>
      <c r="H49" s="86">
        <v>8.4450000000000003</v>
      </c>
      <c r="I49" s="86">
        <v>37.159999999999997</v>
      </c>
      <c r="J49" s="86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6" t="s">
        <v>371</v>
      </c>
      <c r="B50" s="86">
        <v>9964.3700000000008</v>
      </c>
      <c r="C50" s="86"/>
      <c r="D50" s="86">
        <v>19741.41</v>
      </c>
      <c r="E50" s="86"/>
      <c r="F50" s="86">
        <v>1977.67</v>
      </c>
      <c r="G50" s="86">
        <v>652.83000000000004</v>
      </c>
      <c r="H50" s="86">
        <v>8.4450000000000003</v>
      </c>
      <c r="I50" s="86">
        <v>37.159999999999997</v>
      </c>
      <c r="J50" s="86">
        <v>7.2575000000000003</v>
      </c>
      <c r="K50"/>
      <c r="L50"/>
      <c r="M50"/>
      <c r="N50"/>
      <c r="O50"/>
      <c r="P50"/>
      <c r="Q50"/>
      <c r="R50"/>
      <c r="S50"/>
    </row>
    <row r="51" spans="1:19">
      <c r="A51" s="86" t="s">
        <v>372</v>
      </c>
      <c r="B51" s="86">
        <v>0</v>
      </c>
      <c r="C51" s="86"/>
      <c r="D51" s="86">
        <v>0</v>
      </c>
      <c r="E51" s="86"/>
      <c r="F51" s="86">
        <v>0</v>
      </c>
      <c r="G51" s="86">
        <v>0</v>
      </c>
      <c r="H51" s="86"/>
      <c r="I51" s="86"/>
      <c r="J51" s="86"/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79"/>
      <c r="B53" s="86" t="s">
        <v>49</v>
      </c>
      <c r="C53" s="86" t="s">
        <v>373</v>
      </c>
      <c r="D53" s="86" t="s">
        <v>374</v>
      </c>
      <c r="E53" s="86" t="s">
        <v>375</v>
      </c>
      <c r="F53" s="86" t="s">
        <v>376</v>
      </c>
      <c r="G53" s="86" t="s">
        <v>377</v>
      </c>
      <c r="H53" s="86" t="s">
        <v>378</v>
      </c>
      <c r="I53" s="86" t="s">
        <v>379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380</v>
      </c>
      <c r="B54" s="86" t="s">
        <v>495</v>
      </c>
      <c r="C54" s="86">
        <v>0.3</v>
      </c>
      <c r="D54" s="86">
        <v>1.8620000000000001</v>
      </c>
      <c r="E54" s="86">
        <v>3.4009999999999998</v>
      </c>
      <c r="F54" s="86">
        <v>983.54</v>
      </c>
      <c r="G54" s="86">
        <v>0</v>
      </c>
      <c r="H54" s="86">
        <v>180</v>
      </c>
      <c r="I54" s="86"/>
      <c r="J54"/>
      <c r="K54"/>
      <c r="L54"/>
      <c r="M54"/>
      <c r="N54"/>
      <c r="O54"/>
      <c r="P54"/>
      <c r="Q54"/>
      <c r="R54"/>
      <c r="S54"/>
    </row>
    <row r="55" spans="1:19">
      <c r="A55" s="86" t="s">
        <v>401</v>
      </c>
      <c r="B55" s="86" t="s">
        <v>496</v>
      </c>
      <c r="C55" s="86">
        <v>0.22</v>
      </c>
      <c r="D55" s="86">
        <v>0.90800000000000003</v>
      </c>
      <c r="E55" s="86">
        <v>1.0509999999999999</v>
      </c>
      <c r="F55" s="86">
        <v>40.57</v>
      </c>
      <c r="G55" s="86">
        <v>90</v>
      </c>
      <c r="H55" s="86">
        <v>90</v>
      </c>
      <c r="I55" s="86" t="s">
        <v>385</v>
      </c>
      <c r="J55"/>
      <c r="K55"/>
      <c r="L55"/>
      <c r="M55"/>
      <c r="N55"/>
      <c r="O55"/>
      <c r="P55"/>
      <c r="Q55"/>
      <c r="R55"/>
      <c r="S55"/>
    </row>
    <row r="56" spans="1:19">
      <c r="A56" s="86" t="s">
        <v>404</v>
      </c>
      <c r="B56" s="86" t="s">
        <v>496</v>
      </c>
      <c r="C56" s="86">
        <v>0.22</v>
      </c>
      <c r="D56" s="86">
        <v>0.90800000000000003</v>
      </c>
      <c r="E56" s="86">
        <v>1.0509999999999999</v>
      </c>
      <c r="F56" s="86">
        <v>60.85</v>
      </c>
      <c r="G56" s="86">
        <v>0</v>
      </c>
      <c r="H56" s="86">
        <v>90</v>
      </c>
      <c r="I56" s="86" t="s">
        <v>388</v>
      </c>
      <c r="J56"/>
      <c r="K56"/>
      <c r="L56"/>
      <c r="M56"/>
      <c r="N56"/>
      <c r="O56"/>
      <c r="P56"/>
      <c r="Q56"/>
      <c r="R56"/>
      <c r="S56"/>
    </row>
    <row r="57" spans="1:19">
      <c r="A57" s="86" t="s">
        <v>402</v>
      </c>
      <c r="B57" s="86" t="s">
        <v>496</v>
      </c>
      <c r="C57" s="86">
        <v>0.22</v>
      </c>
      <c r="D57" s="86">
        <v>0.90800000000000003</v>
      </c>
      <c r="E57" s="86">
        <v>1.0509999999999999</v>
      </c>
      <c r="F57" s="86">
        <v>60.85</v>
      </c>
      <c r="G57" s="86">
        <v>180</v>
      </c>
      <c r="H57" s="86">
        <v>90</v>
      </c>
      <c r="I57" s="86" t="s">
        <v>382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403</v>
      </c>
      <c r="B58" s="86" t="s">
        <v>496</v>
      </c>
      <c r="C58" s="86">
        <v>0.22</v>
      </c>
      <c r="D58" s="86">
        <v>0.90800000000000003</v>
      </c>
      <c r="E58" s="86">
        <v>1.0509999999999999</v>
      </c>
      <c r="F58" s="86">
        <v>40.57</v>
      </c>
      <c r="G58" s="86">
        <v>270</v>
      </c>
      <c r="H58" s="86">
        <v>90</v>
      </c>
      <c r="I58" s="86" t="s">
        <v>391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406</v>
      </c>
      <c r="B59" s="86" t="s">
        <v>496</v>
      </c>
      <c r="C59" s="86">
        <v>0.22</v>
      </c>
      <c r="D59" s="86">
        <v>0.90800000000000003</v>
      </c>
      <c r="E59" s="86">
        <v>1.0509999999999999</v>
      </c>
      <c r="F59" s="86">
        <v>40.57</v>
      </c>
      <c r="G59" s="86">
        <v>90</v>
      </c>
      <c r="H59" s="86">
        <v>90</v>
      </c>
      <c r="I59" s="86" t="s">
        <v>385</v>
      </c>
      <c r="J59"/>
      <c r="K59"/>
      <c r="L59"/>
      <c r="M59"/>
      <c r="N59"/>
      <c r="O59"/>
      <c r="P59"/>
      <c r="Q59"/>
      <c r="R59"/>
      <c r="S59"/>
    </row>
    <row r="60" spans="1:19">
      <c r="A60" s="86" t="s">
        <v>405</v>
      </c>
      <c r="B60" s="86" t="s">
        <v>496</v>
      </c>
      <c r="C60" s="86">
        <v>0.22</v>
      </c>
      <c r="D60" s="86">
        <v>0.90800000000000003</v>
      </c>
      <c r="E60" s="86">
        <v>1.0509999999999999</v>
      </c>
      <c r="F60" s="86">
        <v>60.85</v>
      </c>
      <c r="G60" s="86">
        <v>0</v>
      </c>
      <c r="H60" s="86">
        <v>90</v>
      </c>
      <c r="I60" s="86" t="s">
        <v>388</v>
      </c>
      <c r="J60"/>
      <c r="K60"/>
      <c r="L60"/>
      <c r="M60"/>
      <c r="N60"/>
      <c r="O60"/>
      <c r="P60"/>
      <c r="Q60"/>
      <c r="R60"/>
      <c r="S60"/>
    </row>
    <row r="61" spans="1:19">
      <c r="A61" s="86" t="s">
        <v>407</v>
      </c>
      <c r="B61" s="86" t="s">
        <v>496</v>
      </c>
      <c r="C61" s="86">
        <v>0.22</v>
      </c>
      <c r="D61" s="86">
        <v>0.90800000000000003</v>
      </c>
      <c r="E61" s="86">
        <v>1.0509999999999999</v>
      </c>
      <c r="F61" s="86">
        <v>60.85</v>
      </c>
      <c r="G61" s="86">
        <v>180</v>
      </c>
      <c r="H61" s="86">
        <v>90</v>
      </c>
      <c r="I61" s="86" t="s">
        <v>382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408</v>
      </c>
      <c r="B62" s="86" t="s">
        <v>496</v>
      </c>
      <c r="C62" s="86">
        <v>0.22</v>
      </c>
      <c r="D62" s="86">
        <v>0.90800000000000003</v>
      </c>
      <c r="E62" s="86">
        <v>1.0509999999999999</v>
      </c>
      <c r="F62" s="86">
        <v>40.57</v>
      </c>
      <c r="G62" s="86">
        <v>270</v>
      </c>
      <c r="H62" s="86">
        <v>90</v>
      </c>
      <c r="I62" s="86" t="s">
        <v>391</v>
      </c>
      <c r="J62"/>
      <c r="K62"/>
      <c r="L62"/>
      <c r="M62"/>
      <c r="N62"/>
      <c r="O62"/>
      <c r="P62"/>
      <c r="Q62"/>
      <c r="R62"/>
      <c r="S62"/>
    </row>
    <row r="63" spans="1:19">
      <c r="A63" s="86" t="s">
        <v>381</v>
      </c>
      <c r="B63" s="86" t="s">
        <v>496</v>
      </c>
      <c r="C63" s="86">
        <v>0.22</v>
      </c>
      <c r="D63" s="86">
        <v>0.90800000000000003</v>
      </c>
      <c r="E63" s="86">
        <v>1.0509999999999999</v>
      </c>
      <c r="F63" s="86">
        <v>136.91999999999999</v>
      </c>
      <c r="G63" s="86">
        <v>180</v>
      </c>
      <c r="H63" s="86">
        <v>90</v>
      </c>
      <c r="I63" s="86" t="s">
        <v>382</v>
      </c>
      <c r="J63"/>
      <c r="K63"/>
      <c r="L63"/>
      <c r="M63"/>
      <c r="N63"/>
      <c r="O63"/>
      <c r="P63"/>
      <c r="Q63"/>
      <c r="R63"/>
      <c r="S63"/>
    </row>
    <row r="64" spans="1:19">
      <c r="A64" s="86" t="s">
        <v>383</v>
      </c>
      <c r="B64" s="86" t="s">
        <v>495</v>
      </c>
      <c r="C64" s="86">
        <v>0.3</v>
      </c>
      <c r="D64" s="86">
        <v>1.8620000000000001</v>
      </c>
      <c r="E64" s="86">
        <v>3.4009999999999998</v>
      </c>
      <c r="F64" s="86">
        <v>207.34</v>
      </c>
      <c r="G64" s="86">
        <v>180</v>
      </c>
      <c r="H64" s="86">
        <v>180</v>
      </c>
      <c r="I64" s="86"/>
      <c r="J64"/>
      <c r="K64"/>
      <c r="L64"/>
      <c r="M64"/>
      <c r="N64"/>
      <c r="O64"/>
      <c r="P64"/>
      <c r="Q64"/>
      <c r="R64"/>
      <c r="S64"/>
    </row>
    <row r="65" spans="1:19">
      <c r="A65" s="86" t="s">
        <v>384</v>
      </c>
      <c r="B65" s="86" t="s">
        <v>496</v>
      </c>
      <c r="C65" s="86">
        <v>0.22</v>
      </c>
      <c r="D65" s="86">
        <v>0.90800000000000003</v>
      </c>
      <c r="E65" s="86">
        <v>1.0509999999999999</v>
      </c>
      <c r="F65" s="86">
        <v>91.28</v>
      </c>
      <c r="G65" s="86">
        <v>90</v>
      </c>
      <c r="H65" s="86">
        <v>90</v>
      </c>
      <c r="I65" s="86" t="s">
        <v>385</v>
      </c>
      <c r="J65"/>
      <c r="K65"/>
      <c r="L65"/>
      <c r="M65"/>
      <c r="N65"/>
      <c r="O65"/>
      <c r="P65"/>
      <c r="Q65"/>
      <c r="R65"/>
      <c r="S65"/>
    </row>
    <row r="66" spans="1:19">
      <c r="A66" s="86" t="s">
        <v>386</v>
      </c>
      <c r="B66" s="86" t="s">
        <v>495</v>
      </c>
      <c r="C66" s="86">
        <v>0.3</v>
      </c>
      <c r="D66" s="86">
        <v>1.8620000000000001</v>
      </c>
      <c r="E66" s="86">
        <v>3.4009999999999998</v>
      </c>
      <c r="F66" s="86">
        <v>131.26</v>
      </c>
      <c r="G66" s="86">
        <v>90</v>
      </c>
      <c r="H66" s="86">
        <v>180</v>
      </c>
      <c r="I66" s="86"/>
      <c r="J66"/>
      <c r="K66"/>
      <c r="L66"/>
      <c r="M66"/>
      <c r="N66"/>
      <c r="O66"/>
      <c r="P66"/>
      <c r="Q66"/>
      <c r="R66"/>
      <c r="S66"/>
    </row>
    <row r="67" spans="1:19">
      <c r="A67" s="86" t="s">
        <v>387</v>
      </c>
      <c r="B67" s="86" t="s">
        <v>496</v>
      </c>
      <c r="C67" s="86">
        <v>0.22</v>
      </c>
      <c r="D67" s="86">
        <v>0.90800000000000003</v>
      </c>
      <c r="E67" s="86">
        <v>1.0509999999999999</v>
      </c>
      <c r="F67" s="86">
        <v>136.91999999999999</v>
      </c>
      <c r="G67" s="86">
        <v>0</v>
      </c>
      <c r="H67" s="86">
        <v>90</v>
      </c>
      <c r="I67" s="86" t="s">
        <v>388</v>
      </c>
      <c r="J67"/>
      <c r="K67"/>
      <c r="L67"/>
      <c r="M67"/>
      <c r="N67"/>
      <c r="O67"/>
      <c r="P67"/>
      <c r="Q67"/>
      <c r="R67"/>
      <c r="S67"/>
    </row>
    <row r="68" spans="1:19">
      <c r="A68" s="86" t="s">
        <v>389</v>
      </c>
      <c r="B68" s="86" t="s">
        <v>495</v>
      </c>
      <c r="C68" s="86">
        <v>0.3</v>
      </c>
      <c r="D68" s="86">
        <v>1.8620000000000001</v>
      </c>
      <c r="E68" s="86">
        <v>3.4009999999999998</v>
      </c>
      <c r="F68" s="86">
        <v>207.34</v>
      </c>
      <c r="G68" s="86">
        <v>0</v>
      </c>
      <c r="H68" s="86">
        <v>180</v>
      </c>
      <c r="I68" s="86"/>
      <c r="J68"/>
      <c r="K68"/>
      <c r="L68"/>
      <c r="M68"/>
      <c r="N68"/>
      <c r="O68"/>
      <c r="P68"/>
      <c r="Q68"/>
      <c r="R68"/>
      <c r="S68"/>
    </row>
    <row r="69" spans="1:19">
      <c r="A69" s="86" t="s">
        <v>390</v>
      </c>
      <c r="B69" s="86" t="s">
        <v>496</v>
      </c>
      <c r="C69" s="86">
        <v>0.22</v>
      </c>
      <c r="D69" s="86">
        <v>0.90800000000000003</v>
      </c>
      <c r="E69" s="86">
        <v>1.0509999999999999</v>
      </c>
      <c r="F69" s="86">
        <v>91.28</v>
      </c>
      <c r="G69" s="86">
        <v>270</v>
      </c>
      <c r="H69" s="86">
        <v>90</v>
      </c>
      <c r="I69" s="86" t="s">
        <v>391</v>
      </c>
      <c r="J69"/>
      <c r="K69"/>
      <c r="L69"/>
      <c r="M69"/>
      <c r="N69"/>
      <c r="O69"/>
      <c r="P69"/>
      <c r="Q69"/>
      <c r="R69"/>
      <c r="S69"/>
    </row>
    <row r="70" spans="1:19">
      <c r="A70" s="86" t="s">
        <v>392</v>
      </c>
      <c r="B70" s="86" t="s">
        <v>495</v>
      </c>
      <c r="C70" s="86">
        <v>0.3</v>
      </c>
      <c r="D70" s="86">
        <v>1.8620000000000001</v>
      </c>
      <c r="E70" s="86">
        <v>3.4009999999999998</v>
      </c>
      <c r="F70" s="86">
        <v>131.25</v>
      </c>
      <c r="G70" s="86">
        <v>270</v>
      </c>
      <c r="H70" s="86">
        <v>180</v>
      </c>
      <c r="I70" s="86"/>
      <c r="J70"/>
      <c r="K70"/>
      <c r="L70"/>
      <c r="M70"/>
      <c r="N70"/>
      <c r="O70"/>
      <c r="P70"/>
      <c r="Q70"/>
      <c r="R70"/>
      <c r="S70"/>
    </row>
    <row r="71" spans="1:19">
      <c r="A71" s="86" t="s">
        <v>393</v>
      </c>
      <c r="B71" s="86" t="s">
        <v>496</v>
      </c>
      <c r="C71" s="86">
        <v>0.22</v>
      </c>
      <c r="D71" s="86">
        <v>0.90800000000000003</v>
      </c>
      <c r="E71" s="86">
        <v>1.0509999999999999</v>
      </c>
      <c r="F71" s="86">
        <v>136.91999999999999</v>
      </c>
      <c r="G71" s="86">
        <v>180</v>
      </c>
      <c r="H71" s="86">
        <v>90</v>
      </c>
      <c r="I71" s="86" t="s">
        <v>382</v>
      </c>
      <c r="J71"/>
      <c r="K71"/>
      <c r="L71"/>
      <c r="M71"/>
      <c r="N71"/>
      <c r="O71"/>
      <c r="P71"/>
      <c r="Q71"/>
      <c r="R71"/>
      <c r="S71"/>
    </row>
    <row r="72" spans="1:19">
      <c r="A72" s="86" t="s">
        <v>394</v>
      </c>
      <c r="B72" s="86" t="s">
        <v>496</v>
      </c>
      <c r="C72" s="86">
        <v>0.22</v>
      </c>
      <c r="D72" s="86">
        <v>0.90800000000000003</v>
      </c>
      <c r="E72" s="86">
        <v>1.0509999999999999</v>
      </c>
      <c r="F72" s="86">
        <v>91.28</v>
      </c>
      <c r="G72" s="86">
        <v>90</v>
      </c>
      <c r="H72" s="86">
        <v>90</v>
      </c>
      <c r="I72" s="86" t="s">
        <v>385</v>
      </c>
      <c r="J72"/>
      <c r="K72"/>
      <c r="L72"/>
      <c r="M72"/>
      <c r="N72"/>
      <c r="O72"/>
      <c r="P72"/>
      <c r="Q72"/>
      <c r="R72"/>
      <c r="S72"/>
    </row>
    <row r="73" spans="1:19">
      <c r="A73" s="86" t="s">
        <v>395</v>
      </c>
      <c r="B73" s="86" t="s">
        <v>496</v>
      </c>
      <c r="C73" s="86">
        <v>0.22</v>
      </c>
      <c r="D73" s="86">
        <v>0.90800000000000003</v>
      </c>
      <c r="E73" s="86">
        <v>1.0509999999999999</v>
      </c>
      <c r="F73" s="86">
        <v>136.91999999999999</v>
      </c>
      <c r="G73" s="86">
        <v>0</v>
      </c>
      <c r="H73" s="86">
        <v>90</v>
      </c>
      <c r="I73" s="86" t="s">
        <v>388</v>
      </c>
      <c r="J73"/>
      <c r="K73"/>
      <c r="L73"/>
      <c r="M73"/>
      <c r="N73"/>
      <c r="O73"/>
      <c r="P73"/>
      <c r="Q73"/>
      <c r="R73"/>
      <c r="S73"/>
    </row>
    <row r="74" spans="1:19">
      <c r="A74" s="86" t="s">
        <v>396</v>
      </c>
      <c r="B74" s="86" t="s">
        <v>496</v>
      </c>
      <c r="C74" s="86">
        <v>0.22</v>
      </c>
      <c r="D74" s="86">
        <v>0.90800000000000003</v>
      </c>
      <c r="E74" s="86">
        <v>1.0509999999999999</v>
      </c>
      <c r="F74" s="86">
        <v>91.28</v>
      </c>
      <c r="G74" s="86">
        <v>270</v>
      </c>
      <c r="H74" s="86">
        <v>90</v>
      </c>
      <c r="I74" s="86" t="s">
        <v>391</v>
      </c>
      <c r="J74"/>
      <c r="K74"/>
      <c r="L74"/>
      <c r="M74"/>
      <c r="N74"/>
      <c r="O74"/>
      <c r="P74"/>
      <c r="Q74"/>
      <c r="R74"/>
      <c r="S74"/>
    </row>
    <row r="75" spans="1:19">
      <c r="A75" s="86" t="s">
        <v>397</v>
      </c>
      <c r="B75" s="86" t="s">
        <v>496</v>
      </c>
      <c r="C75" s="86">
        <v>0.22</v>
      </c>
      <c r="D75" s="86">
        <v>0.90800000000000003</v>
      </c>
      <c r="E75" s="86">
        <v>1.0509999999999999</v>
      </c>
      <c r="F75" s="86">
        <v>136.91999999999999</v>
      </c>
      <c r="G75" s="86">
        <v>180</v>
      </c>
      <c r="H75" s="86">
        <v>90</v>
      </c>
      <c r="I75" s="86" t="s">
        <v>382</v>
      </c>
      <c r="J75"/>
      <c r="K75"/>
      <c r="L75"/>
      <c r="M75"/>
      <c r="N75"/>
      <c r="O75"/>
      <c r="P75"/>
      <c r="Q75"/>
      <c r="R75"/>
      <c r="S75"/>
    </row>
    <row r="76" spans="1:19">
      <c r="A76" s="86" t="s">
        <v>398</v>
      </c>
      <c r="B76" s="86" t="s">
        <v>496</v>
      </c>
      <c r="C76" s="86">
        <v>0.22</v>
      </c>
      <c r="D76" s="86">
        <v>0.90800000000000003</v>
      </c>
      <c r="E76" s="86">
        <v>1.0509999999999999</v>
      </c>
      <c r="F76" s="86">
        <v>91.28</v>
      </c>
      <c r="G76" s="86">
        <v>90</v>
      </c>
      <c r="H76" s="86">
        <v>90</v>
      </c>
      <c r="I76" s="86" t="s">
        <v>385</v>
      </c>
      <c r="J76"/>
      <c r="K76"/>
      <c r="L76"/>
      <c r="M76"/>
      <c r="N76"/>
      <c r="O76"/>
      <c r="P76"/>
      <c r="Q76"/>
      <c r="R76"/>
      <c r="S76"/>
    </row>
    <row r="77" spans="1:19">
      <c r="A77" s="86" t="s">
        <v>399</v>
      </c>
      <c r="B77" s="86" t="s">
        <v>496</v>
      </c>
      <c r="C77" s="86">
        <v>0.22</v>
      </c>
      <c r="D77" s="86">
        <v>0.90800000000000003</v>
      </c>
      <c r="E77" s="86">
        <v>1.0509999999999999</v>
      </c>
      <c r="F77" s="86">
        <v>136.91999999999999</v>
      </c>
      <c r="G77" s="86">
        <v>0</v>
      </c>
      <c r="H77" s="86">
        <v>90</v>
      </c>
      <c r="I77" s="86" t="s">
        <v>388</v>
      </c>
      <c r="J77"/>
      <c r="K77"/>
      <c r="L77"/>
      <c r="M77"/>
      <c r="N77"/>
      <c r="O77"/>
      <c r="P77"/>
      <c r="Q77"/>
      <c r="R77"/>
      <c r="S77"/>
    </row>
    <row r="78" spans="1:19">
      <c r="A78" s="86" t="s">
        <v>400</v>
      </c>
      <c r="B78" s="86" t="s">
        <v>496</v>
      </c>
      <c r="C78" s="86">
        <v>0.22</v>
      </c>
      <c r="D78" s="86">
        <v>0.90800000000000003</v>
      </c>
      <c r="E78" s="86">
        <v>1.0509999999999999</v>
      </c>
      <c r="F78" s="86">
        <v>91.28</v>
      </c>
      <c r="G78" s="86">
        <v>270</v>
      </c>
      <c r="H78" s="86">
        <v>90</v>
      </c>
      <c r="I78" s="86" t="s">
        <v>391</v>
      </c>
      <c r="J78"/>
      <c r="K78"/>
      <c r="L78"/>
      <c r="M78"/>
      <c r="N78"/>
      <c r="O78"/>
      <c r="P78"/>
      <c r="Q78"/>
      <c r="R78"/>
      <c r="S78"/>
    </row>
    <row r="79" spans="1:19">
      <c r="A79" s="86" t="s">
        <v>410</v>
      </c>
      <c r="B79" s="86" t="s">
        <v>496</v>
      </c>
      <c r="C79" s="86">
        <v>0.22</v>
      </c>
      <c r="D79" s="86">
        <v>0.90800000000000003</v>
      </c>
      <c r="E79" s="86">
        <v>1.0509999999999999</v>
      </c>
      <c r="F79" s="86">
        <v>40.57</v>
      </c>
      <c r="G79" s="86">
        <v>90</v>
      </c>
      <c r="H79" s="86">
        <v>90</v>
      </c>
      <c r="I79" s="86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86" t="s">
        <v>409</v>
      </c>
      <c r="B80" s="86" t="s">
        <v>496</v>
      </c>
      <c r="C80" s="86">
        <v>0.22</v>
      </c>
      <c r="D80" s="86">
        <v>0.90800000000000003</v>
      </c>
      <c r="E80" s="86">
        <v>1.0509999999999999</v>
      </c>
      <c r="F80" s="86">
        <v>60.85</v>
      </c>
      <c r="G80" s="86">
        <v>0</v>
      </c>
      <c r="H80" s="86">
        <v>90</v>
      </c>
      <c r="I80" s="86" t="s">
        <v>388</v>
      </c>
      <c r="J80"/>
      <c r="K80"/>
      <c r="L80"/>
      <c r="M80"/>
      <c r="N80"/>
      <c r="O80"/>
      <c r="P80"/>
      <c r="Q80"/>
      <c r="R80"/>
      <c r="S80"/>
    </row>
    <row r="81" spans="1:19">
      <c r="A81" s="86" t="s">
        <v>411</v>
      </c>
      <c r="B81" s="86" t="s">
        <v>496</v>
      </c>
      <c r="C81" s="86">
        <v>0.22</v>
      </c>
      <c r="D81" s="86">
        <v>0.90800000000000003</v>
      </c>
      <c r="E81" s="86">
        <v>1.0509999999999999</v>
      </c>
      <c r="F81" s="86">
        <v>60.85</v>
      </c>
      <c r="G81" s="86">
        <v>180</v>
      </c>
      <c r="H81" s="86">
        <v>90</v>
      </c>
      <c r="I81" s="86" t="s">
        <v>382</v>
      </c>
      <c r="J81"/>
      <c r="K81"/>
      <c r="L81"/>
      <c r="M81"/>
      <c r="N81"/>
      <c r="O81"/>
      <c r="P81"/>
      <c r="Q81"/>
      <c r="R81"/>
      <c r="S81"/>
    </row>
    <row r="82" spans="1:19">
      <c r="A82" s="86" t="s">
        <v>412</v>
      </c>
      <c r="B82" s="86" t="s">
        <v>496</v>
      </c>
      <c r="C82" s="86">
        <v>0.22</v>
      </c>
      <c r="D82" s="86">
        <v>0.90800000000000003</v>
      </c>
      <c r="E82" s="86">
        <v>1.0509999999999999</v>
      </c>
      <c r="F82" s="86">
        <v>40.57</v>
      </c>
      <c r="G82" s="86">
        <v>270</v>
      </c>
      <c r="H82" s="86">
        <v>90</v>
      </c>
      <c r="I82" s="86" t="s">
        <v>391</v>
      </c>
      <c r="J82"/>
      <c r="K82"/>
      <c r="L82"/>
      <c r="M82"/>
      <c r="N82"/>
      <c r="O82"/>
      <c r="P82"/>
      <c r="Q82"/>
      <c r="R82"/>
      <c r="S82"/>
    </row>
    <row r="83" spans="1:19">
      <c r="A83" s="86" t="s">
        <v>413</v>
      </c>
      <c r="B83" s="86" t="s">
        <v>497</v>
      </c>
      <c r="C83" s="86">
        <v>0.3</v>
      </c>
      <c r="D83" s="86">
        <v>0.27300000000000002</v>
      </c>
      <c r="E83" s="86">
        <v>0.28799999999999998</v>
      </c>
      <c r="F83" s="86">
        <v>1660.73</v>
      </c>
      <c r="G83" s="86">
        <v>0</v>
      </c>
      <c r="H83" s="86">
        <v>0</v>
      </c>
      <c r="I83" s="86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79"/>
      <c r="B85" s="86" t="s">
        <v>49</v>
      </c>
      <c r="C85" s="86" t="s">
        <v>414</v>
      </c>
      <c r="D85" s="86" t="s">
        <v>415</v>
      </c>
      <c r="E85" s="86" t="s">
        <v>416</v>
      </c>
      <c r="F85" s="86" t="s">
        <v>43</v>
      </c>
      <c r="G85" s="86" t="s">
        <v>417</v>
      </c>
      <c r="H85" s="86" t="s">
        <v>418</v>
      </c>
      <c r="I85" s="86" t="s">
        <v>419</v>
      </c>
      <c r="J85" s="86" t="s">
        <v>377</v>
      </c>
      <c r="K85" s="86" t="s">
        <v>379</v>
      </c>
      <c r="L85"/>
      <c r="M85"/>
      <c r="N85"/>
      <c r="O85"/>
      <c r="P85"/>
      <c r="Q85"/>
      <c r="R85"/>
      <c r="S85"/>
    </row>
    <row r="86" spans="1:19">
      <c r="A86" s="86" t="s">
        <v>420</v>
      </c>
      <c r="B86" s="86" t="s">
        <v>720</v>
      </c>
      <c r="C86" s="86">
        <v>65.28</v>
      </c>
      <c r="D86" s="86">
        <v>65.28</v>
      </c>
      <c r="E86" s="86">
        <v>5.835</v>
      </c>
      <c r="F86" s="86">
        <v>0.251</v>
      </c>
      <c r="G86" s="86">
        <v>0.11</v>
      </c>
      <c r="H86" s="86" t="s">
        <v>64</v>
      </c>
      <c r="I86" s="86" t="s">
        <v>381</v>
      </c>
      <c r="J86" s="86">
        <v>180</v>
      </c>
      <c r="K86" s="86" t="s">
        <v>382</v>
      </c>
      <c r="L86"/>
      <c r="M86"/>
      <c r="N86"/>
      <c r="O86"/>
      <c r="P86"/>
      <c r="Q86"/>
      <c r="R86"/>
      <c r="S86"/>
    </row>
    <row r="87" spans="1:19">
      <c r="A87" s="86" t="s">
        <v>421</v>
      </c>
      <c r="B87" s="86" t="s">
        <v>720</v>
      </c>
      <c r="C87" s="86">
        <v>43.52</v>
      </c>
      <c r="D87" s="86">
        <v>43.52</v>
      </c>
      <c r="E87" s="86">
        <v>5.835</v>
      </c>
      <c r="F87" s="86">
        <v>0.251</v>
      </c>
      <c r="G87" s="86">
        <v>0.11</v>
      </c>
      <c r="H87" s="86" t="s">
        <v>64</v>
      </c>
      <c r="I87" s="86" t="s">
        <v>384</v>
      </c>
      <c r="J87" s="86">
        <v>90</v>
      </c>
      <c r="K87" s="86" t="s">
        <v>385</v>
      </c>
      <c r="L87"/>
      <c r="M87"/>
      <c r="N87"/>
      <c r="O87"/>
      <c r="P87"/>
      <c r="Q87"/>
      <c r="R87"/>
      <c r="S87"/>
    </row>
    <row r="88" spans="1:19">
      <c r="A88" s="86" t="s">
        <v>422</v>
      </c>
      <c r="B88" s="86" t="s">
        <v>720</v>
      </c>
      <c r="C88" s="86">
        <v>65.28</v>
      </c>
      <c r="D88" s="86">
        <v>65.28</v>
      </c>
      <c r="E88" s="86">
        <v>5.835</v>
      </c>
      <c r="F88" s="86">
        <v>0.251</v>
      </c>
      <c r="G88" s="86">
        <v>0.11</v>
      </c>
      <c r="H88" s="86" t="s">
        <v>64</v>
      </c>
      <c r="I88" s="86" t="s">
        <v>387</v>
      </c>
      <c r="J88" s="86">
        <v>0</v>
      </c>
      <c r="K88" s="86" t="s">
        <v>388</v>
      </c>
      <c r="L88"/>
      <c r="M88"/>
      <c r="N88"/>
      <c r="O88"/>
      <c r="P88"/>
      <c r="Q88"/>
      <c r="R88"/>
      <c r="S88"/>
    </row>
    <row r="89" spans="1:19">
      <c r="A89" s="86" t="s">
        <v>423</v>
      </c>
      <c r="B89" s="86" t="s">
        <v>720</v>
      </c>
      <c r="C89" s="86">
        <v>43.52</v>
      </c>
      <c r="D89" s="86">
        <v>43.52</v>
      </c>
      <c r="E89" s="86">
        <v>5.835</v>
      </c>
      <c r="F89" s="86">
        <v>0.251</v>
      </c>
      <c r="G89" s="86">
        <v>0.11</v>
      </c>
      <c r="H89" s="86" t="s">
        <v>64</v>
      </c>
      <c r="I89" s="86" t="s">
        <v>390</v>
      </c>
      <c r="J89" s="86">
        <v>270</v>
      </c>
      <c r="K89" s="86" t="s">
        <v>391</v>
      </c>
      <c r="L89"/>
      <c r="M89"/>
      <c r="N89"/>
      <c r="O89"/>
      <c r="P89"/>
      <c r="Q89"/>
      <c r="R89"/>
      <c r="S89"/>
    </row>
    <row r="90" spans="1:19">
      <c r="A90" s="86" t="s">
        <v>424</v>
      </c>
      <c r="B90" s="86" t="s">
        <v>720</v>
      </c>
      <c r="C90" s="86">
        <v>65.28</v>
      </c>
      <c r="D90" s="86">
        <v>65.28</v>
      </c>
      <c r="E90" s="86">
        <v>5.835</v>
      </c>
      <c r="F90" s="86">
        <v>0.251</v>
      </c>
      <c r="G90" s="86">
        <v>0.11</v>
      </c>
      <c r="H90" s="86" t="s">
        <v>64</v>
      </c>
      <c r="I90" s="86" t="s">
        <v>393</v>
      </c>
      <c r="J90" s="86">
        <v>180</v>
      </c>
      <c r="K90" s="86" t="s">
        <v>382</v>
      </c>
      <c r="L90"/>
      <c r="M90"/>
      <c r="N90"/>
      <c r="O90"/>
      <c r="P90"/>
      <c r="Q90"/>
      <c r="R90"/>
      <c r="S90"/>
    </row>
    <row r="91" spans="1:19">
      <c r="A91" s="86" t="s">
        <v>425</v>
      </c>
      <c r="B91" s="86" t="s">
        <v>720</v>
      </c>
      <c r="C91" s="86">
        <v>43.52</v>
      </c>
      <c r="D91" s="86">
        <v>43.52</v>
      </c>
      <c r="E91" s="86">
        <v>5.835</v>
      </c>
      <c r="F91" s="86">
        <v>0.251</v>
      </c>
      <c r="G91" s="86">
        <v>0.11</v>
      </c>
      <c r="H91" s="86" t="s">
        <v>64</v>
      </c>
      <c r="I91" s="86" t="s">
        <v>394</v>
      </c>
      <c r="J91" s="86">
        <v>90</v>
      </c>
      <c r="K91" s="86" t="s">
        <v>385</v>
      </c>
      <c r="L91"/>
      <c r="M91"/>
      <c r="N91"/>
      <c r="O91"/>
      <c r="P91"/>
      <c r="Q91"/>
      <c r="R91"/>
      <c r="S91"/>
    </row>
    <row r="92" spans="1:19">
      <c r="A92" s="86" t="s">
        <v>426</v>
      </c>
      <c r="B92" s="86" t="s">
        <v>720</v>
      </c>
      <c r="C92" s="86">
        <v>65.28</v>
      </c>
      <c r="D92" s="86">
        <v>65.28</v>
      </c>
      <c r="E92" s="86">
        <v>5.835</v>
      </c>
      <c r="F92" s="86">
        <v>0.251</v>
      </c>
      <c r="G92" s="86">
        <v>0.11</v>
      </c>
      <c r="H92" s="86" t="s">
        <v>64</v>
      </c>
      <c r="I92" s="86" t="s">
        <v>395</v>
      </c>
      <c r="J92" s="86">
        <v>0</v>
      </c>
      <c r="K92" s="86" t="s">
        <v>388</v>
      </c>
      <c r="L92"/>
      <c r="M92"/>
      <c r="N92"/>
      <c r="O92"/>
      <c r="P92"/>
      <c r="Q92"/>
      <c r="R92"/>
      <c r="S92"/>
    </row>
    <row r="93" spans="1:19">
      <c r="A93" s="86" t="s">
        <v>427</v>
      </c>
      <c r="B93" s="86" t="s">
        <v>720</v>
      </c>
      <c r="C93" s="86">
        <v>43.52</v>
      </c>
      <c r="D93" s="86">
        <v>43.52</v>
      </c>
      <c r="E93" s="86">
        <v>5.835</v>
      </c>
      <c r="F93" s="86">
        <v>0.251</v>
      </c>
      <c r="G93" s="86">
        <v>0.11</v>
      </c>
      <c r="H93" s="86" t="s">
        <v>64</v>
      </c>
      <c r="I93" s="86" t="s">
        <v>396</v>
      </c>
      <c r="J93" s="86">
        <v>270</v>
      </c>
      <c r="K93" s="86" t="s">
        <v>391</v>
      </c>
      <c r="L93"/>
      <c r="M93"/>
      <c r="N93"/>
      <c r="O93"/>
      <c r="P93"/>
      <c r="Q93"/>
      <c r="R93"/>
      <c r="S93"/>
    </row>
    <row r="94" spans="1:19">
      <c r="A94" s="86" t="s">
        <v>428</v>
      </c>
      <c r="B94" s="86" t="s">
        <v>720</v>
      </c>
      <c r="C94" s="86">
        <v>65.28</v>
      </c>
      <c r="D94" s="86">
        <v>65.28</v>
      </c>
      <c r="E94" s="86">
        <v>5.835</v>
      </c>
      <c r="F94" s="86">
        <v>0.251</v>
      </c>
      <c r="G94" s="86">
        <v>0.11</v>
      </c>
      <c r="H94" s="86" t="s">
        <v>64</v>
      </c>
      <c r="I94" s="86" t="s">
        <v>397</v>
      </c>
      <c r="J94" s="86">
        <v>180</v>
      </c>
      <c r="K94" s="86" t="s">
        <v>382</v>
      </c>
      <c r="L94"/>
      <c r="M94"/>
      <c r="N94"/>
      <c r="O94"/>
      <c r="P94"/>
      <c r="Q94"/>
      <c r="R94"/>
      <c r="S94"/>
    </row>
    <row r="95" spans="1:19">
      <c r="A95" s="86" t="s">
        <v>429</v>
      </c>
      <c r="B95" s="86" t="s">
        <v>720</v>
      </c>
      <c r="C95" s="86">
        <v>43.52</v>
      </c>
      <c r="D95" s="86">
        <v>43.52</v>
      </c>
      <c r="E95" s="86">
        <v>5.835</v>
      </c>
      <c r="F95" s="86">
        <v>0.251</v>
      </c>
      <c r="G95" s="86">
        <v>0.11</v>
      </c>
      <c r="H95" s="86" t="s">
        <v>64</v>
      </c>
      <c r="I95" s="86" t="s">
        <v>398</v>
      </c>
      <c r="J95" s="86">
        <v>90</v>
      </c>
      <c r="K95" s="86" t="s">
        <v>385</v>
      </c>
      <c r="L95"/>
      <c r="M95"/>
      <c r="N95"/>
      <c r="O95"/>
      <c r="P95"/>
      <c r="Q95"/>
      <c r="R95"/>
      <c r="S95"/>
    </row>
    <row r="96" spans="1:19">
      <c r="A96" s="86" t="s">
        <v>430</v>
      </c>
      <c r="B96" s="86" t="s">
        <v>720</v>
      </c>
      <c r="C96" s="86">
        <v>65.28</v>
      </c>
      <c r="D96" s="86">
        <v>65.28</v>
      </c>
      <c r="E96" s="86">
        <v>5.835</v>
      </c>
      <c r="F96" s="86">
        <v>0.251</v>
      </c>
      <c r="G96" s="86">
        <v>0.11</v>
      </c>
      <c r="H96" s="86" t="s">
        <v>64</v>
      </c>
      <c r="I96" s="86" t="s">
        <v>399</v>
      </c>
      <c r="J96" s="86">
        <v>0</v>
      </c>
      <c r="K96" s="86" t="s">
        <v>388</v>
      </c>
      <c r="L96"/>
      <c r="M96"/>
      <c r="N96"/>
      <c r="O96"/>
      <c r="P96"/>
      <c r="Q96"/>
      <c r="R96"/>
      <c r="S96"/>
    </row>
    <row r="97" spans="1:19">
      <c r="A97" s="86" t="s">
        <v>431</v>
      </c>
      <c r="B97" s="86" t="s">
        <v>720</v>
      </c>
      <c r="C97" s="86">
        <v>43.52</v>
      </c>
      <c r="D97" s="86">
        <v>43.52</v>
      </c>
      <c r="E97" s="86">
        <v>5.835</v>
      </c>
      <c r="F97" s="86">
        <v>0.251</v>
      </c>
      <c r="G97" s="86">
        <v>0.11</v>
      </c>
      <c r="H97" s="86" t="s">
        <v>64</v>
      </c>
      <c r="I97" s="86" t="s">
        <v>400</v>
      </c>
      <c r="J97" s="86">
        <v>270</v>
      </c>
      <c r="K97" s="86" t="s">
        <v>391</v>
      </c>
      <c r="L97"/>
      <c r="M97"/>
      <c r="N97"/>
      <c r="O97"/>
      <c r="P97"/>
      <c r="Q97"/>
      <c r="R97"/>
      <c r="S97"/>
    </row>
    <row r="98" spans="1:19">
      <c r="A98" s="86" t="s">
        <v>432</v>
      </c>
      <c r="B98" s="86"/>
      <c r="C98" s="86"/>
      <c r="D98" s="86">
        <v>652.83000000000004</v>
      </c>
      <c r="E98" s="86">
        <v>5.83</v>
      </c>
      <c r="F98" s="86">
        <v>0.251</v>
      </c>
      <c r="G98" s="86">
        <v>0.11</v>
      </c>
      <c r="H98" s="86"/>
      <c r="I98" s="86"/>
      <c r="J98" s="86"/>
      <c r="K98" s="86"/>
      <c r="L98"/>
      <c r="M98"/>
      <c r="N98"/>
      <c r="O98"/>
      <c r="P98"/>
      <c r="Q98"/>
      <c r="R98"/>
      <c r="S98"/>
    </row>
    <row r="99" spans="1:19">
      <c r="A99" s="86" t="s">
        <v>433</v>
      </c>
      <c r="B99" s="86"/>
      <c r="C99" s="86"/>
      <c r="D99" s="86">
        <v>195.85</v>
      </c>
      <c r="E99" s="86">
        <v>5.83</v>
      </c>
      <c r="F99" s="86">
        <v>0.251</v>
      </c>
      <c r="G99" s="86">
        <v>0.11</v>
      </c>
      <c r="H99" s="86"/>
      <c r="I99" s="86"/>
      <c r="J99" s="86"/>
      <c r="K99" s="86"/>
      <c r="L99"/>
      <c r="M99"/>
      <c r="N99"/>
      <c r="O99"/>
      <c r="P99"/>
      <c r="Q99"/>
      <c r="R99"/>
      <c r="S99"/>
    </row>
    <row r="100" spans="1:19">
      <c r="A100" s="86" t="s">
        <v>434</v>
      </c>
      <c r="B100" s="86"/>
      <c r="C100" s="86"/>
      <c r="D100" s="86">
        <v>456.98</v>
      </c>
      <c r="E100" s="86">
        <v>5.83</v>
      </c>
      <c r="F100" s="86">
        <v>0.251</v>
      </c>
      <c r="G100" s="86">
        <v>0.11</v>
      </c>
      <c r="H100" s="86"/>
      <c r="I100" s="86"/>
      <c r="J100" s="86"/>
      <c r="K100" s="86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79"/>
      <c r="B102" s="86" t="s">
        <v>115</v>
      </c>
      <c r="C102" s="86" t="s">
        <v>435</v>
      </c>
      <c r="D102" s="86" t="s">
        <v>436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6" t="s">
        <v>437</v>
      </c>
      <c r="B103" s="86" t="s">
        <v>438</v>
      </c>
      <c r="C103" s="86">
        <v>293830.01</v>
      </c>
      <c r="D103" s="86">
        <v>0.7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79"/>
      <c r="B105" s="86" t="s">
        <v>115</v>
      </c>
      <c r="C105" s="86" t="s">
        <v>439</v>
      </c>
      <c r="D105" s="86" t="s">
        <v>440</v>
      </c>
      <c r="E105" s="86" t="s">
        <v>441</v>
      </c>
      <c r="F105" s="86" t="s">
        <v>442</v>
      </c>
      <c r="G105" s="86" t="s">
        <v>436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6" t="s">
        <v>443</v>
      </c>
      <c r="B106" s="86" t="s">
        <v>444</v>
      </c>
      <c r="C106" s="86">
        <v>126753.25</v>
      </c>
      <c r="D106" s="86">
        <v>98778.08</v>
      </c>
      <c r="E106" s="86">
        <v>27975.18</v>
      </c>
      <c r="F106" s="86">
        <v>0.78</v>
      </c>
      <c r="G106" s="86">
        <v>3.24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6" t="s">
        <v>445</v>
      </c>
      <c r="B107" s="86" t="s">
        <v>444</v>
      </c>
      <c r="C107" s="86">
        <v>153203.43</v>
      </c>
      <c r="D107" s="86">
        <v>122356.73</v>
      </c>
      <c r="E107" s="86">
        <v>30846.7</v>
      </c>
      <c r="F107" s="86">
        <v>0.8</v>
      </c>
      <c r="G107" s="86">
        <v>3.32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446</v>
      </c>
      <c r="B108" s="86" t="s">
        <v>444</v>
      </c>
      <c r="C108" s="86">
        <v>155913.49</v>
      </c>
      <c r="D108" s="86">
        <v>124521.13</v>
      </c>
      <c r="E108" s="86">
        <v>31392.36</v>
      </c>
      <c r="F108" s="86">
        <v>0.8</v>
      </c>
      <c r="G108" s="86">
        <v>3.32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79"/>
      <c r="B110" s="86" t="s">
        <v>115</v>
      </c>
      <c r="C110" s="86" t="s">
        <v>439</v>
      </c>
      <c r="D110" s="86" t="s">
        <v>436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447</v>
      </c>
      <c r="B111" s="86" t="s">
        <v>448</v>
      </c>
      <c r="C111" s="86">
        <v>38640.050000000003</v>
      </c>
      <c r="D111" s="86" t="s">
        <v>449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454</v>
      </c>
      <c r="B112" s="86" t="s">
        <v>448</v>
      </c>
      <c r="C112" s="86">
        <v>50332.68</v>
      </c>
      <c r="D112" s="86" t="s">
        <v>449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459</v>
      </c>
      <c r="B113" s="86" t="s">
        <v>448</v>
      </c>
      <c r="C113" s="86">
        <v>49979.59</v>
      </c>
      <c r="D113" s="86" t="s">
        <v>449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450</v>
      </c>
      <c r="B114" s="86" t="s">
        <v>448</v>
      </c>
      <c r="C114" s="86">
        <v>10994.79</v>
      </c>
      <c r="D114" s="86" t="s">
        <v>449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451</v>
      </c>
      <c r="B115" s="86" t="s">
        <v>448</v>
      </c>
      <c r="C115" s="86">
        <v>10225.86</v>
      </c>
      <c r="D115" s="86" t="s">
        <v>449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452</v>
      </c>
      <c r="B116" s="86" t="s">
        <v>448</v>
      </c>
      <c r="C116" s="86">
        <v>8600.7800000000007</v>
      </c>
      <c r="D116" s="86" t="s">
        <v>449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453</v>
      </c>
      <c r="B117" s="86" t="s">
        <v>448</v>
      </c>
      <c r="C117" s="86">
        <v>13802.13</v>
      </c>
      <c r="D117" s="86" t="s">
        <v>449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455</v>
      </c>
      <c r="B118" s="86" t="s">
        <v>448</v>
      </c>
      <c r="C118" s="86">
        <v>14347.1</v>
      </c>
      <c r="D118" s="86" t="s">
        <v>449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456</v>
      </c>
      <c r="B119" s="86" t="s">
        <v>448</v>
      </c>
      <c r="C119" s="86">
        <v>12616.01</v>
      </c>
      <c r="D119" s="86" t="s">
        <v>449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 t="s">
        <v>457</v>
      </c>
      <c r="B120" s="86" t="s">
        <v>448</v>
      </c>
      <c r="C120" s="86">
        <v>11825.78</v>
      </c>
      <c r="D120" s="86" t="s">
        <v>449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6" t="s">
        <v>458</v>
      </c>
      <c r="B121" s="86" t="s">
        <v>448</v>
      </c>
      <c r="C121" s="86">
        <v>15835.51</v>
      </c>
      <c r="D121" s="86" t="s">
        <v>449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6" t="s">
        <v>460</v>
      </c>
      <c r="B122" s="86" t="s">
        <v>448</v>
      </c>
      <c r="C122" s="86">
        <v>14821.05</v>
      </c>
      <c r="D122" s="86" t="s">
        <v>449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461</v>
      </c>
      <c r="B123" s="86" t="s">
        <v>448</v>
      </c>
      <c r="C123" s="86">
        <v>12345.52</v>
      </c>
      <c r="D123" s="86" t="s">
        <v>449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6" t="s">
        <v>462</v>
      </c>
      <c r="B124" s="86" t="s">
        <v>448</v>
      </c>
      <c r="C124" s="86">
        <v>13178.25</v>
      </c>
      <c r="D124" s="86" t="s">
        <v>449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6" t="s">
        <v>463</v>
      </c>
      <c r="B125" s="86" t="s">
        <v>448</v>
      </c>
      <c r="C125" s="86">
        <v>16489.27</v>
      </c>
      <c r="D125" s="86" t="s">
        <v>449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6" t="s">
        <v>464</v>
      </c>
      <c r="B126" s="86" t="s">
        <v>465</v>
      </c>
      <c r="C126" s="86">
        <v>12228.77</v>
      </c>
      <c r="D126" s="86">
        <v>0.8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6" t="s">
        <v>466</v>
      </c>
      <c r="B127" s="86" t="s">
        <v>465</v>
      </c>
      <c r="C127" s="86">
        <v>9346.91</v>
      </c>
      <c r="D127" s="86">
        <v>0.8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6" t="s">
        <v>467</v>
      </c>
      <c r="B128" s="86" t="s">
        <v>465</v>
      </c>
      <c r="C128" s="86">
        <v>9110.2000000000007</v>
      </c>
      <c r="D128" s="86">
        <v>0.8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79"/>
      <c r="B130" s="86" t="s">
        <v>115</v>
      </c>
      <c r="C130" s="86" t="s">
        <v>468</v>
      </c>
      <c r="D130" s="86" t="s">
        <v>469</v>
      </c>
      <c r="E130" s="86" t="s">
        <v>470</v>
      </c>
      <c r="F130" s="86" t="s">
        <v>471</v>
      </c>
      <c r="G130" s="86" t="s">
        <v>472</v>
      </c>
      <c r="H130" s="86" t="s">
        <v>473</v>
      </c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6" t="s">
        <v>474</v>
      </c>
      <c r="B131" s="86" t="s">
        <v>475</v>
      </c>
      <c r="C131" s="86">
        <v>0.59</v>
      </c>
      <c r="D131" s="86">
        <v>1109.6500000000001</v>
      </c>
      <c r="E131" s="86">
        <v>7.25</v>
      </c>
      <c r="F131" s="86">
        <v>13608.3</v>
      </c>
      <c r="G131" s="86">
        <v>1</v>
      </c>
      <c r="H131" s="86" t="s">
        <v>476</v>
      </c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6" t="s">
        <v>477</v>
      </c>
      <c r="B132" s="86" t="s">
        <v>475</v>
      </c>
      <c r="C132" s="86">
        <v>0.59</v>
      </c>
      <c r="D132" s="86">
        <v>1109.6500000000001</v>
      </c>
      <c r="E132" s="86">
        <v>9.26</v>
      </c>
      <c r="F132" s="86">
        <v>17362.32</v>
      </c>
      <c r="G132" s="86">
        <v>1</v>
      </c>
      <c r="H132" s="86" t="s">
        <v>476</v>
      </c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6" t="s">
        <v>478</v>
      </c>
      <c r="B133" s="86" t="s">
        <v>475</v>
      </c>
      <c r="C133" s="86">
        <v>0.59</v>
      </c>
      <c r="D133" s="86">
        <v>1109.6500000000001</v>
      </c>
      <c r="E133" s="86">
        <v>9.42</v>
      </c>
      <c r="F133" s="86">
        <v>17669.45</v>
      </c>
      <c r="G133" s="86">
        <v>1</v>
      </c>
      <c r="H133" s="86" t="s">
        <v>476</v>
      </c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79"/>
      <c r="B135" s="86" t="s">
        <v>115</v>
      </c>
      <c r="C135" s="86" t="s">
        <v>479</v>
      </c>
      <c r="D135" s="86" t="s">
        <v>480</v>
      </c>
      <c r="E135" s="86" t="s">
        <v>481</v>
      </c>
      <c r="F135" s="86" t="s">
        <v>482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6" t="s">
        <v>486</v>
      </c>
      <c r="B136" s="86" t="s">
        <v>487</v>
      </c>
      <c r="C136" s="86" t="s">
        <v>485</v>
      </c>
      <c r="D136" s="86">
        <v>179352</v>
      </c>
      <c r="E136" s="86">
        <v>1713.13</v>
      </c>
      <c r="F136" s="86">
        <v>0.85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6" t="s">
        <v>483</v>
      </c>
      <c r="B137" s="86" t="s">
        <v>484</v>
      </c>
      <c r="C137" s="86" t="s">
        <v>485</v>
      </c>
      <c r="D137" s="86">
        <v>179352</v>
      </c>
      <c r="E137" s="86">
        <v>8.44</v>
      </c>
      <c r="F137" s="86">
        <v>0.85</v>
      </c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79"/>
      <c r="B139" s="86" t="s">
        <v>115</v>
      </c>
      <c r="C139" s="86" t="s">
        <v>488</v>
      </c>
      <c r="D139" s="86" t="s">
        <v>489</v>
      </c>
      <c r="E139" s="86" t="s">
        <v>490</v>
      </c>
      <c r="F139" s="86" t="s">
        <v>491</v>
      </c>
      <c r="G139" s="86" t="s">
        <v>492</v>
      </c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6" t="s">
        <v>493</v>
      </c>
      <c r="B140" s="86" t="s">
        <v>494</v>
      </c>
      <c r="C140" s="86">
        <v>0.38</v>
      </c>
      <c r="D140" s="86">
        <v>845000</v>
      </c>
      <c r="E140" s="86">
        <v>0.78</v>
      </c>
      <c r="F140" s="86">
        <v>1.76</v>
      </c>
      <c r="G140" s="86">
        <v>0.57999999999999996</v>
      </c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79"/>
      <c r="B142" s="86" t="s">
        <v>498</v>
      </c>
      <c r="C142" s="86" t="s">
        <v>499</v>
      </c>
      <c r="D142" s="86" t="s">
        <v>500</v>
      </c>
      <c r="E142" s="86" t="s">
        <v>501</v>
      </c>
      <c r="F142" s="86" t="s">
        <v>502</v>
      </c>
      <c r="G142" s="86" t="s">
        <v>503</v>
      </c>
      <c r="H142" s="86" t="s">
        <v>504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6" t="s">
        <v>505</v>
      </c>
      <c r="B143" s="86">
        <v>44000.108800000002</v>
      </c>
      <c r="C143" s="86">
        <v>65.103399999999993</v>
      </c>
      <c r="D143" s="86">
        <v>236.6848</v>
      </c>
      <c r="E143" s="86">
        <v>0</v>
      </c>
      <c r="F143" s="86">
        <v>5.0000000000000001E-4</v>
      </c>
      <c r="G143" s="87">
        <v>1180160</v>
      </c>
      <c r="H143" s="86">
        <v>17843.969000000001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506</v>
      </c>
      <c r="B144" s="86">
        <v>36534.053599999999</v>
      </c>
      <c r="C144" s="86">
        <v>56.548200000000001</v>
      </c>
      <c r="D144" s="86">
        <v>219.94450000000001</v>
      </c>
      <c r="E144" s="86">
        <v>0</v>
      </c>
      <c r="F144" s="86">
        <v>4.0000000000000002E-4</v>
      </c>
      <c r="G144" s="87">
        <v>1096810</v>
      </c>
      <c r="H144" s="86">
        <v>15075.1477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507</v>
      </c>
      <c r="B145" s="86">
        <v>42862.411500000002</v>
      </c>
      <c r="C145" s="86">
        <v>66.707700000000003</v>
      </c>
      <c r="D145" s="86">
        <v>261.46699999999998</v>
      </c>
      <c r="E145" s="86">
        <v>0</v>
      </c>
      <c r="F145" s="86">
        <v>5.0000000000000001E-4</v>
      </c>
      <c r="G145" s="87">
        <v>1303880</v>
      </c>
      <c r="H145" s="86">
        <v>17724.2988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508</v>
      </c>
      <c r="B146" s="86">
        <v>40276.419000000002</v>
      </c>
      <c r="C146" s="86">
        <v>65.092799999999997</v>
      </c>
      <c r="D146" s="86">
        <v>268.34160000000003</v>
      </c>
      <c r="E146" s="86">
        <v>0</v>
      </c>
      <c r="F146" s="86">
        <v>5.0000000000000001E-4</v>
      </c>
      <c r="G146" s="87">
        <v>1338260</v>
      </c>
      <c r="H146" s="86">
        <v>16905.409299999999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6" t="s">
        <v>281</v>
      </c>
      <c r="B147" s="86">
        <v>45891.604099999997</v>
      </c>
      <c r="C147" s="86">
        <v>74.819999999999993</v>
      </c>
      <c r="D147" s="86">
        <v>311.8836</v>
      </c>
      <c r="E147" s="86">
        <v>0</v>
      </c>
      <c r="F147" s="86">
        <v>5.9999999999999995E-4</v>
      </c>
      <c r="G147" s="87">
        <v>1555430</v>
      </c>
      <c r="H147" s="86">
        <v>19330.092100000002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6" t="s">
        <v>509</v>
      </c>
      <c r="B148" s="86">
        <v>55710.5285</v>
      </c>
      <c r="C148" s="86">
        <v>91.254300000000001</v>
      </c>
      <c r="D148" s="86">
        <v>382.61630000000002</v>
      </c>
      <c r="E148" s="86">
        <v>0</v>
      </c>
      <c r="F148" s="86">
        <v>6.9999999999999999E-4</v>
      </c>
      <c r="G148" s="87">
        <v>1908210</v>
      </c>
      <c r="H148" s="86">
        <v>23510.198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6" t="s">
        <v>510</v>
      </c>
      <c r="B149" s="86">
        <v>58182.118999999999</v>
      </c>
      <c r="C149" s="86">
        <v>95.332800000000006</v>
      </c>
      <c r="D149" s="86">
        <v>399.87380000000002</v>
      </c>
      <c r="E149" s="86">
        <v>0</v>
      </c>
      <c r="F149" s="86">
        <v>6.9999999999999999E-4</v>
      </c>
      <c r="G149" s="87">
        <v>1994280</v>
      </c>
      <c r="H149" s="86">
        <v>24556.352900000002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6" t="s">
        <v>511</v>
      </c>
      <c r="B150" s="86">
        <v>60775.294300000001</v>
      </c>
      <c r="C150" s="86">
        <v>99.573599999999999</v>
      </c>
      <c r="D150" s="86">
        <v>417.61939999999998</v>
      </c>
      <c r="E150" s="86">
        <v>0</v>
      </c>
      <c r="F150" s="86">
        <v>8.0000000000000004E-4</v>
      </c>
      <c r="G150" s="87">
        <v>2082780</v>
      </c>
      <c r="H150" s="86">
        <v>25649.978899999998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6" t="s">
        <v>512</v>
      </c>
      <c r="B151" s="86">
        <v>49039.083200000001</v>
      </c>
      <c r="C151" s="86">
        <v>80.296300000000002</v>
      </c>
      <c r="D151" s="86">
        <v>336.51400000000001</v>
      </c>
      <c r="E151" s="86">
        <v>0</v>
      </c>
      <c r="F151" s="86">
        <v>5.9999999999999995E-4</v>
      </c>
      <c r="G151" s="87">
        <v>1678280</v>
      </c>
      <c r="H151" s="86">
        <v>20691.6738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6" t="s">
        <v>513</v>
      </c>
      <c r="B152" s="86">
        <v>43056.645900000003</v>
      </c>
      <c r="C152" s="86">
        <v>69.716999999999999</v>
      </c>
      <c r="D152" s="86">
        <v>288.09609999999998</v>
      </c>
      <c r="E152" s="86">
        <v>0</v>
      </c>
      <c r="F152" s="86">
        <v>5.0000000000000001E-4</v>
      </c>
      <c r="G152" s="87">
        <v>1436780</v>
      </c>
      <c r="H152" s="86">
        <v>18085.981800000001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6" t="s">
        <v>514</v>
      </c>
      <c r="B153" s="86">
        <v>39246.8554</v>
      </c>
      <c r="C153" s="86">
        <v>61.447200000000002</v>
      </c>
      <c r="D153" s="86">
        <v>242.85599999999999</v>
      </c>
      <c r="E153" s="86">
        <v>0</v>
      </c>
      <c r="F153" s="86">
        <v>5.0000000000000001E-4</v>
      </c>
      <c r="G153" s="87">
        <v>1211090</v>
      </c>
      <c r="H153" s="86">
        <v>16267.2966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6" t="s">
        <v>515</v>
      </c>
      <c r="B154" s="86">
        <v>41860.181299999997</v>
      </c>
      <c r="C154" s="86">
        <v>62.790599999999998</v>
      </c>
      <c r="D154" s="86">
        <v>233.19569999999999</v>
      </c>
      <c r="E154" s="86">
        <v>0</v>
      </c>
      <c r="F154" s="86">
        <v>5.0000000000000001E-4</v>
      </c>
      <c r="G154" s="87">
        <v>1162810</v>
      </c>
      <c r="H154" s="86">
        <v>17064.841899999999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6"/>
      <c r="B155" s="86"/>
      <c r="C155" s="86"/>
      <c r="D155" s="86"/>
      <c r="E155" s="86"/>
      <c r="F155" s="86"/>
      <c r="G155" s="86"/>
      <c r="H155" s="86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6" t="s">
        <v>516</v>
      </c>
      <c r="B156" s="86">
        <v>557435.30460000003</v>
      </c>
      <c r="C156" s="86">
        <v>888.68389999999999</v>
      </c>
      <c r="D156" s="86">
        <v>3599.0927999999999</v>
      </c>
      <c r="E156" s="86">
        <v>0</v>
      </c>
      <c r="F156" s="86">
        <v>6.7999999999999996E-3</v>
      </c>
      <c r="G156" s="87">
        <v>17948800</v>
      </c>
      <c r="H156" s="86">
        <v>232705.2409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6" t="s">
        <v>517</v>
      </c>
      <c r="B157" s="86">
        <v>36534.053599999999</v>
      </c>
      <c r="C157" s="86">
        <v>56.548200000000001</v>
      </c>
      <c r="D157" s="86">
        <v>219.94450000000001</v>
      </c>
      <c r="E157" s="86">
        <v>0</v>
      </c>
      <c r="F157" s="86">
        <v>4.0000000000000002E-4</v>
      </c>
      <c r="G157" s="87">
        <v>1096810</v>
      </c>
      <c r="H157" s="86">
        <v>15075.1477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6" t="s">
        <v>518</v>
      </c>
      <c r="B158" s="86">
        <v>60775.294300000001</v>
      </c>
      <c r="C158" s="86">
        <v>99.573599999999999</v>
      </c>
      <c r="D158" s="86">
        <v>417.61939999999998</v>
      </c>
      <c r="E158" s="86">
        <v>0</v>
      </c>
      <c r="F158" s="86">
        <v>8.0000000000000004E-4</v>
      </c>
      <c r="G158" s="87">
        <v>2082780</v>
      </c>
      <c r="H158" s="86">
        <v>25649.978899999998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79"/>
      <c r="B160" s="86" t="s">
        <v>519</v>
      </c>
      <c r="C160" s="86" t="s">
        <v>520</v>
      </c>
      <c r="D160" s="86" t="s">
        <v>521</v>
      </c>
      <c r="E160" s="86" t="s">
        <v>522</v>
      </c>
      <c r="F160" s="86" t="s">
        <v>523</v>
      </c>
      <c r="G160" s="86" t="s">
        <v>524</v>
      </c>
      <c r="H160" s="86" t="s">
        <v>525</v>
      </c>
      <c r="I160" s="86" t="s">
        <v>526</v>
      </c>
      <c r="J160" s="86" t="s">
        <v>527</v>
      </c>
      <c r="K160" s="86" t="s">
        <v>528</v>
      </c>
      <c r="L160" s="86" t="s">
        <v>529</v>
      </c>
      <c r="M160" s="86" t="s">
        <v>530</v>
      </c>
      <c r="N160" s="86" t="s">
        <v>531</v>
      </c>
      <c r="O160" s="86" t="s">
        <v>532</v>
      </c>
      <c r="P160" s="86" t="s">
        <v>533</v>
      </c>
      <c r="Q160" s="86" t="s">
        <v>534</v>
      </c>
      <c r="R160" s="86" t="s">
        <v>535</v>
      </c>
      <c r="S160" s="86" t="s">
        <v>536</v>
      </c>
    </row>
    <row r="161" spans="1:19">
      <c r="A161" s="86" t="s">
        <v>505</v>
      </c>
      <c r="B161" s="87">
        <v>154866000000</v>
      </c>
      <c r="C161" s="86">
        <v>154849.83499999999</v>
      </c>
      <c r="D161" s="86" t="s">
        <v>560</v>
      </c>
      <c r="E161" s="86">
        <v>75734.207999999999</v>
      </c>
      <c r="F161" s="86">
        <v>51598.362999999998</v>
      </c>
      <c r="G161" s="86">
        <v>4644.6260000000002</v>
      </c>
      <c r="H161" s="86">
        <v>0</v>
      </c>
      <c r="I161" s="86">
        <v>22856.187000000002</v>
      </c>
      <c r="J161" s="86">
        <v>0</v>
      </c>
      <c r="K161" s="86">
        <v>16.45</v>
      </c>
      <c r="L161" s="86">
        <v>0</v>
      </c>
      <c r="M161" s="86">
        <v>0</v>
      </c>
      <c r="N161" s="86">
        <v>0</v>
      </c>
      <c r="O161" s="86">
        <v>0</v>
      </c>
      <c r="P161" s="86">
        <v>0</v>
      </c>
      <c r="Q161" s="86">
        <v>0</v>
      </c>
      <c r="R161" s="86">
        <v>0</v>
      </c>
      <c r="S161" s="86">
        <v>0</v>
      </c>
    </row>
    <row r="162" spans="1:19">
      <c r="A162" s="86" t="s">
        <v>506</v>
      </c>
      <c r="B162" s="87">
        <v>143927000000</v>
      </c>
      <c r="C162" s="86">
        <v>158896.41399999999</v>
      </c>
      <c r="D162" s="86" t="s">
        <v>561</v>
      </c>
      <c r="E162" s="86">
        <v>75734.207999999999</v>
      </c>
      <c r="F162" s="86">
        <v>51598.362999999998</v>
      </c>
      <c r="G162" s="86">
        <v>4852.2550000000001</v>
      </c>
      <c r="H162" s="86">
        <v>0</v>
      </c>
      <c r="I162" s="86">
        <v>26702.26</v>
      </c>
      <c r="J162" s="86">
        <v>0</v>
      </c>
      <c r="K162" s="86">
        <v>9.3279999999999994</v>
      </c>
      <c r="L162" s="86">
        <v>0</v>
      </c>
      <c r="M162" s="86">
        <v>0</v>
      </c>
      <c r="N162" s="86">
        <v>0</v>
      </c>
      <c r="O162" s="86">
        <v>0</v>
      </c>
      <c r="P162" s="86">
        <v>0</v>
      </c>
      <c r="Q162" s="86">
        <v>0</v>
      </c>
      <c r="R162" s="86">
        <v>0</v>
      </c>
      <c r="S162" s="86">
        <v>0</v>
      </c>
    </row>
    <row r="163" spans="1:19">
      <c r="A163" s="86" t="s">
        <v>507</v>
      </c>
      <c r="B163" s="87">
        <v>171101000000</v>
      </c>
      <c r="C163" s="86">
        <v>164677.26699999999</v>
      </c>
      <c r="D163" s="86" t="s">
        <v>695</v>
      </c>
      <c r="E163" s="86">
        <v>75734.207999999999</v>
      </c>
      <c r="F163" s="86">
        <v>50956.165999999997</v>
      </c>
      <c r="G163" s="86">
        <v>4490.0609999999997</v>
      </c>
      <c r="H163" s="86">
        <v>0</v>
      </c>
      <c r="I163" s="86">
        <v>33488.392</v>
      </c>
      <c r="J163" s="86">
        <v>0</v>
      </c>
      <c r="K163" s="86">
        <v>8.44</v>
      </c>
      <c r="L163" s="86">
        <v>0</v>
      </c>
      <c r="M163" s="86">
        <v>0</v>
      </c>
      <c r="N163" s="86">
        <v>0</v>
      </c>
      <c r="O163" s="86">
        <v>0</v>
      </c>
      <c r="P163" s="86">
        <v>0</v>
      </c>
      <c r="Q163" s="86">
        <v>0</v>
      </c>
      <c r="R163" s="86">
        <v>0</v>
      </c>
      <c r="S163" s="86">
        <v>0</v>
      </c>
    </row>
    <row r="164" spans="1:19">
      <c r="A164" s="86" t="s">
        <v>508</v>
      </c>
      <c r="B164" s="87">
        <v>175612000000</v>
      </c>
      <c r="C164" s="86">
        <v>194017.12899999999</v>
      </c>
      <c r="D164" s="86" t="s">
        <v>562</v>
      </c>
      <c r="E164" s="86">
        <v>75734.207999999999</v>
      </c>
      <c r="F164" s="86">
        <v>50956.165999999997</v>
      </c>
      <c r="G164" s="86">
        <v>6647.7280000000001</v>
      </c>
      <c r="H164" s="86">
        <v>0</v>
      </c>
      <c r="I164" s="86">
        <v>60670.587</v>
      </c>
      <c r="J164" s="86">
        <v>0</v>
      </c>
      <c r="K164" s="86">
        <v>8.44</v>
      </c>
      <c r="L164" s="86">
        <v>0</v>
      </c>
      <c r="M164" s="86">
        <v>0</v>
      </c>
      <c r="N164" s="86">
        <v>0</v>
      </c>
      <c r="O164" s="86">
        <v>0</v>
      </c>
      <c r="P164" s="86">
        <v>0</v>
      </c>
      <c r="Q164" s="86">
        <v>0</v>
      </c>
      <c r="R164" s="86">
        <v>0</v>
      </c>
      <c r="S164" s="86">
        <v>0</v>
      </c>
    </row>
    <row r="165" spans="1:19">
      <c r="A165" s="86" t="s">
        <v>281</v>
      </c>
      <c r="B165" s="87">
        <v>204110000000</v>
      </c>
      <c r="C165" s="86">
        <v>222316.61199999999</v>
      </c>
      <c r="D165" s="86" t="s">
        <v>563</v>
      </c>
      <c r="E165" s="86">
        <v>75734.207999999999</v>
      </c>
      <c r="F165" s="86">
        <v>50956.165999999997</v>
      </c>
      <c r="G165" s="86">
        <v>9579.0689999999995</v>
      </c>
      <c r="H165" s="86">
        <v>0</v>
      </c>
      <c r="I165" s="86">
        <v>86038.729000000007</v>
      </c>
      <c r="J165" s="86">
        <v>0</v>
      </c>
      <c r="K165" s="86">
        <v>8.44</v>
      </c>
      <c r="L165" s="86">
        <v>0</v>
      </c>
      <c r="M165" s="86">
        <v>0</v>
      </c>
      <c r="N165" s="86">
        <v>0</v>
      </c>
      <c r="O165" s="86">
        <v>0</v>
      </c>
      <c r="P165" s="86">
        <v>0</v>
      </c>
      <c r="Q165" s="86">
        <v>0</v>
      </c>
      <c r="R165" s="86">
        <v>0</v>
      </c>
      <c r="S165" s="86">
        <v>0</v>
      </c>
    </row>
    <row r="166" spans="1:19">
      <c r="A166" s="86" t="s">
        <v>509</v>
      </c>
      <c r="B166" s="87">
        <v>250403000000</v>
      </c>
      <c r="C166" s="86">
        <v>292876.01400000002</v>
      </c>
      <c r="D166" s="86" t="s">
        <v>564</v>
      </c>
      <c r="E166" s="86">
        <v>75734.207999999999</v>
      </c>
      <c r="F166" s="86">
        <v>50956.165999999997</v>
      </c>
      <c r="G166" s="86">
        <v>27386.399000000001</v>
      </c>
      <c r="H166" s="86">
        <v>0</v>
      </c>
      <c r="I166" s="86">
        <v>138790.802</v>
      </c>
      <c r="J166" s="86">
        <v>0</v>
      </c>
      <c r="K166" s="86">
        <v>8.44</v>
      </c>
      <c r="L166" s="86">
        <v>0</v>
      </c>
      <c r="M166" s="86">
        <v>0</v>
      </c>
      <c r="N166" s="86">
        <v>0</v>
      </c>
      <c r="O166" s="86">
        <v>0</v>
      </c>
      <c r="P166" s="86">
        <v>0</v>
      </c>
      <c r="Q166" s="86">
        <v>0</v>
      </c>
      <c r="R166" s="86">
        <v>0</v>
      </c>
      <c r="S166" s="86">
        <v>0</v>
      </c>
    </row>
    <row r="167" spans="1:19">
      <c r="A167" s="86" t="s">
        <v>510</v>
      </c>
      <c r="B167" s="87">
        <v>261697000000</v>
      </c>
      <c r="C167" s="86">
        <v>285084.09600000002</v>
      </c>
      <c r="D167" s="86" t="s">
        <v>565</v>
      </c>
      <c r="E167" s="86">
        <v>75734.207999999999</v>
      </c>
      <c r="F167" s="86">
        <v>50956.165999999997</v>
      </c>
      <c r="G167" s="86">
        <v>26565.324000000001</v>
      </c>
      <c r="H167" s="86">
        <v>0</v>
      </c>
      <c r="I167" s="86">
        <v>131819.95800000001</v>
      </c>
      <c r="J167" s="86">
        <v>0</v>
      </c>
      <c r="K167" s="86">
        <v>8.44</v>
      </c>
      <c r="L167" s="86">
        <v>0</v>
      </c>
      <c r="M167" s="86">
        <v>0</v>
      </c>
      <c r="N167" s="86">
        <v>0</v>
      </c>
      <c r="O167" s="86">
        <v>0</v>
      </c>
      <c r="P167" s="86">
        <v>0</v>
      </c>
      <c r="Q167" s="86">
        <v>0</v>
      </c>
      <c r="R167" s="86">
        <v>0</v>
      </c>
      <c r="S167" s="86">
        <v>0</v>
      </c>
    </row>
    <row r="168" spans="1:19">
      <c r="A168" s="86" t="s">
        <v>511</v>
      </c>
      <c r="B168" s="87">
        <v>273311000000</v>
      </c>
      <c r="C168" s="86">
        <v>279917.18099999998</v>
      </c>
      <c r="D168" s="86" t="s">
        <v>696</v>
      </c>
      <c r="E168" s="86">
        <v>75734.207999999999</v>
      </c>
      <c r="F168" s="86">
        <v>50956.165999999997</v>
      </c>
      <c r="G168" s="86">
        <v>25748.885999999999</v>
      </c>
      <c r="H168" s="86">
        <v>0</v>
      </c>
      <c r="I168" s="86">
        <v>127469.481</v>
      </c>
      <c r="J168" s="86">
        <v>0</v>
      </c>
      <c r="K168" s="86">
        <v>8.44</v>
      </c>
      <c r="L168" s="86">
        <v>0</v>
      </c>
      <c r="M168" s="86">
        <v>0</v>
      </c>
      <c r="N168" s="86">
        <v>0</v>
      </c>
      <c r="O168" s="86">
        <v>0</v>
      </c>
      <c r="P168" s="86">
        <v>0</v>
      </c>
      <c r="Q168" s="86">
        <v>0</v>
      </c>
      <c r="R168" s="86">
        <v>0</v>
      </c>
      <c r="S168" s="86">
        <v>0</v>
      </c>
    </row>
    <row r="169" spans="1:19">
      <c r="A169" s="86" t="s">
        <v>512</v>
      </c>
      <c r="B169" s="87">
        <v>220231000000</v>
      </c>
      <c r="C169" s="86">
        <v>261823.546</v>
      </c>
      <c r="D169" s="86" t="s">
        <v>633</v>
      </c>
      <c r="E169" s="86">
        <v>75734.207999999999</v>
      </c>
      <c r="F169" s="86">
        <v>50956.165999999997</v>
      </c>
      <c r="G169" s="86">
        <v>19822.600999999999</v>
      </c>
      <c r="H169" s="86">
        <v>0</v>
      </c>
      <c r="I169" s="86">
        <v>115302.13099999999</v>
      </c>
      <c r="J169" s="86">
        <v>0</v>
      </c>
      <c r="K169" s="86">
        <v>8.44</v>
      </c>
      <c r="L169" s="86">
        <v>0</v>
      </c>
      <c r="M169" s="86">
        <v>0</v>
      </c>
      <c r="N169" s="86">
        <v>0</v>
      </c>
      <c r="O169" s="86">
        <v>0</v>
      </c>
      <c r="P169" s="86">
        <v>0</v>
      </c>
      <c r="Q169" s="86">
        <v>0</v>
      </c>
      <c r="R169" s="86">
        <v>0</v>
      </c>
      <c r="S169" s="86">
        <v>0</v>
      </c>
    </row>
    <row r="170" spans="1:19">
      <c r="A170" s="86" t="s">
        <v>513</v>
      </c>
      <c r="B170" s="87">
        <v>188540000000</v>
      </c>
      <c r="C170" s="86">
        <v>200334.07800000001</v>
      </c>
      <c r="D170" s="86" t="s">
        <v>634</v>
      </c>
      <c r="E170" s="86">
        <v>75734.207999999999</v>
      </c>
      <c r="F170" s="86">
        <v>50956.165999999997</v>
      </c>
      <c r="G170" s="86">
        <v>7791.3860000000004</v>
      </c>
      <c r="H170" s="86">
        <v>0</v>
      </c>
      <c r="I170" s="86">
        <v>65843.879000000001</v>
      </c>
      <c r="J170" s="86">
        <v>0</v>
      </c>
      <c r="K170" s="86">
        <v>8.44</v>
      </c>
      <c r="L170" s="86">
        <v>0</v>
      </c>
      <c r="M170" s="86">
        <v>0</v>
      </c>
      <c r="N170" s="86">
        <v>0</v>
      </c>
      <c r="O170" s="86">
        <v>0</v>
      </c>
      <c r="P170" s="86">
        <v>0</v>
      </c>
      <c r="Q170" s="86">
        <v>0</v>
      </c>
      <c r="R170" s="86">
        <v>0</v>
      </c>
      <c r="S170" s="86">
        <v>0</v>
      </c>
    </row>
    <row r="171" spans="1:19">
      <c r="A171" s="86" t="s">
        <v>514</v>
      </c>
      <c r="B171" s="87">
        <v>158924000000</v>
      </c>
      <c r="C171" s="86">
        <v>162613.761</v>
      </c>
      <c r="D171" s="86" t="s">
        <v>635</v>
      </c>
      <c r="E171" s="86">
        <v>75734.207999999999</v>
      </c>
      <c r="F171" s="86">
        <v>51598.362999999998</v>
      </c>
      <c r="G171" s="86">
        <v>5271.9260000000004</v>
      </c>
      <c r="H171" s="86">
        <v>0</v>
      </c>
      <c r="I171" s="86">
        <v>30000.824000000001</v>
      </c>
      <c r="J171" s="86">
        <v>0</v>
      </c>
      <c r="K171" s="86">
        <v>8.44</v>
      </c>
      <c r="L171" s="86">
        <v>0</v>
      </c>
      <c r="M171" s="86">
        <v>0</v>
      </c>
      <c r="N171" s="86">
        <v>0</v>
      </c>
      <c r="O171" s="86">
        <v>0</v>
      </c>
      <c r="P171" s="86">
        <v>0</v>
      </c>
      <c r="Q171" s="86">
        <v>0</v>
      </c>
      <c r="R171" s="86">
        <v>0</v>
      </c>
      <c r="S171" s="86">
        <v>0</v>
      </c>
    </row>
    <row r="172" spans="1:19">
      <c r="A172" s="86" t="s">
        <v>515</v>
      </c>
      <c r="B172" s="87">
        <v>152588000000</v>
      </c>
      <c r="C172" s="86">
        <v>161207.78099999999</v>
      </c>
      <c r="D172" s="86" t="s">
        <v>566</v>
      </c>
      <c r="E172" s="86">
        <v>75734.207999999999</v>
      </c>
      <c r="F172" s="86">
        <v>51598.362999999998</v>
      </c>
      <c r="G172" s="86">
        <v>4781.3599999999997</v>
      </c>
      <c r="H172" s="86">
        <v>0</v>
      </c>
      <c r="I172" s="86">
        <v>29081.256000000001</v>
      </c>
      <c r="J172" s="86">
        <v>0</v>
      </c>
      <c r="K172" s="86">
        <v>12.593999999999999</v>
      </c>
      <c r="L172" s="86">
        <v>0</v>
      </c>
      <c r="M172" s="86">
        <v>0</v>
      </c>
      <c r="N172" s="86">
        <v>0</v>
      </c>
      <c r="O172" s="86">
        <v>0</v>
      </c>
      <c r="P172" s="86">
        <v>0</v>
      </c>
      <c r="Q172" s="86">
        <v>0</v>
      </c>
      <c r="R172" s="86">
        <v>0</v>
      </c>
      <c r="S172" s="86">
        <v>0</v>
      </c>
    </row>
    <row r="173" spans="1:19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</row>
    <row r="174" spans="1:19">
      <c r="A174" s="86" t="s">
        <v>516</v>
      </c>
      <c r="B174" s="87">
        <v>2355310000000</v>
      </c>
      <c r="C174" s="86"/>
      <c r="D174" s="86"/>
      <c r="E174" s="86"/>
      <c r="F174" s="86"/>
      <c r="G174" s="86"/>
      <c r="H174" s="86"/>
      <c r="I174" s="86"/>
      <c r="J174" s="86"/>
      <c r="K174" s="86"/>
      <c r="L174" s="86">
        <v>0</v>
      </c>
      <c r="M174" s="86">
        <v>0</v>
      </c>
      <c r="N174" s="86">
        <v>0</v>
      </c>
      <c r="O174" s="86">
        <v>0</v>
      </c>
      <c r="P174" s="86">
        <v>0</v>
      </c>
      <c r="Q174" s="86">
        <v>0</v>
      </c>
      <c r="R174" s="86">
        <v>0</v>
      </c>
      <c r="S174" s="86">
        <v>0</v>
      </c>
    </row>
    <row r="175" spans="1:19">
      <c r="A175" s="86" t="s">
        <v>517</v>
      </c>
      <c r="B175" s="87">
        <v>143927000000</v>
      </c>
      <c r="C175" s="86">
        <v>154849.83499999999</v>
      </c>
      <c r="D175" s="86"/>
      <c r="E175" s="86">
        <v>75734.207999999999</v>
      </c>
      <c r="F175" s="86">
        <v>50956.165999999997</v>
      </c>
      <c r="G175" s="86">
        <v>4490.0609999999997</v>
      </c>
      <c r="H175" s="86">
        <v>0</v>
      </c>
      <c r="I175" s="86">
        <v>22856.187000000002</v>
      </c>
      <c r="J175" s="86">
        <v>0</v>
      </c>
      <c r="K175" s="86">
        <v>8.44</v>
      </c>
      <c r="L175" s="86">
        <v>0</v>
      </c>
      <c r="M175" s="86">
        <v>0</v>
      </c>
      <c r="N175" s="86">
        <v>0</v>
      </c>
      <c r="O175" s="86">
        <v>0</v>
      </c>
      <c r="P175" s="86">
        <v>0</v>
      </c>
      <c r="Q175" s="86">
        <v>0</v>
      </c>
      <c r="R175" s="86">
        <v>0</v>
      </c>
      <c r="S175" s="86">
        <v>0</v>
      </c>
    </row>
    <row r="176" spans="1:19">
      <c r="A176" s="86" t="s">
        <v>518</v>
      </c>
      <c r="B176" s="87">
        <v>273311000000</v>
      </c>
      <c r="C176" s="86">
        <v>292876.01400000002</v>
      </c>
      <c r="D176" s="86"/>
      <c r="E176" s="86">
        <v>75734.207999999999</v>
      </c>
      <c r="F176" s="86">
        <v>51598.362999999998</v>
      </c>
      <c r="G176" s="86">
        <v>27386.399000000001</v>
      </c>
      <c r="H176" s="86">
        <v>0</v>
      </c>
      <c r="I176" s="86">
        <v>138790.802</v>
      </c>
      <c r="J176" s="86">
        <v>0</v>
      </c>
      <c r="K176" s="86">
        <v>16.45</v>
      </c>
      <c r="L176" s="86">
        <v>0</v>
      </c>
      <c r="M176" s="86">
        <v>0</v>
      </c>
      <c r="N176" s="86">
        <v>0</v>
      </c>
      <c r="O176" s="86">
        <v>0</v>
      </c>
      <c r="P176" s="86">
        <v>0</v>
      </c>
      <c r="Q176" s="86">
        <v>0</v>
      </c>
      <c r="R176" s="86">
        <v>0</v>
      </c>
      <c r="S176" s="86">
        <v>0</v>
      </c>
    </row>
    <row r="177" spans="1:1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9"/>
      <c r="B178" s="86" t="s">
        <v>541</v>
      </c>
      <c r="C178" s="86" t="s">
        <v>542</v>
      </c>
      <c r="D178" s="86" t="s">
        <v>543</v>
      </c>
      <c r="E178" s="86" t="s">
        <v>238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6" t="s">
        <v>544</v>
      </c>
      <c r="B179" s="86">
        <v>67268.23</v>
      </c>
      <c r="C179" s="86">
        <v>5127.07</v>
      </c>
      <c r="D179" s="86">
        <v>0</v>
      </c>
      <c r="E179" s="86">
        <v>72395.3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6" t="s">
        <v>545</v>
      </c>
      <c r="B180" s="86">
        <v>13.5</v>
      </c>
      <c r="C180" s="86">
        <v>1.03</v>
      </c>
      <c r="D180" s="86">
        <v>0</v>
      </c>
      <c r="E180" s="86">
        <v>14.53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6" t="s">
        <v>546</v>
      </c>
      <c r="B181" s="86">
        <v>13.5</v>
      </c>
      <c r="C181" s="86">
        <v>1.03</v>
      </c>
      <c r="D181" s="86">
        <v>0</v>
      </c>
      <c r="E181" s="86">
        <v>14.53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EqpSch</vt:lpstr>
      <vt:lpstr>OccSch</vt:lpstr>
      <vt:lpstr>HeatSch</vt:lpstr>
      <vt:lpstr>CoolSch</vt:lpstr>
      <vt:lpstr>Miami!mdoff01miami_6</vt:lpstr>
      <vt:lpstr>Houston!mdoff02houston_6</vt:lpstr>
      <vt:lpstr>Phoenix!mdoff03phoenix_6</vt:lpstr>
      <vt:lpstr>Atlanta!mdoff04atlanta_6</vt:lpstr>
      <vt:lpstr>LosAngeles!mdoff05losangeles_6</vt:lpstr>
      <vt:lpstr>LasVegas!mdoff06lasvegas_6</vt:lpstr>
      <vt:lpstr>SanFrancisco!mdoff07sanfrancisco_6</vt:lpstr>
      <vt:lpstr>Baltimore!mdoff08baltimore_6</vt:lpstr>
      <vt:lpstr>Albuquerque!mdoff09albuquerque_6</vt:lpstr>
      <vt:lpstr>Seattle!mdoff10seattle_6</vt:lpstr>
      <vt:lpstr>Chicago!mdoff11chicago_6</vt:lpstr>
      <vt:lpstr>Boulder!mdoff12boulder_6</vt:lpstr>
      <vt:lpstr>Minneapolis!mdoff13minneapolis_6</vt:lpstr>
      <vt:lpstr>Helena!mdoff14helena_6</vt:lpstr>
      <vt:lpstr>Duluth!mdoff15duluth_6</vt:lpstr>
      <vt:lpstr>Fairbanks!mdoff16fairbanks_6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2008-10-24T15:39:16Z</cp:lastPrinted>
  <dcterms:created xsi:type="dcterms:W3CDTF">2007-11-14T19:26:56Z</dcterms:created>
  <dcterms:modified xsi:type="dcterms:W3CDTF">2010-02-17T04:33:03Z</dcterms:modified>
</cp:coreProperties>
</file>