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9170" windowHeight="6555" tabRatio="731"/>
  </bookViews>
  <sheets>
    <sheet name="BuildingSummary" sheetId="8" r:id="rId1"/>
    <sheet name="ZoneSummary" sheetId="10" r:id="rId2"/>
    <sheet name="LocationSummary" sheetId="7" r:id="rId3"/>
    <sheet name="Miami" sheetId="47" r:id="rId4"/>
    <sheet name="Houston" sheetId="46" r:id="rId5"/>
    <sheet name="Phoenix" sheetId="45" r:id="rId6"/>
    <sheet name="Atlanta" sheetId="44" r:id="rId7"/>
    <sheet name="LosAngeles" sheetId="43" r:id="rId8"/>
    <sheet name="LasVegas" sheetId="42" r:id="rId9"/>
    <sheet name="SanFrancisco" sheetId="41" r:id="rId10"/>
    <sheet name="Baltimore" sheetId="40" r:id="rId11"/>
    <sheet name="Albuquerque" sheetId="39" r:id="rId12"/>
    <sheet name="Seattle" sheetId="38" r:id="rId13"/>
    <sheet name="Chicago" sheetId="37" r:id="rId14"/>
    <sheet name="Boulder" sheetId="36" r:id="rId15"/>
    <sheet name="Minneapolis" sheetId="35" r:id="rId16"/>
    <sheet name="Helena" sheetId="34" r:id="rId17"/>
    <sheet name="Duluth" sheetId="33" r:id="rId18"/>
    <sheet name="Fairbanks" sheetId="32" r:id="rId19"/>
    <sheet name="Picture" sheetId="3" r:id="rId20"/>
    <sheet name="Electricity" sheetId="4" r:id="rId21"/>
    <sheet name="Gas" sheetId="11" r:id="rId22"/>
    <sheet name="EUI" sheetId="22" r:id="rId23"/>
    <sheet name="Water" sheetId="49" r:id="rId24"/>
    <sheet name="Carbon" sheetId="48" r:id="rId25"/>
    <sheet name="Schedules" sheetId="2" r:id="rId26"/>
    <sheet name="LghtSch" sheetId="12" r:id="rId27"/>
    <sheet name="EqpSch" sheetId="17" r:id="rId28"/>
    <sheet name="ClassOccSch" sheetId="18" r:id="rId29"/>
    <sheet name="OffcOccSch" sheetId="20" r:id="rId30"/>
    <sheet name="GymCafOccSch" sheetId="21" r:id="rId31"/>
    <sheet name="HeatSch" sheetId="15" r:id="rId32"/>
    <sheet name="CoolSch" sheetId="19" r:id="rId33"/>
  </sheets>
  <definedNames>
    <definedName name="schpri01miami_13" localSheetId="3">Miami!$A$1:$S$284</definedName>
    <definedName name="schpri02houston_13" localSheetId="4">Houston!$A$1:$S$284</definedName>
    <definedName name="schpri03phoenix_13" localSheetId="5">Phoenix!$A$1:$S$284</definedName>
    <definedName name="schpri04atlanta_13" localSheetId="6">Atlanta!$A$1:$S$284</definedName>
    <definedName name="schpri05losangeles_13" localSheetId="7">LosAngeles!$A$1:$S$284</definedName>
    <definedName name="schpri06lasvegas_13" localSheetId="8">LasVegas!$A$1:$S$284</definedName>
    <definedName name="schpri07sanfrancisco_13" localSheetId="9">SanFrancisco!$A$1:$S$284</definedName>
    <definedName name="schpri08baltimore_13" localSheetId="10">Baltimore!$A$1:$S$284</definedName>
    <definedName name="schpri09albuquerque_13" localSheetId="11">Albuquerque!$A$1:$S$284</definedName>
    <definedName name="schpri10seattle_13" localSheetId="12">Seattle!$A$1:$S$284</definedName>
    <definedName name="schpri11chicago_13" localSheetId="13">Chicago!$A$1:$S$284</definedName>
    <definedName name="schpri12boulder_13" localSheetId="14">Boulder!$A$1:$S$284</definedName>
    <definedName name="schpri13minneapolis_13" localSheetId="15">Minneapolis!$A$1:$S$284</definedName>
    <definedName name="schpri14helena_13" localSheetId="16">Helena!$A$1:$S$284</definedName>
    <definedName name="schpri15duluth_13" localSheetId="17">Duluth!$A$1:$S$284</definedName>
    <definedName name="schpri16fairbanks_13" localSheetId="18">Fairbanks!$A$1:$S$284</definedName>
  </definedNames>
  <calcPr calcId="125725"/>
</workbook>
</file>

<file path=xl/calcChain.xml><?xml version="1.0" encoding="utf-8"?>
<calcChain xmlns="http://schemas.openxmlformats.org/spreadsheetml/2006/main"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50" l="1"/>
  <c r="Q50"/>
  <c r="P50"/>
  <c r="O50"/>
  <c r="N50"/>
  <c r="M50"/>
  <c r="L50"/>
  <c r="K50"/>
  <c r="J50"/>
  <c r="I50"/>
  <c r="H50"/>
  <c r="G50"/>
  <c r="F50"/>
  <c r="E50"/>
  <c r="D50"/>
  <c r="C50"/>
  <c r="B50"/>
  <c r="R256"/>
  <c r="R255"/>
  <c r="R254"/>
  <c r="R253"/>
  <c r="R252"/>
  <c r="R251"/>
  <c r="R250"/>
  <c r="R240"/>
  <c r="R239"/>
  <c r="R238"/>
  <c r="R237"/>
  <c r="R236"/>
  <c r="R235"/>
  <c r="R234"/>
  <c r="R233"/>
  <c r="R232"/>
  <c r="R231"/>
  <c r="R230"/>
  <c r="R229"/>
  <c r="R227"/>
  <c r="R226"/>
  <c r="R225"/>
  <c r="R224"/>
  <c r="R223"/>
  <c r="R222"/>
  <c r="R221"/>
  <c r="R220"/>
  <c r="R219"/>
  <c r="R218"/>
  <c r="R217"/>
  <c r="R216"/>
  <c r="R81"/>
  <c r="R79"/>
  <c r="R78"/>
  <c r="R76"/>
  <c r="R75"/>
  <c r="R72"/>
  <c r="R71"/>
  <c r="R70"/>
  <c r="R69"/>
  <c r="R68"/>
  <c r="R67"/>
  <c r="R66"/>
  <c r="R65"/>
  <c r="R64"/>
  <c r="R63"/>
  <c r="R53"/>
  <c r="R52"/>
  <c r="R51"/>
  <c r="R48"/>
  <c r="R47"/>
  <c r="R46"/>
  <c r="R45"/>
  <c r="R44"/>
  <c r="R43"/>
  <c r="R42"/>
  <c r="R39"/>
  <c r="R38"/>
  <c r="R37"/>
  <c r="R35"/>
  <c r="R34"/>
  <c r="R33"/>
  <c r="R32"/>
  <c r="R31"/>
  <c r="R30"/>
  <c r="R29"/>
  <c r="Q256"/>
  <c r="Q255"/>
  <c r="Q254"/>
  <c r="Q253"/>
  <c r="Q252"/>
  <c r="Q251"/>
  <c r="Q250"/>
  <c r="Q240"/>
  <c r="Q239"/>
  <c r="Q238"/>
  <c r="Q237"/>
  <c r="Q236"/>
  <c r="Q235"/>
  <c r="Q234"/>
  <c r="Q233"/>
  <c r="Q232"/>
  <c r="Q231"/>
  <c r="Q230"/>
  <c r="Q229"/>
  <c r="Q227"/>
  <c r="Q226"/>
  <c r="Q225"/>
  <c r="Q224"/>
  <c r="Q223"/>
  <c r="Q222"/>
  <c r="Q221"/>
  <c r="Q220"/>
  <c r="Q219"/>
  <c r="Q218"/>
  <c r="Q217"/>
  <c r="Q216"/>
  <c r="Q81"/>
  <c r="Q79"/>
  <c r="Q78"/>
  <c r="Q76"/>
  <c r="Q75"/>
  <c r="Q72"/>
  <c r="Q71"/>
  <c r="Q70"/>
  <c r="Q69"/>
  <c r="Q68"/>
  <c r="Q67"/>
  <c r="Q66"/>
  <c r="Q65"/>
  <c r="Q64"/>
  <c r="Q63"/>
  <c r="Q53"/>
  <c r="Q52"/>
  <c r="Q51"/>
  <c r="Q48"/>
  <c r="Q47"/>
  <c r="Q46"/>
  <c r="Q45"/>
  <c r="Q44"/>
  <c r="Q43"/>
  <c r="Q42"/>
  <c r="Q39"/>
  <c r="Q38"/>
  <c r="Q37"/>
  <c r="Q35"/>
  <c r="Q34"/>
  <c r="Q33"/>
  <c r="Q32"/>
  <c r="Q31"/>
  <c r="Q30"/>
  <c r="Q29"/>
  <c r="P256"/>
  <c r="P255"/>
  <c r="P254"/>
  <c r="P253"/>
  <c r="P252"/>
  <c r="P251"/>
  <c r="P250"/>
  <c r="P240"/>
  <c r="P239"/>
  <c r="P238"/>
  <c r="P237"/>
  <c r="P236"/>
  <c r="P235"/>
  <c r="P234"/>
  <c r="P233"/>
  <c r="P232"/>
  <c r="P231"/>
  <c r="P230"/>
  <c r="P229"/>
  <c r="P227"/>
  <c r="P226"/>
  <c r="P225"/>
  <c r="P224"/>
  <c r="P223"/>
  <c r="P222"/>
  <c r="P221"/>
  <c r="P220"/>
  <c r="P219"/>
  <c r="P218"/>
  <c r="P217"/>
  <c r="P216"/>
  <c r="P81"/>
  <c r="P79"/>
  <c r="P78"/>
  <c r="P76"/>
  <c r="P75"/>
  <c r="P72"/>
  <c r="P71"/>
  <c r="P70"/>
  <c r="P69"/>
  <c r="P68"/>
  <c r="P67"/>
  <c r="P66"/>
  <c r="P65"/>
  <c r="P64"/>
  <c r="P63"/>
  <c r="P53"/>
  <c r="P52"/>
  <c r="P51"/>
  <c r="P48"/>
  <c r="P47"/>
  <c r="P46"/>
  <c r="P45"/>
  <c r="P44"/>
  <c r="P43"/>
  <c r="P42"/>
  <c r="P39"/>
  <c r="P38"/>
  <c r="P37"/>
  <c r="P35"/>
  <c r="P34"/>
  <c r="P33"/>
  <c r="P32"/>
  <c r="P31"/>
  <c r="P30"/>
  <c r="P29"/>
  <c r="O256"/>
  <c r="O255"/>
  <c r="O254"/>
  <c r="O253"/>
  <c r="O252"/>
  <c r="O251"/>
  <c r="O250"/>
  <c r="O240"/>
  <c r="O239"/>
  <c r="O238"/>
  <c r="O237"/>
  <c r="O236"/>
  <c r="O235"/>
  <c r="O234"/>
  <c r="O233"/>
  <c r="O232"/>
  <c r="O231"/>
  <c r="O230"/>
  <c r="O229"/>
  <c r="O227"/>
  <c r="O226"/>
  <c r="O225"/>
  <c r="O224"/>
  <c r="O223"/>
  <c r="O222"/>
  <c r="O221"/>
  <c r="O220"/>
  <c r="O219"/>
  <c r="O218"/>
  <c r="O217"/>
  <c r="O216"/>
  <c r="O81"/>
  <c r="O79"/>
  <c r="O78"/>
  <c r="O76"/>
  <c r="O75"/>
  <c r="O72"/>
  <c r="O71"/>
  <c r="O70"/>
  <c r="O69"/>
  <c r="O68"/>
  <c r="O67"/>
  <c r="O66"/>
  <c r="O65"/>
  <c r="O64"/>
  <c r="O63"/>
  <c r="O53"/>
  <c r="O52"/>
  <c r="O51"/>
  <c r="O48"/>
  <c r="O47"/>
  <c r="O46"/>
  <c r="O45"/>
  <c r="O44"/>
  <c r="O43"/>
  <c r="O42"/>
  <c r="O39"/>
  <c r="O38"/>
  <c r="O37"/>
  <c r="O35"/>
  <c r="O34"/>
  <c r="O33"/>
  <c r="O32"/>
  <c r="O31"/>
  <c r="O30"/>
  <c r="O29"/>
  <c r="N256"/>
  <c r="N255"/>
  <c r="N254"/>
  <c r="N253"/>
  <c r="N252"/>
  <c r="N251"/>
  <c r="N250"/>
  <c r="N240"/>
  <c r="N239"/>
  <c r="N238"/>
  <c r="N237"/>
  <c r="N236"/>
  <c r="N235"/>
  <c r="N234"/>
  <c r="N233"/>
  <c r="N232"/>
  <c r="N231"/>
  <c r="N230"/>
  <c r="N229"/>
  <c r="N227"/>
  <c r="N226"/>
  <c r="N225"/>
  <c r="N224"/>
  <c r="N223"/>
  <c r="N222"/>
  <c r="N221"/>
  <c r="N220"/>
  <c r="N219"/>
  <c r="N218"/>
  <c r="N217"/>
  <c r="N216"/>
  <c r="N81"/>
  <c r="N79"/>
  <c r="N78"/>
  <c r="N76"/>
  <c r="N75"/>
  <c r="N72"/>
  <c r="N71"/>
  <c r="N70"/>
  <c r="N69"/>
  <c r="N68"/>
  <c r="N67"/>
  <c r="N66"/>
  <c r="N65"/>
  <c r="N64"/>
  <c r="N63"/>
  <c r="N53"/>
  <c r="N52"/>
  <c r="N51"/>
  <c r="N48"/>
  <c r="N47"/>
  <c r="N46"/>
  <c r="N45"/>
  <c r="N44"/>
  <c r="N43"/>
  <c r="N42"/>
  <c r="N39"/>
  <c r="N38"/>
  <c r="N37"/>
  <c r="N35"/>
  <c r="N34"/>
  <c r="N33"/>
  <c r="N32"/>
  <c r="N31"/>
  <c r="N30"/>
  <c r="N29"/>
  <c r="M256"/>
  <c r="M255"/>
  <c r="M254"/>
  <c r="M253"/>
  <c r="M252"/>
  <c r="M251"/>
  <c r="M250"/>
  <c r="M240"/>
  <c r="M239"/>
  <c r="M238"/>
  <c r="M237"/>
  <c r="M236"/>
  <c r="M235"/>
  <c r="M234"/>
  <c r="M233"/>
  <c r="M232"/>
  <c r="M231"/>
  <c r="M230"/>
  <c r="M229"/>
  <c r="M227"/>
  <c r="M226"/>
  <c r="M225"/>
  <c r="M224"/>
  <c r="M223"/>
  <c r="M222"/>
  <c r="M221"/>
  <c r="M220"/>
  <c r="M219"/>
  <c r="M218"/>
  <c r="M217"/>
  <c r="M216"/>
  <c r="M81"/>
  <c r="M79"/>
  <c r="M78"/>
  <c r="M76"/>
  <c r="M75"/>
  <c r="M72"/>
  <c r="M71"/>
  <c r="M70"/>
  <c r="M69"/>
  <c r="M68"/>
  <c r="M67"/>
  <c r="M66"/>
  <c r="M65"/>
  <c r="M64"/>
  <c r="M63"/>
  <c r="M53"/>
  <c r="M52"/>
  <c r="M51"/>
  <c r="M48"/>
  <c r="M47"/>
  <c r="M46"/>
  <c r="M45"/>
  <c r="M44"/>
  <c r="M43"/>
  <c r="M42"/>
  <c r="M39"/>
  <c r="M38"/>
  <c r="M37"/>
  <c r="M35"/>
  <c r="M34"/>
  <c r="M33"/>
  <c r="M32"/>
  <c r="M31"/>
  <c r="M30"/>
  <c r="M29"/>
  <c r="L256"/>
  <c r="L255"/>
  <c r="L254"/>
  <c r="L253"/>
  <c r="L252"/>
  <c r="L251"/>
  <c r="L250"/>
  <c r="L240"/>
  <c r="L239"/>
  <c r="L238"/>
  <c r="L237"/>
  <c r="L236"/>
  <c r="L235"/>
  <c r="L234"/>
  <c r="L233"/>
  <c r="L232"/>
  <c r="L231"/>
  <c r="L230"/>
  <c r="L229"/>
  <c r="L227"/>
  <c r="L226"/>
  <c r="L225"/>
  <c r="L224"/>
  <c r="L223"/>
  <c r="L222"/>
  <c r="L221"/>
  <c r="L220"/>
  <c r="L219"/>
  <c r="L218"/>
  <c r="L217"/>
  <c r="L216"/>
  <c r="L81"/>
  <c r="L79"/>
  <c r="L78"/>
  <c r="L76"/>
  <c r="L75"/>
  <c r="L72"/>
  <c r="L71"/>
  <c r="L70"/>
  <c r="L69"/>
  <c r="L68"/>
  <c r="L67"/>
  <c r="L66"/>
  <c r="L65"/>
  <c r="L64"/>
  <c r="L63"/>
  <c r="L53"/>
  <c r="L52"/>
  <c r="L51"/>
  <c r="L48"/>
  <c r="L47"/>
  <c r="L46"/>
  <c r="L45"/>
  <c r="L44"/>
  <c r="L43"/>
  <c r="L42"/>
  <c r="L39"/>
  <c r="L38"/>
  <c r="L37"/>
  <c r="L35"/>
  <c r="L34"/>
  <c r="L33"/>
  <c r="L32"/>
  <c r="L31"/>
  <c r="L30"/>
  <c r="L29"/>
  <c r="K256"/>
  <c r="K255"/>
  <c r="K254"/>
  <c r="K253"/>
  <c r="K252"/>
  <c r="K251"/>
  <c r="K250"/>
  <c r="K240"/>
  <c r="K239"/>
  <c r="K238"/>
  <c r="K237"/>
  <c r="K236"/>
  <c r="K235"/>
  <c r="K234"/>
  <c r="K233"/>
  <c r="K232"/>
  <c r="K231"/>
  <c r="K230"/>
  <c r="K229"/>
  <c r="K227"/>
  <c r="K226"/>
  <c r="K225"/>
  <c r="K224"/>
  <c r="K223"/>
  <c r="K222"/>
  <c r="K221"/>
  <c r="K220"/>
  <c r="K219"/>
  <c r="K218"/>
  <c r="K217"/>
  <c r="K216"/>
  <c r="K81"/>
  <c r="K79"/>
  <c r="K78"/>
  <c r="K76"/>
  <c r="K75"/>
  <c r="K72"/>
  <c r="K71"/>
  <c r="K70"/>
  <c r="K69"/>
  <c r="K68"/>
  <c r="K67"/>
  <c r="K66"/>
  <c r="K65"/>
  <c r="K64"/>
  <c r="K63"/>
  <c r="K53"/>
  <c r="K52"/>
  <c r="K51"/>
  <c r="K48"/>
  <c r="K47"/>
  <c r="K46"/>
  <c r="K45"/>
  <c r="K44"/>
  <c r="K43"/>
  <c r="K42"/>
  <c r="K39"/>
  <c r="K38"/>
  <c r="K37"/>
  <c r="K35"/>
  <c r="K34"/>
  <c r="K33"/>
  <c r="K32"/>
  <c r="K31"/>
  <c r="K30"/>
  <c r="K29"/>
  <c r="J256"/>
  <c r="J255"/>
  <c r="J254"/>
  <c r="J253"/>
  <c r="J252"/>
  <c r="J251"/>
  <c r="J250"/>
  <c r="J240"/>
  <c r="J239"/>
  <c r="J238"/>
  <c r="J237"/>
  <c r="J236"/>
  <c r="J235"/>
  <c r="J234"/>
  <c r="J233"/>
  <c r="J232"/>
  <c r="J231"/>
  <c r="J230"/>
  <c r="J229"/>
  <c r="J227"/>
  <c r="J226"/>
  <c r="J225"/>
  <c r="J224"/>
  <c r="J223"/>
  <c r="J222"/>
  <c r="J221"/>
  <c r="J220"/>
  <c r="J219"/>
  <c r="J218"/>
  <c r="J217"/>
  <c r="J216"/>
  <c r="J81"/>
  <c r="J79"/>
  <c r="J78"/>
  <c r="J76"/>
  <c r="J75"/>
  <c r="J72"/>
  <c r="J71"/>
  <c r="J70"/>
  <c r="J69"/>
  <c r="J68"/>
  <c r="J67"/>
  <c r="J66"/>
  <c r="J65"/>
  <c r="J64"/>
  <c r="J63"/>
  <c r="J53"/>
  <c r="J52"/>
  <c r="J51"/>
  <c r="J48"/>
  <c r="J47"/>
  <c r="J46"/>
  <c r="J45"/>
  <c r="J44"/>
  <c r="J43"/>
  <c r="J42"/>
  <c r="J39"/>
  <c r="J38"/>
  <c r="J37"/>
  <c r="J35"/>
  <c r="J34"/>
  <c r="J33"/>
  <c r="J32"/>
  <c r="J31"/>
  <c r="J30"/>
  <c r="J29"/>
  <c r="I256"/>
  <c r="I255"/>
  <c r="I254"/>
  <c r="I253"/>
  <c r="I252"/>
  <c r="I251"/>
  <c r="I250"/>
  <c r="I240"/>
  <c r="I239"/>
  <c r="I238"/>
  <c r="I237"/>
  <c r="I236"/>
  <c r="I235"/>
  <c r="I234"/>
  <c r="I233"/>
  <c r="I232"/>
  <c r="I231"/>
  <c r="I230"/>
  <c r="I229"/>
  <c r="I227"/>
  <c r="I226"/>
  <c r="I225"/>
  <c r="I224"/>
  <c r="I223"/>
  <c r="I222"/>
  <c r="I221"/>
  <c r="I220"/>
  <c r="I219"/>
  <c r="I218"/>
  <c r="I217"/>
  <c r="I216"/>
  <c r="I81"/>
  <c r="I79"/>
  <c r="I78"/>
  <c r="I76"/>
  <c r="I75"/>
  <c r="I72"/>
  <c r="I71"/>
  <c r="I70"/>
  <c r="I69"/>
  <c r="I68"/>
  <c r="I67"/>
  <c r="I66"/>
  <c r="I65"/>
  <c r="I64"/>
  <c r="I63"/>
  <c r="I53"/>
  <c r="I52"/>
  <c r="I51"/>
  <c r="I48"/>
  <c r="I47"/>
  <c r="I46"/>
  <c r="I45"/>
  <c r="I44"/>
  <c r="I43"/>
  <c r="I42"/>
  <c r="I39"/>
  <c r="I38"/>
  <c r="I37"/>
  <c r="I35"/>
  <c r="I34"/>
  <c r="I33"/>
  <c r="I32"/>
  <c r="I31"/>
  <c r="I30"/>
  <c r="I29"/>
  <c r="H256"/>
  <c r="H255"/>
  <c r="H254"/>
  <c r="H253"/>
  <c r="H252"/>
  <c r="H251"/>
  <c r="H250"/>
  <c r="H240"/>
  <c r="H239"/>
  <c r="H238"/>
  <c r="H237"/>
  <c r="H236"/>
  <c r="H235"/>
  <c r="H234"/>
  <c r="H233"/>
  <c r="H232"/>
  <c r="H231"/>
  <c r="H230"/>
  <c r="H229"/>
  <c r="H227"/>
  <c r="H226"/>
  <c r="H225"/>
  <c r="H224"/>
  <c r="H223"/>
  <c r="H222"/>
  <c r="H221"/>
  <c r="H220"/>
  <c r="H219"/>
  <c r="H218"/>
  <c r="H217"/>
  <c r="H216"/>
  <c r="H81"/>
  <c r="H79"/>
  <c r="H78"/>
  <c r="H76"/>
  <c r="H75"/>
  <c r="H72"/>
  <c r="H71"/>
  <c r="H70"/>
  <c r="H69"/>
  <c r="H68"/>
  <c r="H67"/>
  <c r="H66"/>
  <c r="H65"/>
  <c r="H64"/>
  <c r="H63"/>
  <c r="H53"/>
  <c r="H52"/>
  <c r="H51"/>
  <c r="H48"/>
  <c r="H47"/>
  <c r="H46"/>
  <c r="H45"/>
  <c r="H44"/>
  <c r="H43"/>
  <c r="H42"/>
  <c r="H39"/>
  <c r="H38"/>
  <c r="H37"/>
  <c r="H35"/>
  <c r="H34"/>
  <c r="H33"/>
  <c r="H32"/>
  <c r="H31"/>
  <c r="H30"/>
  <c r="H29"/>
  <c r="G256"/>
  <c r="G255"/>
  <c r="G254"/>
  <c r="G253"/>
  <c r="G252"/>
  <c r="G251"/>
  <c r="G250"/>
  <c r="G240"/>
  <c r="G239"/>
  <c r="G238"/>
  <c r="G237"/>
  <c r="G236"/>
  <c r="G235"/>
  <c r="G234"/>
  <c r="G233"/>
  <c r="G232"/>
  <c r="G231"/>
  <c r="G230"/>
  <c r="G229"/>
  <c r="G227"/>
  <c r="G226"/>
  <c r="G225"/>
  <c r="G224"/>
  <c r="G223"/>
  <c r="G222"/>
  <c r="G221"/>
  <c r="G220"/>
  <c r="G219"/>
  <c r="G218"/>
  <c r="G217"/>
  <c r="G216"/>
  <c r="G81"/>
  <c r="G79"/>
  <c r="G78"/>
  <c r="G76"/>
  <c r="G75"/>
  <c r="G72"/>
  <c r="G71"/>
  <c r="G70"/>
  <c r="G69"/>
  <c r="G68"/>
  <c r="G67"/>
  <c r="G66"/>
  <c r="G65"/>
  <c r="G64"/>
  <c r="G63"/>
  <c r="G53"/>
  <c r="G52"/>
  <c r="G51"/>
  <c r="G48"/>
  <c r="G47"/>
  <c r="G46"/>
  <c r="G45"/>
  <c r="G44"/>
  <c r="G43"/>
  <c r="G42"/>
  <c r="G39"/>
  <c r="G38"/>
  <c r="G37"/>
  <c r="G35"/>
  <c r="G34"/>
  <c r="G33"/>
  <c r="G32"/>
  <c r="G31"/>
  <c r="G30"/>
  <c r="G29"/>
  <c r="F256"/>
  <c r="F255"/>
  <c r="F254"/>
  <c r="F253"/>
  <c r="F252"/>
  <c r="F251"/>
  <c r="F250"/>
  <c r="F240"/>
  <c r="F239"/>
  <c r="F238"/>
  <c r="F237"/>
  <c r="F236"/>
  <c r="F235"/>
  <c r="F234"/>
  <c r="F233"/>
  <c r="F232"/>
  <c r="F231"/>
  <c r="F230"/>
  <c r="F229"/>
  <c r="F227"/>
  <c r="F226"/>
  <c r="F225"/>
  <c r="F224"/>
  <c r="F223"/>
  <c r="F222"/>
  <c r="F221"/>
  <c r="F220"/>
  <c r="F219"/>
  <c r="F218"/>
  <c r="F217"/>
  <c r="F216"/>
  <c r="F81"/>
  <c r="F79"/>
  <c r="F78"/>
  <c r="F76"/>
  <c r="F75"/>
  <c r="F72"/>
  <c r="F71"/>
  <c r="F70"/>
  <c r="F69"/>
  <c r="F68"/>
  <c r="F67"/>
  <c r="F66"/>
  <c r="F65"/>
  <c r="F64"/>
  <c r="F63"/>
  <c r="F53"/>
  <c r="F52"/>
  <c r="F51"/>
  <c r="F48"/>
  <c r="F47"/>
  <c r="F46"/>
  <c r="F45"/>
  <c r="F44"/>
  <c r="F43"/>
  <c r="F42"/>
  <c r="F39"/>
  <c r="F38"/>
  <c r="F37"/>
  <c r="F35"/>
  <c r="F34"/>
  <c r="F33"/>
  <c r="F32"/>
  <c r="F31"/>
  <c r="F30"/>
  <c r="F29"/>
  <c r="E256"/>
  <c r="E255"/>
  <c r="E254"/>
  <c r="E253"/>
  <c r="E252"/>
  <c r="E251"/>
  <c r="E250"/>
  <c r="E240"/>
  <c r="E239"/>
  <c r="E238"/>
  <c r="E237"/>
  <c r="E236"/>
  <c r="E235"/>
  <c r="E234"/>
  <c r="E233"/>
  <c r="E232"/>
  <c r="E231"/>
  <c r="E230"/>
  <c r="E229"/>
  <c r="E227"/>
  <c r="E226"/>
  <c r="E225"/>
  <c r="E224"/>
  <c r="E223"/>
  <c r="E222"/>
  <c r="E221"/>
  <c r="E220"/>
  <c r="E219"/>
  <c r="E218"/>
  <c r="E217"/>
  <c r="E216"/>
  <c r="E81"/>
  <c r="E79"/>
  <c r="E78"/>
  <c r="E76"/>
  <c r="E75"/>
  <c r="E72"/>
  <c r="E71"/>
  <c r="E70"/>
  <c r="E69"/>
  <c r="E68"/>
  <c r="E67"/>
  <c r="E66"/>
  <c r="E65"/>
  <c r="E64"/>
  <c r="E63"/>
  <c r="E53"/>
  <c r="E52"/>
  <c r="E51"/>
  <c r="E48"/>
  <c r="E47"/>
  <c r="E46"/>
  <c r="E45"/>
  <c r="E44"/>
  <c r="E43"/>
  <c r="E42"/>
  <c r="E39"/>
  <c r="E38"/>
  <c r="E37"/>
  <c r="E35"/>
  <c r="E34"/>
  <c r="E33"/>
  <c r="E32"/>
  <c r="E31"/>
  <c r="E30"/>
  <c r="E29"/>
  <c r="D256"/>
  <c r="D255"/>
  <c r="D254"/>
  <c r="D253"/>
  <c r="D252"/>
  <c r="D251"/>
  <c r="D250"/>
  <c r="D240"/>
  <c r="D239"/>
  <c r="D238"/>
  <c r="D237"/>
  <c r="D236"/>
  <c r="D235"/>
  <c r="D234"/>
  <c r="D233"/>
  <c r="D232"/>
  <c r="D231"/>
  <c r="D230"/>
  <c r="D229"/>
  <c r="D227"/>
  <c r="D226"/>
  <c r="D225"/>
  <c r="D224"/>
  <c r="D223"/>
  <c r="D222"/>
  <c r="D221"/>
  <c r="D220"/>
  <c r="D219"/>
  <c r="D218"/>
  <c r="D217"/>
  <c r="D216"/>
  <c r="D81"/>
  <c r="D79"/>
  <c r="D78"/>
  <c r="D76"/>
  <c r="D75"/>
  <c r="D72"/>
  <c r="D71"/>
  <c r="D70"/>
  <c r="D69"/>
  <c r="D68"/>
  <c r="D67"/>
  <c r="D66"/>
  <c r="D65"/>
  <c r="D64"/>
  <c r="D63"/>
  <c r="D53"/>
  <c r="D52"/>
  <c r="D51"/>
  <c r="D48"/>
  <c r="D47"/>
  <c r="D46"/>
  <c r="D45"/>
  <c r="D44"/>
  <c r="D43"/>
  <c r="D42"/>
  <c r="D39"/>
  <c r="D38"/>
  <c r="D37"/>
  <c r="D35"/>
  <c r="D34"/>
  <c r="D33"/>
  <c r="D32"/>
  <c r="D31"/>
  <c r="D30"/>
  <c r="D29"/>
  <c r="C256"/>
  <c r="C255"/>
  <c r="C254"/>
  <c r="C253"/>
  <c r="C252"/>
  <c r="C251"/>
  <c r="C250"/>
  <c r="C240"/>
  <c r="C239"/>
  <c r="C238"/>
  <c r="C237"/>
  <c r="C236"/>
  <c r="C235"/>
  <c r="C234"/>
  <c r="C233"/>
  <c r="C232"/>
  <c r="C231"/>
  <c r="C230"/>
  <c r="C229"/>
  <c r="C227"/>
  <c r="C226"/>
  <c r="C225"/>
  <c r="C224"/>
  <c r="C223"/>
  <c r="C222"/>
  <c r="C221"/>
  <c r="C220"/>
  <c r="C219"/>
  <c r="C218"/>
  <c r="C217"/>
  <c r="C216"/>
  <c r="C81"/>
  <c r="C79"/>
  <c r="C78"/>
  <c r="C76"/>
  <c r="C75"/>
  <c r="C72"/>
  <c r="C71"/>
  <c r="C70"/>
  <c r="C69"/>
  <c r="C68"/>
  <c r="C67"/>
  <c r="C66"/>
  <c r="C65"/>
  <c r="C64"/>
  <c r="C63"/>
  <c r="B72"/>
  <c r="B71"/>
  <c r="B70"/>
  <c r="B69"/>
  <c r="B68"/>
  <c r="B67"/>
  <c r="B66"/>
  <c r="B65"/>
  <c r="B64"/>
  <c r="B63"/>
  <c r="C53"/>
  <c r="C52"/>
  <c r="C51"/>
  <c r="B53"/>
  <c r="B52"/>
  <c r="B51"/>
  <c r="C48"/>
  <c r="C47"/>
  <c r="C46"/>
  <c r="C45"/>
  <c r="C44"/>
  <c r="C43"/>
  <c r="C42"/>
  <c r="B48"/>
  <c r="B47"/>
  <c r="B46"/>
  <c r="B45"/>
  <c r="B44"/>
  <c r="B43"/>
  <c r="B42"/>
  <c r="C39"/>
  <c r="C38"/>
  <c r="C37"/>
  <c r="B39"/>
  <c r="B38"/>
  <c r="B37"/>
  <c r="B35"/>
  <c r="B34"/>
  <c r="B33"/>
  <c r="B32"/>
  <c r="B31"/>
  <c r="B30"/>
  <c r="B29"/>
  <c r="C35"/>
  <c r="C34"/>
  <c r="C33"/>
  <c r="C32"/>
  <c r="C31"/>
  <c r="C30"/>
  <c r="C29"/>
  <c r="R243"/>
  <c r="Q243"/>
  <c r="P243"/>
  <c r="O243"/>
  <c r="N243"/>
  <c r="M243"/>
  <c r="L243"/>
  <c r="K243"/>
  <c r="J243"/>
  <c r="I243"/>
  <c r="H243"/>
  <c r="G243"/>
  <c r="F243"/>
  <c r="E243"/>
  <c r="D243"/>
  <c r="C243"/>
  <c r="R242"/>
  <c r="Q242"/>
  <c r="P242"/>
  <c r="O242"/>
  <c r="N242"/>
  <c r="M242"/>
  <c r="L242"/>
  <c r="K242"/>
  <c r="J242"/>
  <c r="I242"/>
  <c r="H242"/>
  <c r="G242"/>
  <c r="F242"/>
  <c r="E242"/>
  <c r="D242"/>
  <c r="C242"/>
  <c r="C245"/>
  <c r="D245"/>
  <c r="E245"/>
  <c r="F245"/>
  <c r="G245"/>
  <c r="H245"/>
  <c r="I245"/>
  <c r="J245"/>
  <c r="K245"/>
  <c r="L245"/>
  <c r="M245"/>
  <c r="N245"/>
  <c r="O245"/>
  <c r="P245"/>
  <c r="Q245"/>
  <c r="R245"/>
  <c r="C246"/>
  <c r="D246"/>
  <c r="E246"/>
  <c r="F246"/>
  <c r="G246"/>
  <c r="H246"/>
  <c r="I246"/>
  <c r="J246"/>
  <c r="K246"/>
  <c r="L246"/>
  <c r="M246"/>
  <c r="N246"/>
  <c r="O246"/>
  <c r="P246"/>
  <c r="Q246"/>
  <c r="R246"/>
  <c r="R25" l="1"/>
  <c r="R13"/>
  <c r="Q25"/>
  <c r="Q13"/>
  <c r="P25"/>
  <c r="P13"/>
  <c r="O25"/>
  <c r="O13"/>
  <c r="N25"/>
  <c r="N13"/>
  <c r="M25"/>
  <c r="M13"/>
  <c r="L25"/>
  <c r="L13"/>
  <c r="K25"/>
  <c r="K13"/>
  <c r="J25"/>
  <c r="J13"/>
  <c r="I25"/>
  <c r="I13"/>
  <c r="H25"/>
  <c r="H13"/>
  <c r="G25"/>
  <c r="G13"/>
  <c r="F25"/>
  <c r="F13"/>
  <c r="E25"/>
  <c r="E13"/>
  <c r="D25"/>
  <c r="D13"/>
  <c r="C13"/>
  <c r="C25"/>
  <c r="R248"/>
  <c r="R247"/>
  <c r="R213"/>
  <c r="R212"/>
  <c r="R211"/>
  <c r="R210"/>
  <c r="R209"/>
  <c r="R208"/>
  <c r="R207"/>
  <c r="R206"/>
  <c r="R205"/>
  <c r="R204"/>
  <c r="R203"/>
  <c r="R202"/>
  <c r="R201"/>
  <c r="R200"/>
  <c r="R199"/>
  <c r="R198"/>
  <c r="R196"/>
  <c r="R195"/>
  <c r="R194"/>
  <c r="R193"/>
  <c r="R192"/>
  <c r="R191"/>
  <c r="R190"/>
  <c r="R189"/>
  <c r="R188"/>
  <c r="R187"/>
  <c r="R186"/>
  <c r="R185"/>
  <c r="R184"/>
  <c r="R183"/>
  <c r="R182"/>
  <c r="R180"/>
  <c r="R179"/>
  <c r="R178"/>
  <c r="R177"/>
  <c r="R176"/>
  <c r="R175"/>
  <c r="R174"/>
  <c r="R173"/>
  <c r="R172"/>
  <c r="R171"/>
  <c r="R170"/>
  <c r="R169"/>
  <c r="R168"/>
  <c r="R167"/>
  <c r="R166"/>
  <c r="R164"/>
  <c r="R163"/>
  <c r="R162"/>
  <c r="R161"/>
  <c r="R160"/>
  <c r="R159"/>
  <c r="R158"/>
  <c r="R157"/>
  <c r="R156"/>
  <c r="R155"/>
  <c r="R154"/>
  <c r="R153"/>
  <c r="R152"/>
  <c r="R151"/>
  <c r="R150"/>
  <c r="R147"/>
  <c r="R146"/>
  <c r="R145"/>
  <c r="R144"/>
  <c r="R143"/>
  <c r="R142"/>
  <c r="R141"/>
  <c r="R140"/>
  <c r="R139"/>
  <c r="R138"/>
  <c r="R137"/>
  <c r="R136"/>
  <c r="R135"/>
  <c r="R134"/>
  <c r="R133"/>
  <c r="R132"/>
  <c r="R130"/>
  <c r="R129"/>
  <c r="R128"/>
  <c r="R127"/>
  <c r="R126"/>
  <c r="R125"/>
  <c r="R124"/>
  <c r="R123"/>
  <c r="R122"/>
  <c r="R121"/>
  <c r="R120"/>
  <c r="R119"/>
  <c r="R118"/>
  <c r="R117"/>
  <c r="R116"/>
  <c r="R114"/>
  <c r="R113"/>
  <c r="R112"/>
  <c r="R111"/>
  <c r="R110"/>
  <c r="R109"/>
  <c r="R108"/>
  <c r="R107"/>
  <c r="R106"/>
  <c r="R105"/>
  <c r="R104"/>
  <c r="R103"/>
  <c r="R102"/>
  <c r="R101"/>
  <c r="R100"/>
  <c r="R98"/>
  <c r="R97"/>
  <c r="R96"/>
  <c r="R95"/>
  <c r="R94"/>
  <c r="R93"/>
  <c r="R92"/>
  <c r="R91"/>
  <c r="R90"/>
  <c r="R89"/>
  <c r="R88"/>
  <c r="R87"/>
  <c r="R86"/>
  <c r="R85"/>
  <c r="R84"/>
  <c r="R61"/>
  <c r="R60"/>
  <c r="R59"/>
  <c r="R58"/>
  <c r="R57"/>
  <c r="R56"/>
  <c r="R55"/>
  <c r="R17"/>
  <c r="R16"/>
  <c r="R15"/>
  <c r="R10"/>
  <c r="Q248"/>
  <c r="Q247"/>
  <c r="Q213"/>
  <c r="Q212"/>
  <c r="Q211"/>
  <c r="Q210"/>
  <c r="Q209"/>
  <c r="Q208"/>
  <c r="Q207"/>
  <c r="Q206"/>
  <c r="Q205"/>
  <c r="Q204"/>
  <c r="Q203"/>
  <c r="Q202"/>
  <c r="Q201"/>
  <c r="Q200"/>
  <c r="Q199"/>
  <c r="Q198"/>
  <c r="Q196"/>
  <c r="Q195"/>
  <c r="Q194"/>
  <c r="Q193"/>
  <c r="Q192"/>
  <c r="Q191"/>
  <c r="Q190"/>
  <c r="Q189"/>
  <c r="Q188"/>
  <c r="Q187"/>
  <c r="Q186"/>
  <c r="Q185"/>
  <c r="Q184"/>
  <c r="Q183"/>
  <c r="Q182"/>
  <c r="Q180"/>
  <c r="Q179"/>
  <c r="Q178"/>
  <c r="Q177"/>
  <c r="Q176"/>
  <c r="Q175"/>
  <c r="Q174"/>
  <c r="Q173"/>
  <c r="Q172"/>
  <c r="Q171"/>
  <c r="Q170"/>
  <c r="Q169"/>
  <c r="Q168"/>
  <c r="Q167"/>
  <c r="Q166"/>
  <c r="Q164"/>
  <c r="Q163"/>
  <c r="Q162"/>
  <c r="Q161"/>
  <c r="Q160"/>
  <c r="Q159"/>
  <c r="Q158"/>
  <c r="Q157"/>
  <c r="Q156"/>
  <c r="Q155"/>
  <c r="Q154"/>
  <c r="Q153"/>
  <c r="Q152"/>
  <c r="Q151"/>
  <c r="Q150"/>
  <c r="Q147"/>
  <c r="Q146"/>
  <c r="Q145"/>
  <c r="Q144"/>
  <c r="Q143"/>
  <c r="Q142"/>
  <c r="Q141"/>
  <c r="Q140"/>
  <c r="Q139"/>
  <c r="Q138"/>
  <c r="Q137"/>
  <c r="Q136"/>
  <c r="Q135"/>
  <c r="Q134"/>
  <c r="Q133"/>
  <c r="Q132"/>
  <c r="Q130"/>
  <c r="Q129"/>
  <c r="Q128"/>
  <c r="Q127"/>
  <c r="Q126"/>
  <c r="Q125"/>
  <c r="Q124"/>
  <c r="Q123"/>
  <c r="Q122"/>
  <c r="Q121"/>
  <c r="Q120"/>
  <c r="Q119"/>
  <c r="Q118"/>
  <c r="Q117"/>
  <c r="Q116"/>
  <c r="Q114"/>
  <c r="Q113"/>
  <c r="Q112"/>
  <c r="Q111"/>
  <c r="Q110"/>
  <c r="Q109"/>
  <c r="Q108"/>
  <c r="Q107"/>
  <c r="Q106"/>
  <c r="Q105"/>
  <c r="Q104"/>
  <c r="Q103"/>
  <c r="Q102"/>
  <c r="Q101"/>
  <c r="Q100"/>
  <c r="Q98"/>
  <c r="Q97"/>
  <c r="Q96"/>
  <c r="Q95"/>
  <c r="Q94"/>
  <c r="Q93"/>
  <c r="Q92"/>
  <c r="Q91"/>
  <c r="Q90"/>
  <c r="Q89"/>
  <c r="Q88"/>
  <c r="Q87"/>
  <c r="Q86"/>
  <c r="Q85"/>
  <c r="Q84"/>
  <c r="Q61"/>
  <c r="Q60"/>
  <c r="Q59"/>
  <c r="Q58"/>
  <c r="Q57"/>
  <c r="Q56"/>
  <c r="Q55"/>
  <c r="Q17"/>
  <c r="Q16"/>
  <c r="Q15"/>
  <c r="Q10"/>
  <c r="P248"/>
  <c r="P247"/>
  <c r="P213"/>
  <c r="P212"/>
  <c r="P211"/>
  <c r="P210"/>
  <c r="P209"/>
  <c r="P208"/>
  <c r="P207"/>
  <c r="P206"/>
  <c r="P205"/>
  <c r="P204"/>
  <c r="P203"/>
  <c r="P202"/>
  <c r="P201"/>
  <c r="P200"/>
  <c r="P199"/>
  <c r="P198"/>
  <c r="P196"/>
  <c r="P195"/>
  <c r="P194"/>
  <c r="P193"/>
  <c r="P192"/>
  <c r="P191"/>
  <c r="P190"/>
  <c r="P189"/>
  <c r="P188"/>
  <c r="P187"/>
  <c r="P186"/>
  <c r="P185"/>
  <c r="P184"/>
  <c r="P183"/>
  <c r="P182"/>
  <c r="P180"/>
  <c r="P179"/>
  <c r="P178"/>
  <c r="P177"/>
  <c r="P176"/>
  <c r="P175"/>
  <c r="P174"/>
  <c r="P173"/>
  <c r="P172"/>
  <c r="P171"/>
  <c r="P170"/>
  <c r="P169"/>
  <c r="P168"/>
  <c r="P167"/>
  <c r="P166"/>
  <c r="P164"/>
  <c r="P163"/>
  <c r="P162"/>
  <c r="P161"/>
  <c r="P160"/>
  <c r="P159"/>
  <c r="P158"/>
  <c r="P157"/>
  <c r="P156"/>
  <c r="P155"/>
  <c r="P154"/>
  <c r="P153"/>
  <c r="P152"/>
  <c r="P151"/>
  <c r="P150"/>
  <c r="P147"/>
  <c r="P146"/>
  <c r="P145"/>
  <c r="P144"/>
  <c r="P143"/>
  <c r="P142"/>
  <c r="P141"/>
  <c r="P140"/>
  <c r="P139"/>
  <c r="P138"/>
  <c r="P137"/>
  <c r="P136"/>
  <c r="P135"/>
  <c r="P134"/>
  <c r="P133"/>
  <c r="P132"/>
  <c r="P130"/>
  <c r="P129"/>
  <c r="P128"/>
  <c r="P127"/>
  <c r="P126"/>
  <c r="P125"/>
  <c r="P124"/>
  <c r="P123"/>
  <c r="P122"/>
  <c r="P121"/>
  <c r="P120"/>
  <c r="P119"/>
  <c r="P118"/>
  <c r="P117"/>
  <c r="P116"/>
  <c r="P114"/>
  <c r="P113"/>
  <c r="P112"/>
  <c r="P111"/>
  <c r="P110"/>
  <c r="P109"/>
  <c r="P108"/>
  <c r="P107"/>
  <c r="P106"/>
  <c r="P105"/>
  <c r="P104"/>
  <c r="P103"/>
  <c r="P102"/>
  <c r="P101"/>
  <c r="P100"/>
  <c r="P98"/>
  <c r="P97"/>
  <c r="P96"/>
  <c r="P95"/>
  <c r="P94"/>
  <c r="P93"/>
  <c r="P92"/>
  <c r="P91"/>
  <c r="P90"/>
  <c r="P89"/>
  <c r="P88"/>
  <c r="P87"/>
  <c r="P86"/>
  <c r="P85"/>
  <c r="P84"/>
  <c r="P61"/>
  <c r="P60"/>
  <c r="P59"/>
  <c r="P58"/>
  <c r="P57"/>
  <c r="P56"/>
  <c r="P55"/>
  <c r="P17"/>
  <c r="P16"/>
  <c r="P15"/>
  <c r="P10"/>
  <c r="O248"/>
  <c r="O247"/>
  <c r="O213"/>
  <c r="O212"/>
  <c r="O211"/>
  <c r="O210"/>
  <c r="O209"/>
  <c r="O208"/>
  <c r="O207"/>
  <c r="O206"/>
  <c r="O205"/>
  <c r="O204"/>
  <c r="O203"/>
  <c r="O202"/>
  <c r="O201"/>
  <c r="O200"/>
  <c r="O199"/>
  <c r="O198"/>
  <c r="O196"/>
  <c r="O195"/>
  <c r="O194"/>
  <c r="O193"/>
  <c r="O192"/>
  <c r="O191"/>
  <c r="O190"/>
  <c r="O189"/>
  <c r="O188"/>
  <c r="O187"/>
  <c r="O186"/>
  <c r="O185"/>
  <c r="O184"/>
  <c r="O183"/>
  <c r="O182"/>
  <c r="O180"/>
  <c r="O179"/>
  <c r="O178"/>
  <c r="O177"/>
  <c r="O176"/>
  <c r="O175"/>
  <c r="O174"/>
  <c r="O173"/>
  <c r="O172"/>
  <c r="O171"/>
  <c r="O170"/>
  <c r="O169"/>
  <c r="O168"/>
  <c r="O167"/>
  <c r="O166"/>
  <c r="O164"/>
  <c r="O163"/>
  <c r="O162"/>
  <c r="O161"/>
  <c r="O160"/>
  <c r="O159"/>
  <c r="O158"/>
  <c r="O157"/>
  <c r="O156"/>
  <c r="O155"/>
  <c r="O154"/>
  <c r="O153"/>
  <c r="O152"/>
  <c r="O151"/>
  <c r="O150"/>
  <c r="O147"/>
  <c r="O146"/>
  <c r="O145"/>
  <c r="O144"/>
  <c r="O143"/>
  <c r="O142"/>
  <c r="O141"/>
  <c r="O140"/>
  <c r="O139"/>
  <c r="O138"/>
  <c r="O137"/>
  <c r="O136"/>
  <c r="O135"/>
  <c r="O134"/>
  <c r="O133"/>
  <c r="O132"/>
  <c r="O130"/>
  <c r="O129"/>
  <c r="O128"/>
  <c r="O127"/>
  <c r="O126"/>
  <c r="O125"/>
  <c r="O124"/>
  <c r="O123"/>
  <c r="O122"/>
  <c r="O121"/>
  <c r="O120"/>
  <c r="O119"/>
  <c r="O118"/>
  <c r="O117"/>
  <c r="O116"/>
  <c r="O114"/>
  <c r="O113"/>
  <c r="O112"/>
  <c r="O111"/>
  <c r="O110"/>
  <c r="O109"/>
  <c r="O108"/>
  <c r="O107"/>
  <c r="O106"/>
  <c r="O105"/>
  <c r="O104"/>
  <c r="O103"/>
  <c r="O102"/>
  <c r="O101"/>
  <c r="O100"/>
  <c r="O98"/>
  <c r="O97"/>
  <c r="O96"/>
  <c r="O95"/>
  <c r="O94"/>
  <c r="O93"/>
  <c r="O92"/>
  <c r="O91"/>
  <c r="O90"/>
  <c r="O89"/>
  <c r="O88"/>
  <c r="O87"/>
  <c r="O86"/>
  <c r="O85"/>
  <c r="O84"/>
  <c r="O61"/>
  <c r="O60"/>
  <c r="O59"/>
  <c r="O58"/>
  <c r="O57"/>
  <c r="O56"/>
  <c r="O55"/>
  <c r="O17"/>
  <c r="O16"/>
  <c r="O15"/>
  <c r="O10"/>
  <c r="N248"/>
  <c r="N247"/>
  <c r="N213"/>
  <c r="N212"/>
  <c r="N211"/>
  <c r="N210"/>
  <c r="N209"/>
  <c r="N208"/>
  <c r="N207"/>
  <c r="N206"/>
  <c r="N205"/>
  <c r="N204"/>
  <c r="N203"/>
  <c r="N202"/>
  <c r="N201"/>
  <c r="N200"/>
  <c r="N199"/>
  <c r="N198"/>
  <c r="N196"/>
  <c r="N195"/>
  <c r="N194"/>
  <c r="N193"/>
  <c r="N192"/>
  <c r="N191"/>
  <c r="N190"/>
  <c r="N189"/>
  <c r="N188"/>
  <c r="N187"/>
  <c r="N186"/>
  <c r="N185"/>
  <c r="N184"/>
  <c r="N183"/>
  <c r="N182"/>
  <c r="N180"/>
  <c r="N179"/>
  <c r="N178"/>
  <c r="N177"/>
  <c r="N176"/>
  <c r="N175"/>
  <c r="N174"/>
  <c r="N173"/>
  <c r="N172"/>
  <c r="N171"/>
  <c r="N170"/>
  <c r="N169"/>
  <c r="N168"/>
  <c r="N167"/>
  <c r="N166"/>
  <c r="N164"/>
  <c r="N163"/>
  <c r="N162"/>
  <c r="N161"/>
  <c r="N160"/>
  <c r="N159"/>
  <c r="N158"/>
  <c r="N157"/>
  <c r="N156"/>
  <c r="N155"/>
  <c r="N154"/>
  <c r="N153"/>
  <c r="N152"/>
  <c r="N151"/>
  <c r="N150"/>
  <c r="N147"/>
  <c r="N146"/>
  <c r="N145"/>
  <c r="N144"/>
  <c r="N143"/>
  <c r="N142"/>
  <c r="N141"/>
  <c r="N140"/>
  <c r="N139"/>
  <c r="N138"/>
  <c r="N137"/>
  <c r="N136"/>
  <c r="N135"/>
  <c r="N134"/>
  <c r="N133"/>
  <c r="N132"/>
  <c r="N130"/>
  <c r="N129"/>
  <c r="N128"/>
  <c r="N127"/>
  <c r="N126"/>
  <c r="N125"/>
  <c r="N124"/>
  <c r="N123"/>
  <c r="N122"/>
  <c r="N121"/>
  <c r="N120"/>
  <c r="N119"/>
  <c r="N118"/>
  <c r="N117"/>
  <c r="N116"/>
  <c r="N114"/>
  <c r="N113"/>
  <c r="N112"/>
  <c r="N111"/>
  <c r="N110"/>
  <c r="N109"/>
  <c r="N108"/>
  <c r="N107"/>
  <c r="N106"/>
  <c r="N105"/>
  <c r="N104"/>
  <c r="N103"/>
  <c r="N102"/>
  <c r="N101"/>
  <c r="N100"/>
  <c r="N98"/>
  <c r="N97"/>
  <c r="N96"/>
  <c r="N95"/>
  <c r="N94"/>
  <c r="N93"/>
  <c r="N92"/>
  <c r="N91"/>
  <c r="N90"/>
  <c r="N89"/>
  <c r="N88"/>
  <c r="N87"/>
  <c r="N86"/>
  <c r="N85"/>
  <c r="N84"/>
  <c r="N61"/>
  <c r="N60"/>
  <c r="N59"/>
  <c r="N58"/>
  <c r="N57"/>
  <c r="N56"/>
  <c r="N55"/>
  <c r="N17"/>
  <c r="N16"/>
  <c r="N15"/>
  <c r="N10"/>
  <c r="M248"/>
  <c r="M247"/>
  <c r="M213"/>
  <c r="M212"/>
  <c r="M211"/>
  <c r="M210"/>
  <c r="M209"/>
  <c r="M208"/>
  <c r="M207"/>
  <c r="M206"/>
  <c r="M205"/>
  <c r="M204"/>
  <c r="M203"/>
  <c r="M202"/>
  <c r="M201"/>
  <c r="M200"/>
  <c r="M199"/>
  <c r="M198"/>
  <c r="M196"/>
  <c r="M195"/>
  <c r="M194"/>
  <c r="M193"/>
  <c r="M192"/>
  <c r="M191"/>
  <c r="M190"/>
  <c r="M189"/>
  <c r="M188"/>
  <c r="M187"/>
  <c r="M186"/>
  <c r="M185"/>
  <c r="M184"/>
  <c r="M183"/>
  <c r="M182"/>
  <c r="M180"/>
  <c r="M179"/>
  <c r="M178"/>
  <c r="M177"/>
  <c r="M176"/>
  <c r="M175"/>
  <c r="M174"/>
  <c r="M173"/>
  <c r="M172"/>
  <c r="M171"/>
  <c r="M170"/>
  <c r="M169"/>
  <c r="M168"/>
  <c r="M167"/>
  <c r="M166"/>
  <c r="M164"/>
  <c r="M163"/>
  <c r="M162"/>
  <c r="M161"/>
  <c r="M160"/>
  <c r="M159"/>
  <c r="M158"/>
  <c r="M157"/>
  <c r="M156"/>
  <c r="M155"/>
  <c r="M154"/>
  <c r="M153"/>
  <c r="M152"/>
  <c r="M151"/>
  <c r="M150"/>
  <c r="M147"/>
  <c r="M146"/>
  <c r="M145"/>
  <c r="M144"/>
  <c r="M143"/>
  <c r="M142"/>
  <c r="M141"/>
  <c r="M140"/>
  <c r="M139"/>
  <c r="M138"/>
  <c r="M137"/>
  <c r="M136"/>
  <c r="M135"/>
  <c r="M134"/>
  <c r="M133"/>
  <c r="M132"/>
  <c r="M130"/>
  <c r="M129"/>
  <c r="M128"/>
  <c r="M127"/>
  <c r="M126"/>
  <c r="M125"/>
  <c r="M124"/>
  <c r="M123"/>
  <c r="M122"/>
  <c r="M121"/>
  <c r="M120"/>
  <c r="M119"/>
  <c r="M118"/>
  <c r="M117"/>
  <c r="M116"/>
  <c r="M114"/>
  <c r="M113"/>
  <c r="M112"/>
  <c r="M111"/>
  <c r="M110"/>
  <c r="M109"/>
  <c r="M108"/>
  <c r="M107"/>
  <c r="M106"/>
  <c r="M105"/>
  <c r="M104"/>
  <c r="M103"/>
  <c r="M102"/>
  <c r="M101"/>
  <c r="M100"/>
  <c r="M98"/>
  <c r="M97"/>
  <c r="M96"/>
  <c r="M95"/>
  <c r="M94"/>
  <c r="M93"/>
  <c r="M92"/>
  <c r="M91"/>
  <c r="M90"/>
  <c r="M89"/>
  <c r="M88"/>
  <c r="M87"/>
  <c r="M86"/>
  <c r="M85"/>
  <c r="M84"/>
  <c r="M61"/>
  <c r="M60"/>
  <c r="M59"/>
  <c r="M58"/>
  <c r="M57"/>
  <c r="M56"/>
  <c r="M55"/>
  <c r="M17"/>
  <c r="M16"/>
  <c r="M15"/>
  <c r="M10"/>
  <c r="L248"/>
  <c r="L247"/>
  <c r="L213"/>
  <c r="L212"/>
  <c r="L211"/>
  <c r="L210"/>
  <c r="L209"/>
  <c r="L208"/>
  <c r="L207"/>
  <c r="L206"/>
  <c r="L205"/>
  <c r="L204"/>
  <c r="L203"/>
  <c r="L202"/>
  <c r="L201"/>
  <c r="L200"/>
  <c r="L199"/>
  <c r="L198"/>
  <c r="L196"/>
  <c r="L195"/>
  <c r="L194"/>
  <c r="L193"/>
  <c r="L192"/>
  <c r="L191"/>
  <c r="L190"/>
  <c r="L189"/>
  <c r="L188"/>
  <c r="L187"/>
  <c r="L186"/>
  <c r="L185"/>
  <c r="L184"/>
  <c r="L183"/>
  <c r="L182"/>
  <c r="L180"/>
  <c r="L179"/>
  <c r="L178"/>
  <c r="L177"/>
  <c r="L176"/>
  <c r="L175"/>
  <c r="L174"/>
  <c r="L173"/>
  <c r="L172"/>
  <c r="L171"/>
  <c r="L170"/>
  <c r="L169"/>
  <c r="L168"/>
  <c r="L167"/>
  <c r="L166"/>
  <c r="L164"/>
  <c r="L163"/>
  <c r="L162"/>
  <c r="L161"/>
  <c r="L160"/>
  <c r="L159"/>
  <c r="L158"/>
  <c r="L157"/>
  <c r="L156"/>
  <c r="L155"/>
  <c r="L154"/>
  <c r="L153"/>
  <c r="L152"/>
  <c r="L151"/>
  <c r="L150"/>
  <c r="L147"/>
  <c r="L146"/>
  <c r="L145"/>
  <c r="L144"/>
  <c r="L143"/>
  <c r="L142"/>
  <c r="L141"/>
  <c r="L140"/>
  <c r="L139"/>
  <c r="L138"/>
  <c r="L137"/>
  <c r="L136"/>
  <c r="L135"/>
  <c r="L134"/>
  <c r="L133"/>
  <c r="L132"/>
  <c r="L130"/>
  <c r="L129"/>
  <c r="L128"/>
  <c r="L127"/>
  <c r="L126"/>
  <c r="L125"/>
  <c r="L124"/>
  <c r="L123"/>
  <c r="L122"/>
  <c r="L121"/>
  <c r="L120"/>
  <c r="L119"/>
  <c r="L118"/>
  <c r="L117"/>
  <c r="L116"/>
  <c r="L114"/>
  <c r="L113"/>
  <c r="L112"/>
  <c r="L111"/>
  <c r="L110"/>
  <c r="L109"/>
  <c r="L108"/>
  <c r="L107"/>
  <c r="L106"/>
  <c r="L105"/>
  <c r="L104"/>
  <c r="L103"/>
  <c r="L102"/>
  <c r="L101"/>
  <c r="L100"/>
  <c r="L98"/>
  <c r="L97"/>
  <c r="L96"/>
  <c r="L95"/>
  <c r="L94"/>
  <c r="L93"/>
  <c r="L92"/>
  <c r="L91"/>
  <c r="L90"/>
  <c r="L89"/>
  <c r="L88"/>
  <c r="L87"/>
  <c r="L86"/>
  <c r="L85"/>
  <c r="L84"/>
  <c r="L61"/>
  <c r="L60"/>
  <c r="L59"/>
  <c r="L58"/>
  <c r="L57"/>
  <c r="L56"/>
  <c r="L55"/>
  <c r="L17"/>
  <c r="L16"/>
  <c r="L15"/>
  <c r="L10"/>
  <c r="K248"/>
  <c r="K247"/>
  <c r="K213"/>
  <c r="K212"/>
  <c r="K211"/>
  <c r="K210"/>
  <c r="K209"/>
  <c r="K208"/>
  <c r="K207"/>
  <c r="K206"/>
  <c r="K205"/>
  <c r="K204"/>
  <c r="K203"/>
  <c r="K202"/>
  <c r="K201"/>
  <c r="K200"/>
  <c r="K199"/>
  <c r="K198"/>
  <c r="K196"/>
  <c r="K195"/>
  <c r="K194"/>
  <c r="K193"/>
  <c r="K192"/>
  <c r="K191"/>
  <c r="K190"/>
  <c r="K189"/>
  <c r="K188"/>
  <c r="K187"/>
  <c r="K186"/>
  <c r="K185"/>
  <c r="K184"/>
  <c r="K183"/>
  <c r="K182"/>
  <c r="K180"/>
  <c r="K179"/>
  <c r="K178"/>
  <c r="K177"/>
  <c r="K176"/>
  <c r="K175"/>
  <c r="K174"/>
  <c r="K173"/>
  <c r="K172"/>
  <c r="K171"/>
  <c r="K170"/>
  <c r="K169"/>
  <c r="K168"/>
  <c r="K167"/>
  <c r="K166"/>
  <c r="K164"/>
  <c r="K163"/>
  <c r="K162"/>
  <c r="K161"/>
  <c r="K160"/>
  <c r="K159"/>
  <c r="K158"/>
  <c r="K157"/>
  <c r="K156"/>
  <c r="K155"/>
  <c r="K154"/>
  <c r="K153"/>
  <c r="K152"/>
  <c r="K151"/>
  <c r="K150"/>
  <c r="K147"/>
  <c r="K146"/>
  <c r="K145"/>
  <c r="K144"/>
  <c r="K143"/>
  <c r="K142"/>
  <c r="K141"/>
  <c r="K140"/>
  <c r="K139"/>
  <c r="K138"/>
  <c r="K137"/>
  <c r="K136"/>
  <c r="K135"/>
  <c r="K134"/>
  <c r="K133"/>
  <c r="K132"/>
  <c r="K130"/>
  <c r="K129"/>
  <c r="K128"/>
  <c r="K127"/>
  <c r="K126"/>
  <c r="K125"/>
  <c r="K124"/>
  <c r="K123"/>
  <c r="K122"/>
  <c r="K121"/>
  <c r="K120"/>
  <c r="K119"/>
  <c r="K118"/>
  <c r="K117"/>
  <c r="K116"/>
  <c r="K114"/>
  <c r="K113"/>
  <c r="K112"/>
  <c r="K111"/>
  <c r="K110"/>
  <c r="K109"/>
  <c r="K108"/>
  <c r="K107"/>
  <c r="K106"/>
  <c r="K105"/>
  <c r="K104"/>
  <c r="K103"/>
  <c r="K102"/>
  <c r="K101"/>
  <c r="K100"/>
  <c r="K98"/>
  <c r="K97"/>
  <c r="K96"/>
  <c r="K95"/>
  <c r="K94"/>
  <c r="K93"/>
  <c r="K92"/>
  <c r="K91"/>
  <c r="K90"/>
  <c r="K89"/>
  <c r="K88"/>
  <c r="K87"/>
  <c r="K86"/>
  <c r="K85"/>
  <c r="K84"/>
  <c r="K61"/>
  <c r="K60"/>
  <c r="K59"/>
  <c r="K58"/>
  <c r="K57"/>
  <c r="K56"/>
  <c r="K55"/>
  <c r="K17"/>
  <c r="K16"/>
  <c r="K15"/>
  <c r="K10"/>
  <c r="J248"/>
  <c r="J247"/>
  <c r="J213"/>
  <c r="J212"/>
  <c r="J211"/>
  <c r="J210"/>
  <c r="J209"/>
  <c r="J208"/>
  <c r="J207"/>
  <c r="J206"/>
  <c r="J205"/>
  <c r="J204"/>
  <c r="J203"/>
  <c r="J202"/>
  <c r="J201"/>
  <c r="J200"/>
  <c r="J199"/>
  <c r="J198"/>
  <c r="J196"/>
  <c r="J195"/>
  <c r="J194"/>
  <c r="J193"/>
  <c r="J192"/>
  <c r="J191"/>
  <c r="J190"/>
  <c r="J189"/>
  <c r="J188"/>
  <c r="J187"/>
  <c r="J186"/>
  <c r="J185"/>
  <c r="J184"/>
  <c r="J183"/>
  <c r="J182"/>
  <c r="J180"/>
  <c r="J179"/>
  <c r="J178"/>
  <c r="J177"/>
  <c r="J176"/>
  <c r="J175"/>
  <c r="J174"/>
  <c r="J173"/>
  <c r="J172"/>
  <c r="J171"/>
  <c r="J170"/>
  <c r="J169"/>
  <c r="J168"/>
  <c r="J167"/>
  <c r="J166"/>
  <c r="J164"/>
  <c r="J163"/>
  <c r="J162"/>
  <c r="J161"/>
  <c r="J160"/>
  <c r="J159"/>
  <c r="J158"/>
  <c r="J157"/>
  <c r="J156"/>
  <c r="J155"/>
  <c r="J154"/>
  <c r="J153"/>
  <c r="J152"/>
  <c r="J151"/>
  <c r="J150"/>
  <c r="J147"/>
  <c r="J146"/>
  <c r="J145"/>
  <c r="J144"/>
  <c r="J143"/>
  <c r="J142"/>
  <c r="J141"/>
  <c r="J140"/>
  <c r="J139"/>
  <c r="J138"/>
  <c r="J137"/>
  <c r="J136"/>
  <c r="J135"/>
  <c r="J134"/>
  <c r="J133"/>
  <c r="J132"/>
  <c r="J130"/>
  <c r="J129"/>
  <c r="J128"/>
  <c r="J127"/>
  <c r="J126"/>
  <c r="J125"/>
  <c r="J124"/>
  <c r="J123"/>
  <c r="J122"/>
  <c r="J121"/>
  <c r="J120"/>
  <c r="J119"/>
  <c r="J118"/>
  <c r="J117"/>
  <c r="J116"/>
  <c r="J114"/>
  <c r="J113"/>
  <c r="J112"/>
  <c r="J111"/>
  <c r="J110"/>
  <c r="J109"/>
  <c r="J108"/>
  <c r="J107"/>
  <c r="J106"/>
  <c r="J105"/>
  <c r="J104"/>
  <c r="J103"/>
  <c r="J102"/>
  <c r="J101"/>
  <c r="J100"/>
  <c r="J98"/>
  <c r="J97"/>
  <c r="J96"/>
  <c r="J95"/>
  <c r="J94"/>
  <c r="J93"/>
  <c r="J92"/>
  <c r="J91"/>
  <c r="J90"/>
  <c r="J89"/>
  <c r="J88"/>
  <c r="J87"/>
  <c r="J86"/>
  <c r="J85"/>
  <c r="J84"/>
  <c r="J17"/>
  <c r="J16"/>
  <c r="J15"/>
  <c r="J10"/>
  <c r="I248"/>
  <c r="I247"/>
  <c r="I213"/>
  <c r="I212"/>
  <c r="I211"/>
  <c r="I210"/>
  <c r="I209"/>
  <c r="I208"/>
  <c r="I207"/>
  <c r="I206"/>
  <c r="I205"/>
  <c r="I204"/>
  <c r="I203"/>
  <c r="I202"/>
  <c r="I201"/>
  <c r="I200"/>
  <c r="I199"/>
  <c r="I198"/>
  <c r="I196"/>
  <c r="I195"/>
  <c r="I194"/>
  <c r="I193"/>
  <c r="I192"/>
  <c r="I191"/>
  <c r="I190"/>
  <c r="I189"/>
  <c r="I188"/>
  <c r="I187"/>
  <c r="I186"/>
  <c r="I185"/>
  <c r="I184"/>
  <c r="I183"/>
  <c r="I182"/>
  <c r="I180"/>
  <c r="I179"/>
  <c r="I178"/>
  <c r="I177"/>
  <c r="I176"/>
  <c r="I175"/>
  <c r="I174"/>
  <c r="I173"/>
  <c r="I172"/>
  <c r="I171"/>
  <c r="I170"/>
  <c r="I169"/>
  <c r="I168"/>
  <c r="I167"/>
  <c r="I166"/>
  <c r="I164"/>
  <c r="I163"/>
  <c r="I162"/>
  <c r="I161"/>
  <c r="I160"/>
  <c r="I159"/>
  <c r="I158"/>
  <c r="I157"/>
  <c r="I156"/>
  <c r="I155"/>
  <c r="I154"/>
  <c r="I153"/>
  <c r="I152"/>
  <c r="I151"/>
  <c r="I150"/>
  <c r="I147"/>
  <c r="I146"/>
  <c r="I145"/>
  <c r="I144"/>
  <c r="I143"/>
  <c r="I142"/>
  <c r="I141"/>
  <c r="I140"/>
  <c r="I139"/>
  <c r="I138"/>
  <c r="I137"/>
  <c r="I136"/>
  <c r="I135"/>
  <c r="I134"/>
  <c r="I133"/>
  <c r="I132"/>
  <c r="I130"/>
  <c r="I129"/>
  <c r="I128"/>
  <c r="I127"/>
  <c r="I126"/>
  <c r="I125"/>
  <c r="I124"/>
  <c r="I123"/>
  <c r="I122"/>
  <c r="I121"/>
  <c r="I120"/>
  <c r="I119"/>
  <c r="I118"/>
  <c r="I117"/>
  <c r="I116"/>
  <c r="I114"/>
  <c r="I113"/>
  <c r="I112"/>
  <c r="I111"/>
  <c r="I110"/>
  <c r="I109"/>
  <c r="I108"/>
  <c r="I107"/>
  <c r="I106"/>
  <c r="I105"/>
  <c r="I104"/>
  <c r="I103"/>
  <c r="I102"/>
  <c r="I101"/>
  <c r="I100"/>
  <c r="I98"/>
  <c r="I97"/>
  <c r="I96"/>
  <c r="I95"/>
  <c r="I94"/>
  <c r="I93"/>
  <c r="I92"/>
  <c r="I91"/>
  <c r="I90"/>
  <c r="I89"/>
  <c r="I88"/>
  <c r="I87"/>
  <c r="I86"/>
  <c r="I85"/>
  <c r="I84"/>
  <c r="I61"/>
  <c r="I60"/>
  <c r="I59"/>
  <c r="I58"/>
  <c r="I57"/>
  <c r="I56"/>
  <c r="I55"/>
  <c r="I17"/>
  <c r="I16"/>
  <c r="I15"/>
  <c r="I10"/>
  <c r="H248"/>
  <c r="H247"/>
  <c r="H213"/>
  <c r="H212"/>
  <c r="H211"/>
  <c r="H210"/>
  <c r="H209"/>
  <c r="H208"/>
  <c r="H207"/>
  <c r="H206"/>
  <c r="H205"/>
  <c r="H204"/>
  <c r="H203"/>
  <c r="H202"/>
  <c r="H201"/>
  <c r="H200"/>
  <c r="H199"/>
  <c r="H198"/>
  <c r="H196"/>
  <c r="H195"/>
  <c r="H194"/>
  <c r="H193"/>
  <c r="H192"/>
  <c r="H191"/>
  <c r="H190"/>
  <c r="H189"/>
  <c r="H188"/>
  <c r="H187"/>
  <c r="H186"/>
  <c r="H185"/>
  <c r="H184"/>
  <c r="H183"/>
  <c r="H182"/>
  <c r="H180"/>
  <c r="H179"/>
  <c r="H178"/>
  <c r="H177"/>
  <c r="H176"/>
  <c r="H175"/>
  <c r="H174"/>
  <c r="H173"/>
  <c r="H172"/>
  <c r="H171"/>
  <c r="H170"/>
  <c r="H169"/>
  <c r="H168"/>
  <c r="H167"/>
  <c r="H166"/>
  <c r="H164"/>
  <c r="H163"/>
  <c r="H162"/>
  <c r="H161"/>
  <c r="H160"/>
  <c r="H159"/>
  <c r="H158"/>
  <c r="H157"/>
  <c r="H156"/>
  <c r="H155"/>
  <c r="H154"/>
  <c r="H153"/>
  <c r="H152"/>
  <c r="H151"/>
  <c r="H150"/>
  <c r="H147"/>
  <c r="H146"/>
  <c r="H145"/>
  <c r="H144"/>
  <c r="H143"/>
  <c r="H142"/>
  <c r="H141"/>
  <c r="H140"/>
  <c r="H139"/>
  <c r="H138"/>
  <c r="H137"/>
  <c r="H136"/>
  <c r="H135"/>
  <c r="H134"/>
  <c r="H133"/>
  <c r="H132"/>
  <c r="H130"/>
  <c r="H129"/>
  <c r="H128"/>
  <c r="H127"/>
  <c r="H126"/>
  <c r="H125"/>
  <c r="H124"/>
  <c r="H123"/>
  <c r="H122"/>
  <c r="H121"/>
  <c r="H120"/>
  <c r="H119"/>
  <c r="H118"/>
  <c r="H117"/>
  <c r="H116"/>
  <c r="H114"/>
  <c r="H113"/>
  <c r="H112"/>
  <c r="H111"/>
  <c r="H110"/>
  <c r="H109"/>
  <c r="H108"/>
  <c r="H107"/>
  <c r="H106"/>
  <c r="H105"/>
  <c r="H104"/>
  <c r="H103"/>
  <c r="H102"/>
  <c r="H101"/>
  <c r="H100"/>
  <c r="H98"/>
  <c r="H97"/>
  <c r="H96"/>
  <c r="H95"/>
  <c r="H94"/>
  <c r="H93"/>
  <c r="H92"/>
  <c r="H91"/>
  <c r="H90"/>
  <c r="H89"/>
  <c r="H88"/>
  <c r="H87"/>
  <c r="H86"/>
  <c r="H85"/>
  <c r="H84"/>
  <c r="H61"/>
  <c r="H60"/>
  <c r="H59"/>
  <c r="H58"/>
  <c r="H57"/>
  <c r="H56"/>
  <c r="H55"/>
  <c r="H17"/>
  <c r="H16"/>
  <c r="H15"/>
  <c r="H10"/>
  <c r="G248"/>
  <c r="G247"/>
  <c r="G213"/>
  <c r="G212"/>
  <c r="G211"/>
  <c r="G210"/>
  <c r="G209"/>
  <c r="G208"/>
  <c r="G207"/>
  <c r="G206"/>
  <c r="G205"/>
  <c r="G204"/>
  <c r="G203"/>
  <c r="G202"/>
  <c r="G201"/>
  <c r="G200"/>
  <c r="G199"/>
  <c r="G198"/>
  <c r="G196"/>
  <c r="G195"/>
  <c r="G194"/>
  <c r="G193"/>
  <c r="G192"/>
  <c r="G191"/>
  <c r="G190"/>
  <c r="G189"/>
  <c r="G188"/>
  <c r="G187"/>
  <c r="G186"/>
  <c r="G185"/>
  <c r="G184"/>
  <c r="G183"/>
  <c r="G182"/>
  <c r="G180"/>
  <c r="G179"/>
  <c r="G178"/>
  <c r="G177"/>
  <c r="G176"/>
  <c r="G175"/>
  <c r="G174"/>
  <c r="G173"/>
  <c r="G172"/>
  <c r="G171"/>
  <c r="G170"/>
  <c r="G169"/>
  <c r="G168"/>
  <c r="G167"/>
  <c r="G166"/>
  <c r="G164"/>
  <c r="G163"/>
  <c r="G162"/>
  <c r="G161"/>
  <c r="G160"/>
  <c r="G159"/>
  <c r="G158"/>
  <c r="G157"/>
  <c r="G156"/>
  <c r="G155"/>
  <c r="G154"/>
  <c r="G153"/>
  <c r="G152"/>
  <c r="G151"/>
  <c r="G150"/>
  <c r="G147"/>
  <c r="G146"/>
  <c r="G145"/>
  <c r="G144"/>
  <c r="G143"/>
  <c r="G142"/>
  <c r="G141"/>
  <c r="G140"/>
  <c r="G139"/>
  <c r="G138"/>
  <c r="G137"/>
  <c r="G136"/>
  <c r="G135"/>
  <c r="G134"/>
  <c r="G133"/>
  <c r="G132"/>
  <c r="G130"/>
  <c r="G129"/>
  <c r="G128"/>
  <c r="G127"/>
  <c r="G126"/>
  <c r="G125"/>
  <c r="G124"/>
  <c r="G123"/>
  <c r="G122"/>
  <c r="G121"/>
  <c r="G120"/>
  <c r="G119"/>
  <c r="G118"/>
  <c r="G117"/>
  <c r="G116"/>
  <c r="G114"/>
  <c r="G113"/>
  <c r="G112"/>
  <c r="G111"/>
  <c r="G110"/>
  <c r="G109"/>
  <c r="G108"/>
  <c r="G107"/>
  <c r="G106"/>
  <c r="G105"/>
  <c r="G104"/>
  <c r="G103"/>
  <c r="G102"/>
  <c r="G101"/>
  <c r="G100"/>
  <c r="G98"/>
  <c r="G97"/>
  <c r="G96"/>
  <c r="G95"/>
  <c r="G94"/>
  <c r="G93"/>
  <c r="G92"/>
  <c r="G91"/>
  <c r="G90"/>
  <c r="G89"/>
  <c r="G88"/>
  <c r="G87"/>
  <c r="G86"/>
  <c r="G85"/>
  <c r="G84"/>
  <c r="G61"/>
  <c r="G60"/>
  <c r="G59"/>
  <c r="G58"/>
  <c r="G57"/>
  <c r="G56"/>
  <c r="G55"/>
  <c r="G17"/>
  <c r="G16"/>
  <c r="G15"/>
  <c r="G10"/>
  <c r="F248"/>
  <c r="F247"/>
  <c r="F213"/>
  <c r="F212"/>
  <c r="F211"/>
  <c r="F210"/>
  <c r="F209"/>
  <c r="F208"/>
  <c r="F207"/>
  <c r="F206"/>
  <c r="F205"/>
  <c r="F204"/>
  <c r="F203"/>
  <c r="F202"/>
  <c r="F201"/>
  <c r="F200"/>
  <c r="F199"/>
  <c r="F198"/>
  <c r="F196"/>
  <c r="F195"/>
  <c r="F194"/>
  <c r="F193"/>
  <c r="F192"/>
  <c r="F191"/>
  <c r="F190"/>
  <c r="F189"/>
  <c r="F188"/>
  <c r="F187"/>
  <c r="F186"/>
  <c r="F185"/>
  <c r="F184"/>
  <c r="F183"/>
  <c r="F182"/>
  <c r="F180"/>
  <c r="F179"/>
  <c r="F178"/>
  <c r="F177"/>
  <c r="F176"/>
  <c r="F175"/>
  <c r="F174"/>
  <c r="F173"/>
  <c r="F172"/>
  <c r="F171"/>
  <c r="F170"/>
  <c r="F169"/>
  <c r="F168"/>
  <c r="F167"/>
  <c r="F166"/>
  <c r="F164"/>
  <c r="F163"/>
  <c r="F162"/>
  <c r="F161"/>
  <c r="F160"/>
  <c r="F159"/>
  <c r="F158"/>
  <c r="F157"/>
  <c r="F156"/>
  <c r="F155"/>
  <c r="F154"/>
  <c r="F153"/>
  <c r="F152"/>
  <c r="F151"/>
  <c r="F150"/>
  <c r="F147"/>
  <c r="F146"/>
  <c r="F145"/>
  <c r="F144"/>
  <c r="F143"/>
  <c r="F142"/>
  <c r="F141"/>
  <c r="F140"/>
  <c r="F139"/>
  <c r="F138"/>
  <c r="F137"/>
  <c r="F136"/>
  <c r="F135"/>
  <c r="F134"/>
  <c r="F133"/>
  <c r="F132"/>
  <c r="F130"/>
  <c r="F129"/>
  <c r="F128"/>
  <c r="F127"/>
  <c r="F126"/>
  <c r="F125"/>
  <c r="F124"/>
  <c r="F123"/>
  <c r="F122"/>
  <c r="F121"/>
  <c r="F120"/>
  <c r="F119"/>
  <c r="F118"/>
  <c r="F117"/>
  <c r="F116"/>
  <c r="F114"/>
  <c r="F113"/>
  <c r="F112"/>
  <c r="F111"/>
  <c r="F110"/>
  <c r="F109"/>
  <c r="F108"/>
  <c r="F107"/>
  <c r="F106"/>
  <c r="F105"/>
  <c r="F104"/>
  <c r="F103"/>
  <c r="F102"/>
  <c r="F101"/>
  <c r="F100"/>
  <c r="F98"/>
  <c r="F97"/>
  <c r="F96"/>
  <c r="F95"/>
  <c r="F94"/>
  <c r="F93"/>
  <c r="F92"/>
  <c r="F91"/>
  <c r="F90"/>
  <c r="F89"/>
  <c r="F88"/>
  <c r="F87"/>
  <c r="F86"/>
  <c r="F85"/>
  <c r="F84"/>
  <c r="F17"/>
  <c r="F16"/>
  <c r="F15"/>
  <c r="F10"/>
  <c r="E248"/>
  <c r="E247"/>
  <c r="E213"/>
  <c r="E212"/>
  <c r="E211"/>
  <c r="E210"/>
  <c r="E209"/>
  <c r="E208"/>
  <c r="E207"/>
  <c r="E206"/>
  <c r="E205"/>
  <c r="E204"/>
  <c r="E203"/>
  <c r="E202"/>
  <c r="E201"/>
  <c r="E200"/>
  <c r="E199"/>
  <c r="E198"/>
  <c r="E196"/>
  <c r="E195"/>
  <c r="E194"/>
  <c r="E193"/>
  <c r="E192"/>
  <c r="E191"/>
  <c r="E190"/>
  <c r="E189"/>
  <c r="E188"/>
  <c r="E187"/>
  <c r="E186"/>
  <c r="E185"/>
  <c r="E184"/>
  <c r="E183"/>
  <c r="E182"/>
  <c r="E180"/>
  <c r="E179"/>
  <c r="E178"/>
  <c r="E177"/>
  <c r="E176"/>
  <c r="E175"/>
  <c r="E174"/>
  <c r="E173"/>
  <c r="E172"/>
  <c r="E171"/>
  <c r="E170"/>
  <c r="E169"/>
  <c r="E168"/>
  <c r="E167"/>
  <c r="E166"/>
  <c r="E164"/>
  <c r="E163"/>
  <c r="E162"/>
  <c r="E161"/>
  <c r="E160"/>
  <c r="E159"/>
  <c r="E158"/>
  <c r="E157"/>
  <c r="E156"/>
  <c r="E155"/>
  <c r="E154"/>
  <c r="E153"/>
  <c r="E152"/>
  <c r="E151"/>
  <c r="E150"/>
  <c r="E147"/>
  <c r="E146"/>
  <c r="E145"/>
  <c r="E144"/>
  <c r="E143"/>
  <c r="E142"/>
  <c r="E141"/>
  <c r="E140"/>
  <c r="E139"/>
  <c r="E138"/>
  <c r="E137"/>
  <c r="E136"/>
  <c r="E135"/>
  <c r="E134"/>
  <c r="E133"/>
  <c r="E132"/>
  <c r="E130"/>
  <c r="E129"/>
  <c r="E128"/>
  <c r="E127"/>
  <c r="E126"/>
  <c r="E125"/>
  <c r="E124"/>
  <c r="E123"/>
  <c r="E122"/>
  <c r="E121"/>
  <c r="E120"/>
  <c r="E119"/>
  <c r="E118"/>
  <c r="E117"/>
  <c r="E116"/>
  <c r="E114"/>
  <c r="E113"/>
  <c r="E112"/>
  <c r="E111"/>
  <c r="E110"/>
  <c r="E109"/>
  <c r="E108"/>
  <c r="E107"/>
  <c r="E106"/>
  <c r="E105"/>
  <c r="E104"/>
  <c r="E103"/>
  <c r="E102"/>
  <c r="E101"/>
  <c r="E100"/>
  <c r="E98"/>
  <c r="E97"/>
  <c r="E96"/>
  <c r="E95"/>
  <c r="E94"/>
  <c r="E93"/>
  <c r="E92"/>
  <c r="E91"/>
  <c r="E90"/>
  <c r="E89"/>
  <c r="E88"/>
  <c r="E87"/>
  <c r="E86"/>
  <c r="E85"/>
  <c r="E84"/>
  <c r="E61"/>
  <c r="E60"/>
  <c r="E59"/>
  <c r="E58"/>
  <c r="E57"/>
  <c r="E56"/>
  <c r="E55"/>
  <c r="E17"/>
  <c r="E16"/>
  <c r="E15"/>
  <c r="E10"/>
  <c r="D248"/>
  <c r="D247"/>
  <c r="D213"/>
  <c r="D212"/>
  <c r="D211"/>
  <c r="D210"/>
  <c r="D209"/>
  <c r="D208"/>
  <c r="D207"/>
  <c r="D206"/>
  <c r="D205"/>
  <c r="D204"/>
  <c r="D203"/>
  <c r="D202"/>
  <c r="D201"/>
  <c r="D200"/>
  <c r="D199"/>
  <c r="D198"/>
  <c r="D196"/>
  <c r="D195"/>
  <c r="D194"/>
  <c r="D193"/>
  <c r="D192"/>
  <c r="D191"/>
  <c r="D190"/>
  <c r="D189"/>
  <c r="D188"/>
  <c r="D187"/>
  <c r="D186"/>
  <c r="D185"/>
  <c r="D184"/>
  <c r="D183"/>
  <c r="D182"/>
  <c r="D180"/>
  <c r="D179"/>
  <c r="D178"/>
  <c r="D177"/>
  <c r="D176"/>
  <c r="D175"/>
  <c r="D174"/>
  <c r="D173"/>
  <c r="D172"/>
  <c r="D171"/>
  <c r="D170"/>
  <c r="D169"/>
  <c r="D168"/>
  <c r="D167"/>
  <c r="D166"/>
  <c r="D164"/>
  <c r="D163"/>
  <c r="D162"/>
  <c r="D161"/>
  <c r="D160"/>
  <c r="D159"/>
  <c r="D158"/>
  <c r="D157"/>
  <c r="D156"/>
  <c r="D155"/>
  <c r="D154"/>
  <c r="D153"/>
  <c r="D152"/>
  <c r="D151"/>
  <c r="D150"/>
  <c r="D147"/>
  <c r="D146"/>
  <c r="D145"/>
  <c r="D144"/>
  <c r="D143"/>
  <c r="D142"/>
  <c r="D141"/>
  <c r="D140"/>
  <c r="D139"/>
  <c r="D138"/>
  <c r="D137"/>
  <c r="D136"/>
  <c r="D135"/>
  <c r="D134"/>
  <c r="D133"/>
  <c r="D132"/>
  <c r="D130"/>
  <c r="D129"/>
  <c r="D128"/>
  <c r="D127"/>
  <c r="D126"/>
  <c r="D125"/>
  <c r="D124"/>
  <c r="D123"/>
  <c r="D122"/>
  <c r="D121"/>
  <c r="D120"/>
  <c r="D119"/>
  <c r="D118"/>
  <c r="D117"/>
  <c r="D116"/>
  <c r="D114"/>
  <c r="D113"/>
  <c r="D112"/>
  <c r="D111"/>
  <c r="D110"/>
  <c r="D109"/>
  <c r="D108"/>
  <c r="D107"/>
  <c r="D106"/>
  <c r="D105"/>
  <c r="D104"/>
  <c r="D103"/>
  <c r="D102"/>
  <c r="D101"/>
  <c r="D100"/>
  <c r="D98"/>
  <c r="D97"/>
  <c r="D96"/>
  <c r="D95"/>
  <c r="D94"/>
  <c r="D93"/>
  <c r="D92"/>
  <c r="D91"/>
  <c r="D90"/>
  <c r="D89"/>
  <c r="D88"/>
  <c r="D87"/>
  <c r="D86"/>
  <c r="D85"/>
  <c r="D84"/>
  <c r="D17"/>
  <c r="D16"/>
  <c r="D15"/>
  <c r="D10"/>
  <c r="C248"/>
  <c r="C247"/>
  <c r="C213"/>
  <c r="C212"/>
  <c r="C211"/>
  <c r="C210"/>
  <c r="C209"/>
  <c r="C208"/>
  <c r="C207"/>
  <c r="C206"/>
  <c r="C205"/>
  <c r="C204"/>
  <c r="C203"/>
  <c r="C202"/>
  <c r="C201"/>
  <c r="C200"/>
  <c r="C199"/>
  <c r="C198"/>
  <c r="C196"/>
  <c r="C195"/>
  <c r="C194"/>
  <c r="C193"/>
  <c r="C192"/>
  <c r="C191"/>
  <c r="C190"/>
  <c r="C189"/>
  <c r="C188"/>
  <c r="C187"/>
  <c r="C186"/>
  <c r="C185"/>
  <c r="C184"/>
  <c r="C183"/>
  <c r="C182"/>
  <c r="C180"/>
  <c r="C179"/>
  <c r="C178"/>
  <c r="C177"/>
  <c r="C176"/>
  <c r="C175"/>
  <c r="C174"/>
  <c r="C173"/>
  <c r="C172"/>
  <c r="C171"/>
  <c r="C170"/>
  <c r="C169"/>
  <c r="C168"/>
  <c r="C167"/>
  <c r="C166"/>
  <c r="C164"/>
  <c r="C163"/>
  <c r="C162"/>
  <c r="C161"/>
  <c r="C160"/>
  <c r="C159"/>
  <c r="C158"/>
  <c r="C157"/>
  <c r="C156"/>
  <c r="C155"/>
  <c r="C154"/>
  <c r="C153"/>
  <c r="C152"/>
  <c r="C151"/>
  <c r="C150"/>
  <c r="C147"/>
  <c r="C146"/>
  <c r="C145"/>
  <c r="C144"/>
  <c r="C143"/>
  <c r="C142"/>
  <c r="C141"/>
  <c r="C140"/>
  <c r="C139"/>
  <c r="C138"/>
  <c r="C137"/>
  <c r="C136"/>
  <c r="C135"/>
  <c r="C134"/>
  <c r="C133"/>
  <c r="C132"/>
  <c r="C130"/>
  <c r="C129"/>
  <c r="C128"/>
  <c r="C127"/>
  <c r="C126"/>
  <c r="C125"/>
  <c r="C124"/>
  <c r="C123"/>
  <c r="C122"/>
  <c r="C121"/>
  <c r="C120"/>
  <c r="C119"/>
  <c r="C118"/>
  <c r="C117"/>
  <c r="C116"/>
  <c r="C114"/>
  <c r="C113"/>
  <c r="C112"/>
  <c r="C111"/>
  <c r="C110"/>
  <c r="C109"/>
  <c r="C108"/>
  <c r="C107"/>
  <c r="C106"/>
  <c r="C105"/>
  <c r="C104"/>
  <c r="C103"/>
  <c r="C102"/>
  <c r="C101"/>
  <c r="C100"/>
  <c r="C98"/>
  <c r="C97"/>
  <c r="C96"/>
  <c r="C95"/>
  <c r="C94"/>
  <c r="C93"/>
  <c r="C92"/>
  <c r="C91"/>
  <c r="C90"/>
  <c r="C89"/>
  <c r="C88"/>
  <c r="C87"/>
  <c r="C86"/>
  <c r="C85"/>
  <c r="C84"/>
  <c r="C17"/>
  <c r="C16"/>
  <c r="C15"/>
  <c r="C10"/>
  <c r="C40" i="8"/>
  <c r="D28" i="10"/>
  <c r="E28"/>
  <c r="G28"/>
  <c r="H28"/>
  <c r="J2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ch_pri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2" name="Connection1" type="4" refreshedVersion="3" background="1" saveData="1">
    <webPr sourceData="1" parsePre="1" consecutive="1" xl2000="1" url="file:///C:/Projects/Benchmarks/branches/v1.2_4.0/Sch_pri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3" name="Connection10" type="4" refreshedVersion="3" background="1" saveData="1">
    <webPr sourceData="1" parsePre="1" consecutive="1" xl2000="1" url="file:///C:/Projects/Benchmarks/branches/v1.2_4.0/Sch_pri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" name="Connection11" type="4" refreshedVersion="3" background="1" saveData="1">
    <webPr sourceData="1" parsePre="1" consecutive="1" xl2000="1" url="file:///C:/Projects/Benchmarks/branches/v1.2_4.0/Sch_pri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" name="Connection12" type="4" refreshedVersion="3" background="1" saveData="1">
    <webPr sourceData="1" parsePre="1" consecutive="1" xl2000="1" url="file:///C:/Projects/Benchmarks/branches/v1.2_4.0/Sch_pri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" name="Connection13" type="4" refreshedVersion="3" background="1" saveData="1">
    <webPr sourceData="1" parsePre="1" consecutive="1" xl2000="1" url="file:///C:/Projects/Benchmarks/branches/v1.2_4.0/Sch_pri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" name="Connection14" type="4" refreshedVersion="3" background="1" saveData="1">
    <webPr sourceData="1" parsePre="1" consecutive="1" xl2000="1" url="file:///C:/Projects/Benchmarks/branches/v1.2_4.0/Sch_pri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8" name="Connection15" type="4" refreshedVersion="3" background="1" saveData="1">
    <webPr sourceData="1" parsePre="1" consecutive="1" xl2000="1" url="file:///C:/Projects/Benchmarks/branches/v1.2_4.0/Sch_pri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9" name="Connection2" type="4" refreshedVersion="3" background="1" saveData="1">
    <webPr sourceData="1" parsePre="1" consecutive="1" xl2000="1" url="file:///C:/Projects/Benchmarks/branches/v1.2_4.0/Sch_pri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0" name="Connection3" type="4" refreshedVersion="3" background="1" saveData="1">
    <webPr sourceData="1" parsePre="1" consecutive="1" xl2000="1" url="file:///C:/Projects/Benchmarks/branches/v1.2_4.0/Sch_pri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1" name="Connection4" type="4" refreshedVersion="3" background="1" saveData="1">
    <webPr sourceData="1" parsePre="1" consecutive="1" xl2000="1" url="file:///C:/Projects/Benchmarks/branches/v1.2_4.0/Sch_pri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2" name="Connection5" type="4" refreshedVersion="3" background="1" saveData="1">
    <webPr sourceData="1" parsePre="1" consecutive="1" xl2000="1" url="file:///C:/Projects/Benchmarks/branches/v1.2_4.0/Sch_pri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3" name="Connection6" type="4" refreshedVersion="3" background="1" saveData="1">
    <webPr sourceData="1" parsePre="1" consecutive="1" xl2000="1" url="file:///C:/Projects/Benchmarks/branches/v1.2_4.0/Sch_pri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4" name="Connection7" type="4" refreshedVersion="3" background="1" saveData="1">
    <webPr sourceData="1" parsePre="1" consecutive="1" xl2000="1" url="file:///C:/Projects/Benchmarks/branches/v1.2_4.0/Sch_pri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5" name="Connection8" type="4" refreshedVersion="3" background="1" saveData="1">
    <webPr sourceData="1" parsePre="1" consecutive="1" xl2000="1" url="file:///C:/Projects/Benchmarks/branches/v1.2_4.0/Sch_pri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6" name="Connection9" type="4" refreshedVersion="3" background="1" saveData="1">
    <webPr sourceData="1" parsePre="1" consecutive="1" xl2000="1" url="file:///C:/Projects/Benchmarks/branches/v1.2_4.0/Sch_pri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</connections>
</file>

<file path=xl/sharedStrings.xml><?xml version="1.0" encoding="utf-8"?>
<sst xmlns="http://schemas.openxmlformats.org/spreadsheetml/2006/main" count="12399" uniqueCount="842">
  <si>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</si>
  <si>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</si>
  <si>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</si>
  <si>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</si>
  <si>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</si>
  <si>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</si>
  <si>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</si>
  <si>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</si>
  <si>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</si>
  <si>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</si>
  <si>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</si>
  <si>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</si>
  <si>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</si>
  <si>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</si>
  <si>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</si>
  <si>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</si>
  <si>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</si>
  <si>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</si>
  <si>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</si>
  <si>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</si>
  <si>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</si>
  <si>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</si>
  <si>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</si>
  <si>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</si>
  <si>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</si>
  <si>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</si>
  <si>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</si>
  <si>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</si>
  <si>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</si>
  <si>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</si>
  <si>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</si>
  <si>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</si>
  <si>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</si>
  <si>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</si>
  <si>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</si>
  <si>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</si>
  <si>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</si>
  <si>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</si>
  <si>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</si>
  <si>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</si>
  <si>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</si>
  <si>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</si>
  <si>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</si>
  <si>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</si>
  <si>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</si>
  <si>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</si>
  <si>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</si>
  <si>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</si>
  <si>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</si>
  <si>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</si>
  <si>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</si>
  <si>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</si>
  <si>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</si>
  <si>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</si>
  <si>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</si>
  <si>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</si>
  <si>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</si>
  <si>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</si>
  <si>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</si>
  <si>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</si>
  <si>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</si>
  <si>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</si>
  <si>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</si>
  <si>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</si>
  <si>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</si>
  <si>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</si>
  <si>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</si>
  <si>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</si>
  <si>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</si>
  <si>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</si>
  <si>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</si>
  <si>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</si>
  <si>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</si>
  <si>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</si>
  <si>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</si>
  <si>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</si>
  <si>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</si>
  <si>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</si>
  <si>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</si>
  <si>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</si>
  <si>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</si>
  <si>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</si>
  <si>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</si>
  <si>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</si>
  <si>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</si>
  <si>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</si>
  <si>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</si>
  <si>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</si>
  <si>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</si>
  <si>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</si>
  <si>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</si>
  <si>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</si>
  <si>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</si>
  <si>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</si>
  <si>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</si>
  <si>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</si>
  <si>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</si>
  <si>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</si>
  <si>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</si>
  <si>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</si>
  <si>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</si>
  <si>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</si>
  <si>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</si>
  <si>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</si>
  <si>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</si>
  <si>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</si>
  <si>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</si>
  <si>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</si>
  <si>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</si>
  <si>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</si>
  <si>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</si>
  <si>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</si>
  <si>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</si>
  <si>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</si>
  <si>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</si>
  <si>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</si>
  <si>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</si>
  <si>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</si>
  <si>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</si>
  <si>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</si>
  <si>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</si>
  <si>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</si>
  <si>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</si>
  <si>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</si>
  <si>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</si>
  <si>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</si>
  <si>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</si>
  <si>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</si>
  <si>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</si>
  <si>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</si>
  <si>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</si>
  <si>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</si>
  <si>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</si>
  <si>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</si>
  <si>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</si>
  <si>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</si>
  <si>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</si>
  <si>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</si>
  <si>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</si>
  <si>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</si>
  <si>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</si>
  <si>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</si>
  <si>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</si>
  <si>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</si>
  <si>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</si>
  <si>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</si>
  <si>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</si>
  <si>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</si>
  <si>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</si>
  <si>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</si>
  <si>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</si>
  <si>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</si>
  <si>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</si>
  <si>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</si>
  <si>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</si>
  <si>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</si>
  <si>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</si>
  <si>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BLDG_OCC_SCH_Extend</t>
  </si>
  <si>
    <t>HTGSETP_SCH_Setback</t>
  </si>
  <si>
    <t>BLDG_OCC_SCH_Offices</t>
  </si>
  <si>
    <t>BLDG_OCC_SCH_Gym</t>
  </si>
  <si>
    <t>BLDG_OCC_SCH_Cafeteria</t>
  </si>
  <si>
    <t>SHADING_SCH</t>
  </si>
  <si>
    <t>ReheatCoilAvailSched</t>
  </si>
  <si>
    <t>CoolingCoilAvailSched</t>
  </si>
  <si>
    <t>Humidity Setpoint Schedule</t>
  </si>
  <si>
    <t>Humidity</t>
  </si>
  <si>
    <t>Seasonal-Reset-Supply-Air-Temp-Sch</t>
  </si>
  <si>
    <t>Through 03/31</t>
  </si>
  <si>
    <t>CW-Loop-Temp-Schedule</t>
  </si>
  <si>
    <t>HW-Loop-Temp-Schedule</t>
  </si>
  <si>
    <t>Heating-Supply-Air-Temp-Sch</t>
  </si>
  <si>
    <t>WE, WinterDesign, Hol, Other</t>
  </si>
  <si>
    <t>WE, Hol, Other</t>
  </si>
  <si>
    <t>WE</t>
  </si>
  <si>
    <t>WD, Hol, Other</t>
  </si>
  <si>
    <t>CLGSETP_SCH_Setup</t>
  </si>
  <si>
    <t>Through 6/30</t>
  </si>
  <si>
    <t>Through 9/1</t>
  </si>
  <si>
    <t>Through 6/15</t>
  </si>
  <si>
    <t>Through 9/15</t>
  </si>
  <si>
    <t>Building 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</si>
  <si>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</si>
  <si>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</si>
  <si>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</si>
  <si>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</si>
  <si>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</si>
  <si>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</si>
  <si>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</si>
  <si>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</si>
  <si>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</si>
  <si>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</si>
  <si>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</si>
  <si>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</si>
  <si>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</si>
  <si>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</si>
  <si>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</si>
  <si>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</si>
  <si>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</si>
  <si>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</si>
  <si>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</si>
  <si>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</si>
  <si>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</si>
  <si>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</si>
  <si>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</si>
  <si>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</si>
  <si>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</si>
  <si>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</si>
  <si>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</si>
  <si>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</si>
  <si>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</si>
  <si>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Benchmark Primary School New</t>
  </si>
  <si>
    <t>MULT_CLASS_1_POD_1_ZN_1_FLR_1</t>
  </si>
  <si>
    <t>CORRIDOR_POD_1_ZN_1_FLR_1</t>
  </si>
  <si>
    <t>CORNER_CLASS_2_POD_1_ZN_1_FLR_1</t>
  </si>
  <si>
    <t>MULT_CLASS_2_POD_1_ZN_1_FLR_1</t>
  </si>
  <si>
    <t>CORNER_CLASS_1_POD_2_ZN_1_FLR_1</t>
  </si>
  <si>
    <t>MULT_CLASS_1_POD_2_ZN_1_FLR_1</t>
  </si>
  <si>
    <t>CORRIDOR_POD_2_ZN_1_FLR_1</t>
  </si>
  <si>
    <t>CORNER_CLASS_2_POD_2_ZN_1_FLR_1</t>
  </si>
  <si>
    <t>MULT_CLASS_2_POD_2_ZN_1_FLR_1</t>
  </si>
  <si>
    <t>CORNER_CLASS_1_POD_3_ZN_1_FLR_1</t>
  </si>
  <si>
    <t>MULT_CLASS_1_POD_3_ZN_1_FLR_1</t>
  </si>
  <si>
    <t>CORRIDOR_POD_3_ZN_1_FLR_1</t>
  </si>
  <si>
    <t>CORNER_CLASS_2_POD_3_ZN_1_FLR_1</t>
  </si>
  <si>
    <t>MULT_CLASS_2_POD_3_ZN_1_FLR_1</t>
  </si>
  <si>
    <t>COMPUTER_CLASS_ZN_1_FLR_1</t>
  </si>
  <si>
    <t>MAIN_CORRIDOR_ZN_1_FLR_1</t>
  </si>
  <si>
    <t>LOBBY_ZN_1_FLR_1</t>
  </si>
  <si>
    <t>MECH_ZN_1_FLR_1</t>
  </si>
  <si>
    <t>BATH_ZN_1_FLR_1</t>
  </si>
  <si>
    <t>OFFICES_ZN_1_FLR_1</t>
  </si>
  <si>
    <t>GYM_ZN_1_FLR_1</t>
  </si>
  <si>
    <t>KITCHEN_ZN_1_FLR_1</t>
  </si>
  <si>
    <t>CAFETERIA_ZN_1_FLR_1</t>
  </si>
  <si>
    <t>LIBRARY_MEDIA_CENTER_ZN_1_FLR_1</t>
  </si>
  <si>
    <t>DOE Commercial Building Benchmark - Primary School</t>
  </si>
  <si>
    <t>CAV, PSZ-AC (gym, kitchen, &amp; cafeteria)</t>
  </si>
  <si>
    <t>gas boiler, gas furnace (gym, kitchen, &amp; cafeteria)</t>
  </si>
  <si>
    <t>PACU</t>
  </si>
  <si>
    <t>Constant</t>
  </si>
  <si>
    <t xml:space="preserve">CORNER_CLASS_1_POD_1_ZN_1_FLR_1 </t>
  </si>
  <si>
    <t>[3] ASHRAE Standard 62-1999 Table 6-1, Atlanta, GA:  American Society of Heating, Refrigerating and Air-Conditioning Engineers.</t>
  </si>
  <si>
    <t>[4] DOE Benchmark Report</t>
  </si>
  <si>
    <t>[1] Pless, S.; Torcellini, P.; Long, N. (2007). Technical Support Document: Development of the Advanced Energy Design Guide for K-12 Schools--30% Energy Savings. 178 pp.; NREL Report No. TP-550-42114. http://www.nrel.gov/docs/fy07osti/42114.pdf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</si>
  <si>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</si>
  <si>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</si>
  <si>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</si>
  <si>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</si>
  <si>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</si>
  <si>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</si>
  <si>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</si>
  <si>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</si>
  <si>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</si>
  <si>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</si>
  <si>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</si>
  <si>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</si>
  <si>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</si>
  <si>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</si>
  <si>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</si>
  <si>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</si>
  <si>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</si>
  <si>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</si>
  <si>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t>Total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</si>
  <si>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</si>
  <si>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Kitchen_Exhaust_SCH</t>
  </si>
  <si>
    <t>MinOA_Kitchen_Sched</t>
  </si>
  <si>
    <t>Bath_ZN_1_FLR_1 SHW_default Latent fract sched</t>
  </si>
  <si>
    <t>Bath_ZN_1_FLR_1 SHW_default Sensible fract sched</t>
  </si>
  <si>
    <t>Bath_ZN_1_FLR_1 SHW_default Temp Sched</t>
  </si>
  <si>
    <t>Bath_ZN_1_FLR_1 SHW_default Hot Supply Temp Sched</t>
  </si>
  <si>
    <t>Kitchen_ZN_1_FLR_1 SHW_default Latent fract sched</t>
  </si>
  <si>
    <t>Kitchen_ZN_1_FLR_1 SHW_default Sensible fract sched</t>
  </si>
  <si>
    <t>Kitchen_ZN_1_FLR_1 SHW_default Temp Sched</t>
  </si>
  <si>
    <t>Kitchen_ZN_1_FLR_1 SHW_default Hot Supply Temp 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</si>
  <si>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</si>
  <si>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</si>
  <si>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</si>
  <si>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Tue, Fri</t>
  </si>
  <si>
    <t>Kitchen_ZN_1_FLR_1_Case:1_WALKINFREEZER_CaseCreditReduxSched</t>
  </si>
  <si>
    <t>Kitchen_ZN_1_FLR_1_Case:2_SELFCONTAINEDDISPLAYCASE_CaseStockingSched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</si>
  <si>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</si>
  <si>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</si>
  <si>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</si>
  <si>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</si>
  <si>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</si>
  <si>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</si>
  <si>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</si>
  <si>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</si>
  <si>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</si>
  <si>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</si>
  <si>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</si>
  <si>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</si>
  <si>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</si>
  <si>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</si>
  <si>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</si>
  <si>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</si>
  <si>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</si>
  <si>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</si>
  <si>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</si>
  <si>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</si>
  <si>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</si>
  <si>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</si>
  <si>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</si>
  <si>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</si>
  <si>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</si>
  <si>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</si>
  <si>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</si>
  <si>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Air Barrier System</t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</si>
  <si>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</si>
  <si>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</si>
  <si>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</si>
  <si>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4, 5</t>
  </si>
  <si>
    <t>[5] Smith, V. A. and D.R. Fisher. (2001). Estimating Food Service Loads and Profiles. ASHRAE Transactions 2001. V. 107. Pt 2. Atlanta, GA: American Society of Heating, Refrigerating and Air-Conditioning Engineers.</t>
  </si>
  <si>
    <t>KITCHEN_ELEC_EQUIP_SCH</t>
  </si>
  <si>
    <t>KITCHEN_GAS_EQUIP_SCH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</si>
  <si>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</si>
  <si>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</si>
  <si>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</si>
  <si>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</si>
  <si>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</si>
  <si>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</si>
  <si>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</si>
  <si>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</si>
  <si>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</si>
  <si>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</si>
  <si>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</si>
  <si>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</si>
  <si>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</si>
  <si>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</si>
  <si>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</si>
  <si>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</si>
  <si>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</si>
  <si>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</si>
  <si>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</si>
  <si>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</si>
  <si>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</si>
  <si>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</si>
  <si>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</si>
  <si>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</si>
  <si>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</si>
  <si>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</si>
  <si>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</si>
  <si>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</si>
  <si>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</si>
  <si>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</si>
  <si>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</si>
  <si>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</si>
  <si>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</si>
  <si>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</si>
  <si>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</si>
  <si>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</si>
  <si>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</si>
  <si>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</si>
  <si>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</si>
  <si>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</si>
  <si>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</si>
  <si>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</si>
  <si>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</si>
  <si>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</si>
  <si>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</si>
  <si>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</si>
  <si>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</si>
  <si>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</si>
  <si>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</si>
  <si>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</si>
  <si>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</si>
  <si>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</si>
  <si>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</si>
  <si>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</si>
  <si>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</si>
  <si>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</si>
  <si>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</si>
  <si>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</si>
  <si>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CORNER_CLASS_1_POD_1_ZN_1_FLR_1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</si>
  <si>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</si>
  <si>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</si>
  <si>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</si>
  <si>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</si>
  <si>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</si>
  <si>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</si>
  <si>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</si>
  <si>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</si>
  <si>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</si>
  <si>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CORNER_CLASS_1_POD_1_ZN_1_FLR_1_WALL_1</t>
  </si>
  <si>
    <t>S</t>
  </si>
  <si>
    <t>CORNER_CLASS_1_POD_1_ZN_1_FLR_1_WALL_4</t>
  </si>
  <si>
    <t>W</t>
  </si>
  <si>
    <t>CORNER_CLASS_1_POD_1_ZN_1_FLR_1_FLOOR</t>
  </si>
  <si>
    <t>CORNER_CLASS_1_POD_1_ZN_1_FLR_1_CEILING</t>
  </si>
  <si>
    <t>MULT_CLASS_1_POD_1_ZN_1_FLR_1_WALL_1</t>
  </si>
  <si>
    <t>MULT_CLASS_1_POD_1_ZN_1_FLR_1_FLOOR</t>
  </si>
  <si>
    <t>MULT_CLASS_1_POD_1_ZN_1_FLR_1_CEILING</t>
  </si>
  <si>
    <t>CORRIDOR_POD_1_ZN_1_FLR_1_WALL_6</t>
  </si>
  <si>
    <t>CORRIDOR_POD_1_ZN_1_FLR_1_FLOOR</t>
  </si>
  <si>
    <t>CORRIDOR_POD_1_ZN_1_FLR_1_CEILING</t>
  </si>
  <si>
    <t>CORNER_CLASS_2_POD_1_ZN_1_FLR_1_WALL_3</t>
  </si>
  <si>
    <t>N</t>
  </si>
  <si>
    <t>CORNER_CLASS_2_POD_1_ZN_1_FLR_1_WALL_4</t>
  </si>
  <si>
    <t>CORNER_CLASS_2_POD_1_ZN_1_FLR_1_FLOOR</t>
  </si>
  <si>
    <t>CORNER_CLASS_2_POD_1_ZN_1_FLR_1_CEILING</t>
  </si>
  <si>
    <t>MULT_CLASS_2_POD_1_ZN_1_FLR_1_WALL_3</t>
  </si>
  <si>
    <t>MULT_CLASS_2_POD_1_ZN_1_FLR_1_FLOOR</t>
  </si>
  <si>
    <t>MULT_CLASS_2_POD_1_ZN_1_FLR_1_CEILING</t>
  </si>
  <si>
    <t>CORNER_CLASS_1_POD_2_ZN_1_FLR_1_WALL_1</t>
  </si>
  <si>
    <t>CORNER_CLASS_1_POD_2_ZN_1_FLR_1_WALL_4</t>
  </si>
  <si>
    <t>CORNER_CLASS_1_POD_2_ZN_1_FLR_1_FLOOR</t>
  </si>
  <si>
    <t>CORNER_CLASS_1_POD_2_ZN_1_FLR_1_CEILING</t>
  </si>
  <si>
    <t>MULT_CLASS_1_POD_2_ZN_1_FLR_1_WALL_1</t>
  </si>
  <si>
    <t>MULT_CLASS_1_POD_2_ZN_1_FLR_1_FLOOR</t>
  </si>
  <si>
    <t>MULT_CLASS_1_POD_2_ZN_1_FLR_1_CEILING</t>
  </si>
  <si>
    <t>CORRIDOR_POD_2_ZN_1_FLR_1_WALL_6</t>
  </si>
  <si>
    <t>CORRIDOR_POD_2_ZN_1_FLR_1_FLOOR</t>
  </si>
  <si>
    <t>CORRIDOR_POD_2_ZN_1_FLR_1_CEILING</t>
  </si>
  <si>
    <t>CORNER_CLASS_2_POD_2_ZN_1_FLR_1_WALL_3</t>
  </si>
  <si>
    <t>CORNER_CLASS_2_POD_2_ZN_1_FLR_1_WALL_4</t>
  </si>
  <si>
    <t>CORNER_CLASS_2_POD_2_ZN_1_FLR_1_FLOOR</t>
  </si>
  <si>
    <t>CORNER_CLASS_2_POD_2_ZN_1_FLR_1_CEILING</t>
  </si>
  <si>
    <t>MULT_CLASS_2_POD_2_ZN_1_FLR_1_WALL_3</t>
  </si>
  <si>
    <t>MULT_CLASS_2_POD_2_ZN_1_FLR_1_FLOOR</t>
  </si>
  <si>
    <t>MULT_CLASS_2_POD_2_ZN_1_FLR_1_CEILING</t>
  </si>
  <si>
    <t>CORNER_CLASS_1_POD_3_ZN_1_FLR_1_WALL_1</t>
  </si>
  <si>
    <t>CORNER_CLASS_1_POD_3_ZN_1_FLR_1_WALL_4</t>
  </si>
  <si>
    <t>CORNER_CLASS_1_POD_3_ZN_1_FLR_1_FLOOR</t>
  </si>
  <si>
    <t>CORNER_CLASS_1_POD_3_ZN_1_FLR_1_CEILING</t>
  </si>
  <si>
    <t>MULT_CLASS_1_POD_3_ZN_1_FLR_1_WALL_1</t>
  </si>
  <si>
    <t>MULT_CLASS_1_POD_3_ZN_1_FLR_1_FLOOR</t>
  </si>
  <si>
    <t>MULT_CLASS_1_POD_3_ZN_1_FLR_1_CEILING</t>
  </si>
  <si>
    <t>CORRIDOR_POD_3_ZN_1_FLR_1_WALL_7</t>
  </si>
  <si>
    <t>CORRIDOR_POD_3_ZN_1_FLR_1_FLOOR</t>
  </si>
  <si>
    <t>CORRIDOR_POD_3_ZN_1_FLR_1_CEILING</t>
  </si>
  <si>
    <t>CORNER_CLASS_2_POD_3_ZN_1_FLR_1_WALL_3</t>
  </si>
  <si>
    <t>CORNER_CLASS_2_POD_3_ZN_1_FLR_1_WALL_4</t>
  </si>
  <si>
    <t>CORNER_CLASS_2_POD_3_ZN_1_FLR_1_FLOOR</t>
  </si>
  <si>
    <t>CORNER_CLASS_2_POD_3_ZN_1_FLR_1_CEILING</t>
  </si>
  <si>
    <t>MULT_CLASS_2_POD_3_ZN_1_FLR_1_WALL_3</t>
  </si>
  <si>
    <t>MULT_CLASS_2_POD_3_ZN_1_FLR_1_FLOOR</t>
  </si>
  <si>
    <t>MULT_CLASS_2_POD_3_ZN_1_FLR_1_CEILING</t>
  </si>
  <si>
    <t>COMPUTER_CLASS_ZN_1_FLR_1_WALL_3</t>
  </si>
  <si>
    <t>COMPUTER_CLASS_ZN_1_FLR_1_FLOOR</t>
  </si>
  <si>
    <t>COMPUTER_CLASS_ZN_1_FLR_1_CEILING</t>
  </si>
  <si>
    <t>MAIN_CORRIDOR_ZN_1_FLR_1_WALL_7</t>
  </si>
  <si>
    <t>MAIN_CORRIDOR_ZN_1_FLR_1_FLOOR</t>
  </si>
  <si>
    <t>MAIN_CORRIDOR_ZN_1_FLR_1_CEILING</t>
  </si>
  <si>
    <t>LOBBY_ZN_1_FLR_1_WALL_1</t>
  </si>
  <si>
    <t>LOBBY_ZN_1_FLR_1_FLOOR</t>
  </si>
  <si>
    <t>LOBBY_ZN_1_FLR_1_CEILING</t>
  </si>
  <si>
    <t>MECH_ZN_1_FLR_1_FLOOR</t>
  </si>
  <si>
    <t>MECH_ZN_1_FLR_1_CEILING</t>
  </si>
  <si>
    <t>BATH_ZN_1_FLR_1_WALL_5</t>
  </si>
  <si>
    <t>BATH_ZN_1_FLR_1_FLOOR</t>
  </si>
  <si>
    <t>BATH_ZN_1_FLR_1_CEILING</t>
  </si>
  <si>
    <t>OFFICES_ZN_1_FLR_1_WALL_1</t>
  </si>
  <si>
    <t>OFFICES_ZN_1_FLR_1_WALL_2</t>
  </si>
  <si>
    <t>E</t>
  </si>
  <si>
    <t>OFFICES_ZN_1_FLR_1_FLOOR</t>
  </si>
  <si>
    <t>OFFICES_ZN_1_FLR_1_CEILING</t>
  </si>
  <si>
    <t>GYM_ZN_1_FLR_1_WALL_2</t>
  </si>
  <si>
    <t>GYM_ZN_1_FLR_1_FLOOR</t>
  </si>
  <si>
    <t>GYM_ZN_1_FLR_1_CEILING</t>
  </si>
  <si>
    <t>KITCHEN_ZN_1_FLR_1_WALL_2</t>
  </si>
  <si>
    <t>KITCHEN_ZN_1_FLR_1_FLOOR</t>
  </si>
  <si>
    <t>KITCHEN_ZN_1_FLR_1_CEILING</t>
  </si>
  <si>
    <t>CAFETERIA_ZN_1_FLR_1_WALL_2</t>
  </si>
  <si>
    <t>CAFETERIA_ZN_1_FLR_1_WALL_3</t>
  </si>
  <si>
    <t>CAFETERIA_ZN_1_FLR_1_FLOOR</t>
  </si>
  <si>
    <t>CAFETERIA_ZN_1_FLR_1_CEILING</t>
  </si>
  <si>
    <t>LIBRARY_MEDIA_CENTER_ZN_1_FLR_1_WALL_2</t>
  </si>
  <si>
    <t>LIBRARY_MEDIA_CENTER_ZN_1_FLR_1_WALL_3</t>
  </si>
  <si>
    <t>LIBRARY_MEDIA_CENTER_ZN_1_FLR_1_FLOOR</t>
  </si>
  <si>
    <t>LIBRARY_MEDIA_CENTER_ZN_1_FLR_1_CEILING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</si>
  <si>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</si>
  <si>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</si>
  <si>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</si>
  <si>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</si>
  <si>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</si>
  <si>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</si>
  <si>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CORNER_CLASS_1_POD_1_ZN_1_FLR_1_WALL_1_WINDOW_1</t>
  </si>
  <si>
    <t>No</t>
  </si>
  <si>
    <t>CORNER_CLASS_1_POD_1_ZN_1_FLR_1_WALL_4_WINDOW_1</t>
  </si>
  <si>
    <t>MULT_CLASS_1_POD_1_ZN_1_FLR_1_WALL_1_WINDOW_1</t>
  </si>
  <si>
    <t>CORRIDOR_POD_1_ZN_1_FLR_1_WALL_6_WINDOW_1</t>
  </si>
  <si>
    <t>CORNER_CLASS_2_POD_1_ZN_1_FLR_1_WALL_3_WINDOW_1</t>
  </si>
  <si>
    <t>CORNER_CLASS_2_POD_1_ZN_1_FLR_1_WALL_4_WINDOW_1</t>
  </si>
  <si>
    <t>MULT_CLASS_2_POD_1_ZN_1_FLR_1_WALL_3_WINDOW_1</t>
  </si>
  <si>
    <t>CORNER_CLASS_1_POD_2_ZN_1_FLR_1_WALL_1_WINDOW_1</t>
  </si>
  <si>
    <t>CORNER_CLASS_1_POD_2_ZN_1_FLR_1_WALL_4_WINDOW_1</t>
  </si>
  <si>
    <t>MULT_CLASS_1_POD_2_ZN_1_FLR_1_WALL_1_WINDOW_1</t>
  </si>
  <si>
    <t>CORRIDOR_POD_2_ZN_1_FLR_1_WALL_6_WINDOW_1</t>
  </si>
  <si>
    <t>CORNER_CLASS_2_POD_2_ZN_1_FLR_1_WALL_3_WINDOW_1</t>
  </si>
  <si>
    <t>CORNER_CLASS_2_POD_2_ZN_1_FLR_1_WALL_4_WINDOW_1</t>
  </si>
  <si>
    <t>MULT_CLASS_2_POD_2_ZN_1_FLR_1_WALL_3_WINDOW_1</t>
  </si>
  <si>
    <t>CORNER_CLASS_1_POD_3_ZN_1_FLR_1_WALL_1_WINDOW_1</t>
  </si>
  <si>
    <t>CORNER_CLASS_1_POD_3_ZN_1_FLR_1_WALL_4_WINDOW_1</t>
  </si>
  <si>
    <t>MULT_CLASS_1_POD_3_ZN_1_FLR_1_WALL_1_WINDOW_1</t>
  </si>
  <si>
    <t>CORRIDOR_POD_3_ZN_1_FLR_1_WALL_7_WINDOW_1</t>
  </si>
  <si>
    <t>CORNER_CLASS_2_POD_3_ZN_1_FLR_1_WALL_3_WINDOW_1</t>
  </si>
  <si>
    <t>CORNER_CLASS_2_POD_3_ZN_1_FLR_1_WALL_4_WINDOW_1</t>
  </si>
  <si>
    <t>MULT_CLASS_2_POD_3_ZN_1_FLR_1_WALL_3_WINDOW_1</t>
  </si>
  <si>
    <t>COMPUTER_CLASS_ZN_1_FLR_1_WALL_3_WINDOW_1</t>
  </si>
  <si>
    <t>MAIN_CORRIDOR_ZN_1_FLR_1_WALL_7_WINDOW_1</t>
  </si>
  <si>
    <t>LOBBY_ZN_1_FLR_1_WALL_1_WINDOW_1</t>
  </si>
  <si>
    <t>BATH_ZN_1_FLR_1_WALL_5_WINDOW_1</t>
  </si>
  <si>
    <t>OFFICES_ZN_1_FLR_1_WALL_1_WINDOW_1</t>
  </si>
  <si>
    <t>OFFICES_ZN_1_FLR_1_WALL_2_WINDOW_1</t>
  </si>
  <si>
    <t>GYM_ZN_1_FLR_1_WALL_2_WINDOW_1</t>
  </si>
  <si>
    <t>KITCHEN_ZN_1_FLR_1_WALL_2_WINDOW_1</t>
  </si>
  <si>
    <t>CAFETERIA_ZN_1_FLR_1_WALL_2_WINDOW_1</t>
  </si>
  <si>
    <t>CAFETERIA_ZN_1_FLR_1_WALL_3_WINDOW_1</t>
  </si>
  <si>
    <t>LIBRARY_MEDIA_CENTER_ZN_1_FLR_1_WALL_2_WINDOW_1</t>
  </si>
  <si>
    <t>LIBRARY_MEDIA_CENTER_ZN_1_FLR_1_WALL_3_WINDOW_1</t>
  </si>
  <si>
    <t>Total or Average</t>
  </si>
  <si>
    <t>North Total or Average</t>
  </si>
  <si>
    <t>Non-North Total or Average</t>
  </si>
  <si>
    <t>Nominal Capacity [W]</t>
  </si>
  <si>
    <t>Nominal Efficiency [W/W]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</si>
  <si>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</si>
  <si>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</si>
  <si>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</si>
  <si>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</si>
  <si>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</si>
  <si>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</si>
  <si>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VAV_POD_1_COOLC DXCOIL</t>
  </si>
  <si>
    <t>Coil:Cooling:DX:TwoSpeed</t>
  </si>
  <si>
    <t>VAV_POD_2_COOLC DXCOIL</t>
  </si>
  <si>
    <t>VAV_POD_3_COOLC DXCOIL</t>
  </si>
  <si>
    <t>VAV_OTHER_COOLC DXCOIL</t>
  </si>
  <si>
    <t>Coil:Cooling:DX:SingleSpeed</t>
  </si>
  <si>
    <t>CORNER_CLASS_1_POD_1_ZN_1_FLR_1 VAV BOX REHEAT COIL</t>
  </si>
  <si>
    <t>Coil:Heating:Water</t>
  </si>
  <si>
    <t>-</t>
  </si>
  <si>
    <t>MULT_CLASS_1_POD_1_ZN_1_FLR_1 VAV BOX REHEAT COIL</t>
  </si>
  <si>
    <t>CORRIDOR_POD_1_ZN_1_FLR_1 VAV BOX REHEAT COIL</t>
  </si>
  <si>
    <t>CORNER_CLASS_2_POD_1_ZN_1_FLR_1 VAV BOX REHEAT COIL</t>
  </si>
  <si>
    <t>MULT_CLASS_2_POD_1_ZN_1_FLR_1 VAV BOX REHEAT COIL</t>
  </si>
  <si>
    <t>CORNER_CLASS_1_POD_2_ZN_1_FLR_1 VAV BOX REHEAT COIL</t>
  </si>
  <si>
    <t>MULT_CLASS_1_POD_2_ZN_1_FLR_1 VAV BOX REHEAT COIL</t>
  </si>
  <si>
    <t>CORRIDOR_POD_2_ZN_1_FLR_1 VAV BOX REHEAT COIL</t>
  </si>
  <si>
    <t>CORNER_CLASS_2_POD_2_ZN_1_FLR_1 VAV BOX REHEAT COIL</t>
  </si>
  <si>
    <t>MULT_CLASS_2_POD_2_ZN_1_FLR_1 VAV BOX REHEAT COIL</t>
  </si>
  <si>
    <t>CORNER_CLASS_1_POD_3_ZN_1_FLR_1 VAV BOX REHEAT COIL</t>
  </si>
  <si>
    <t>MULT_CLASS_1_POD_3_ZN_1_FLR_1 VAV BOX REHEAT COIL</t>
  </si>
  <si>
    <t>CORRIDOR_POD_3_ZN_1_FLR_1 VAV BOX REHEAT COIL</t>
  </si>
  <si>
    <t>CORNER_CLASS_2_POD_3_ZN_1_FLR_1 VAV BOX REHEAT COIL</t>
  </si>
  <si>
    <t>MULT_CLASS_2_POD_3_ZN_1_FLR_1 VAV BOX REHEAT COIL</t>
  </si>
  <si>
    <t>COMPUTER_CLASS_ZN_1_FLR_1 VAV BOX REHEAT COIL</t>
  </si>
  <si>
    <t>MAIN_CORRIDOR_ZN_1_FLR_1 VAV BOX REHEAT COIL</t>
  </si>
  <si>
    <t>LOBBY_ZN_1_FLR_1 VAV BOX REHEAT COIL</t>
  </si>
  <si>
    <t>MECH_ZN_1_FLR_1 VAV BOX REHEAT COIL</t>
  </si>
  <si>
    <t>BATH_ZN_1_FLR_1 VAV BOX REHEAT COIL</t>
  </si>
  <si>
    <t>OFFICES_ZN_1_FLR_1 VAV BOX REHEAT COIL</t>
  </si>
  <si>
    <t>LIBRARY_MEDIA_CENTER_ZN_1_FLR_1 VAV BOX REHEAT COIL</t>
  </si>
  <si>
    <t>VAV_POD_1_HEATC</t>
  </si>
  <si>
    <t>VAV_POD_2_HEATC</t>
  </si>
  <si>
    <t>VAV_POD_3_HEATC</t>
  </si>
  <si>
    <t>VAV_OTHER_HEATC</t>
  </si>
  <si>
    <t>Coil:Heating:Gas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</si>
  <si>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</si>
  <si>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</si>
  <si>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</si>
  <si>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</si>
  <si>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</si>
  <si>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</si>
  <si>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BATH_ZN_1_FLR_1 EXHAUST FAN</t>
  </si>
  <si>
    <t>Fan:ZoneExhaust</t>
  </si>
  <si>
    <t>Zone Exhaust Fans</t>
  </si>
  <si>
    <t>KITCHEN_ZN_1_FLR_1 EXHAUST FAN</t>
  </si>
  <si>
    <t>CAFETERIA_ZN_1_FLR_1 EXHAUST FAN</t>
  </si>
  <si>
    <t>VAV_POD_1_FAN</t>
  </si>
  <si>
    <t>Fan:VariableVolume</t>
  </si>
  <si>
    <t>Fan Energy</t>
  </si>
  <si>
    <t>VAV_POD_2_FAN</t>
  </si>
  <si>
    <t>VAV_POD_3_FAN</t>
  </si>
  <si>
    <t>VAV_OTHER_FAN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</si>
  <si>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</si>
  <si>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</si>
  <si>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</si>
  <si>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</si>
  <si>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</si>
  <si>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</si>
  <si>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</si>
  <si>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</si>
  <si>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</si>
  <si>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</si>
  <si>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</si>
  <si>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</si>
  <si>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</si>
  <si>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</si>
  <si>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</si>
  <si>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</si>
  <si>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</si>
  <si>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</si>
  <si>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</si>
  <si>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</si>
  <si>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</si>
  <si>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</si>
  <si>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</si>
  <si>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</si>
  <si>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</si>
  <si>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</si>
  <si>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</si>
  <si>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</si>
  <si>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</si>
  <si>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</si>
  <si>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</si>
  <si>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</si>
  <si>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</si>
  <si>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</si>
  <si>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</si>
  <si>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</si>
  <si>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</si>
  <si>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</si>
  <si>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</si>
  <si>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</si>
  <si>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</si>
  <si>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</si>
  <si>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</si>
  <si>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</si>
  <si>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</si>
  <si>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</si>
  <si>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</si>
  <si>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</si>
  <si>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</si>
  <si>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</si>
  <si>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</si>
  <si>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</si>
  <si>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</si>
  <si>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</si>
  <si>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21-AUG-13:00</t>
  </si>
  <si>
    <t>Electric</t>
  </si>
  <si>
    <t>Gas</t>
  </si>
  <si>
    <t>Cost ($)</t>
  </si>
  <si>
    <t>Cost per Total Building Area ($/m2)</t>
  </si>
  <si>
    <t>Cost per Net Conditioned Building Area ($/m2)</t>
  </si>
  <si>
    <t>29-MAR-11:00</t>
  </si>
  <si>
    <t>27-NOV-12:00</t>
  </si>
  <si>
    <t>19-DEC-14:00</t>
  </si>
  <si>
    <t>27-JAN-14:00</t>
  </si>
  <si>
    <t>28-JUN-15:00</t>
  </si>
  <si>
    <t>01-AUG-15:00</t>
  </si>
  <si>
    <t>13-NOV-14:00</t>
  </si>
  <si>
    <t>13-DEC-12:00</t>
  </si>
  <si>
    <t>12-OCT-15:00</t>
  </si>
  <si>
    <t>26-JAN-12:00</t>
  </si>
  <si>
    <t>13-FEB-11:00</t>
  </si>
  <si>
    <t>20-NOV-12:00</t>
  </si>
  <si>
    <t>19-DEC-12:00</t>
  </si>
  <si>
    <t>18-JAN-14:00</t>
  </si>
  <si>
    <t>31-MAY-15:00</t>
  </si>
  <si>
    <t>27-JUN-15:00</t>
  </si>
  <si>
    <t>24-JUL-15:00</t>
  </si>
  <si>
    <t>10-NOV-12:00</t>
  </si>
  <si>
    <t>01-MAR-12:00</t>
  </si>
  <si>
    <t>17-MAY-13:00</t>
  </si>
  <si>
    <t>15-AUG-11:00</t>
  </si>
  <si>
    <t>07-DEC-14:00</t>
  </si>
  <si>
    <t>15-FEB-12:00</t>
  </si>
  <si>
    <t>25-JUL-11:00</t>
  </si>
  <si>
    <t>03-NOV-11:00</t>
  </si>
  <si>
    <t>25-JAN-14:00</t>
  </si>
  <si>
    <t>02-MAR-14:00</t>
  </si>
  <si>
    <t>21-APR-13:00</t>
  </si>
  <si>
    <t>29-JUN-13:00</t>
  </si>
  <si>
    <t>03-OCT-11:00</t>
  </si>
  <si>
    <t>08-NOV-14:00</t>
  </si>
  <si>
    <t>08-DEC-14:00</t>
  </si>
  <si>
    <t>24-JUL-14:00</t>
  </si>
  <si>
    <t>07-AUG-14:00</t>
  </si>
  <si>
    <t>31-MAR-14:00</t>
  </si>
  <si>
    <t>31-OCT-11:00</t>
  </si>
  <si>
    <t>07-FEB-14:00</t>
  </si>
  <si>
    <t>28-JUN-11:00</t>
  </si>
  <si>
    <t>30-AUG-13:00</t>
  </si>
  <si>
    <t>05-SEP-13:00</t>
  </si>
  <si>
    <t>10-NOV-13:00</t>
  </si>
  <si>
    <t>31-MAY-11:00</t>
  </si>
  <si>
    <t>25-AUG-15:00</t>
  </si>
  <si>
    <t>06-OCT-14:00</t>
  </si>
  <si>
    <t>02-NOV-14:00</t>
  </si>
  <si>
    <t>02-FEB-14:00</t>
  </si>
  <si>
    <t>09-AUG-15:00</t>
  </si>
  <si>
    <t>04-APR-14:00</t>
  </si>
  <si>
    <t>07-SEP-14:00</t>
  </si>
  <si>
    <t>21-JUL-15:00</t>
  </si>
  <si>
    <t>EXT-WALLS-STEELFRAME-NONRES</t>
  </si>
  <si>
    <t>EXT-SLAB</t>
  </si>
  <si>
    <t>ROOF-IEAD-NONRES</t>
  </si>
  <si>
    <t>17-MAR-14:00</t>
  </si>
  <si>
    <t>30-MAY-14:00</t>
  </si>
  <si>
    <t>28-SEP-14:00</t>
  </si>
  <si>
    <t>04-AUG-15:00</t>
  </si>
  <si>
    <t>06-JUL-15:00</t>
  </si>
  <si>
    <t>15-AUG-13:00</t>
  </si>
  <si>
    <t>06-JAN-12:00</t>
  </si>
  <si>
    <t>24-MAY-14:00</t>
  </si>
  <si>
    <t>23-FEB-14:00</t>
  </si>
  <si>
    <t>28-FEB-15:00</t>
  </si>
  <si>
    <t>08-SEP-13:00</t>
  </si>
  <si>
    <t>23-JAN-15:00</t>
  </si>
  <si>
    <t>28-MAR-14:00</t>
  </si>
  <si>
    <t>17-AUG-13:00</t>
  </si>
  <si>
    <t>08-FEB-14:00</t>
  </si>
  <si>
    <t>08-SEP-14:00</t>
  </si>
  <si>
    <t>15-FEB-15:00</t>
  </si>
  <si>
    <t>03-JUL-12:00</t>
  </si>
  <si>
    <t>08-NOV-12:00</t>
  </si>
  <si>
    <t>09-MAR-15:00</t>
  </si>
  <si>
    <t>30-JUN-11:00</t>
  </si>
  <si>
    <t>03-NOV-13:00</t>
  </si>
  <si>
    <t>14-FEB-15:00</t>
  </si>
  <si>
    <t>29-MAR-14:00</t>
  </si>
  <si>
    <t>18-APR-13:00</t>
  </si>
  <si>
    <t>13-SEP-14:00</t>
  </si>
  <si>
    <t>17-OCT-14:00</t>
  </si>
  <si>
    <t>24-JAN-12:00</t>
  </si>
  <si>
    <t>30-MAR-14:00</t>
  </si>
  <si>
    <t>25-APR-14:00</t>
  </si>
  <si>
    <t>05-OCT-14:00</t>
  </si>
  <si>
    <t>23-MAR-14:00</t>
  </si>
  <si>
    <t>14-APR-14:00</t>
  </si>
  <si>
    <t>14-SEP-14:00</t>
  </si>
  <si>
    <t>06-APR-14:00</t>
  </si>
  <si>
    <t>12-SEP-13:00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</si>
  <si>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</si>
  <si>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</si>
  <si>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</si>
  <si>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</si>
  <si>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ON/OFF</t>
  </si>
  <si>
    <t>PSZ-AC_1:6_COOLC DXCOIL</t>
  </si>
  <si>
    <t>PSZ-AC_2:5_COOLC DXCOIL</t>
  </si>
  <si>
    <t>PSZ-AC_2:7_COOLC DXCOIL</t>
  </si>
  <si>
    <t>PSZ-AC_1:6_HEATC</t>
  </si>
  <si>
    <t>PSZ-AC_2:5_HEATC</t>
  </si>
  <si>
    <t>PSZ-AC_2:7_HEATC</t>
  </si>
  <si>
    <t>PSZ-AC_1:6_FAN</t>
  </si>
  <si>
    <t>Fan:ConstantVolume</t>
  </si>
  <si>
    <t>PSZ-AC_2:5_FAN</t>
  </si>
  <si>
    <t>PSZ-AC_2:7_FAN</t>
  </si>
  <si>
    <t>26-JAN-15:00</t>
  </si>
  <si>
    <t>23-MAY-15:00</t>
  </si>
  <si>
    <t>21-DEC-14:00</t>
  </si>
  <si>
    <t>13-MAR-14:00</t>
  </si>
  <si>
    <t>03-APR-13:00</t>
  </si>
  <si>
    <t>06-SEP-11:00</t>
  </si>
  <si>
    <t>01-NOV-11:00</t>
  </si>
  <si>
    <t>21-APR-14:00</t>
  </si>
  <si>
    <t>13-JUN-14:00</t>
  </si>
  <si>
    <t>18-JUL-11:00</t>
  </si>
  <si>
    <t>31-AUG-15:00</t>
  </si>
  <si>
    <t>30-OCT-10:50</t>
  </si>
  <si>
    <t>26-APR-14:00</t>
  </si>
  <si>
    <t>11-JUL-15:00</t>
  </si>
  <si>
    <t>15-MAY-14:00</t>
  </si>
  <si>
    <t>19-JUN-14:00</t>
  </si>
  <si>
    <t>03-JUL-15:00</t>
  </si>
  <si>
    <t>11-SEP-13:00</t>
  </si>
  <si>
    <t>22-NOV-14:00</t>
  </si>
  <si>
    <t>28-JUN-13:50</t>
  </si>
  <si>
    <t>25-SEP-14:00</t>
  </si>
  <si>
    <t>03-OCT-14:00</t>
  </si>
  <si>
    <t>05-DEC-12:00</t>
  </si>
  <si>
    <t>14-APR-13:00</t>
  </si>
  <si>
    <t>09-JAN-11:50</t>
  </si>
  <si>
    <t>06-DEC-11:20</t>
  </si>
  <si>
    <t>31-MAY-14:00</t>
  </si>
  <si>
    <t>13-OCT-14:00</t>
  </si>
  <si>
    <t>04-MAY-13:00</t>
  </si>
  <si>
    <t>28-JUN-13:00</t>
  </si>
  <si>
    <t>28-FEB-11:20</t>
  </si>
  <si>
    <t>07-APR-13:00</t>
  </si>
  <si>
    <t>13-JUL-14:00</t>
  </si>
  <si>
    <t>17-JUL-15:30</t>
  </si>
  <si>
    <t>03-FEB-11:09</t>
  </si>
  <si>
    <t>05-JAN-08:09</t>
  </si>
  <si>
    <t>16-MAY-14:00</t>
  </si>
  <si>
    <t>21-NOV-11:50</t>
  </si>
  <si>
    <t>18-DEC-08:09</t>
  </si>
  <si>
    <t>09-JAN-11:09</t>
  </si>
  <si>
    <t>01-FEB-11:09</t>
  </si>
  <si>
    <t>01-MAR-11:20</t>
  </si>
  <si>
    <t>09-NOV-11:50</t>
  </si>
  <si>
    <t>14-MAR-07:10</t>
  </si>
  <si>
    <t>24-APR-11:00</t>
  </si>
  <si>
    <t>31-OCT-07:10</t>
  </si>
  <si>
    <t>30-NOV-10:20</t>
  </si>
  <si>
    <t>Building Summary Primary School post-1980 construction</t>
  </si>
  <si>
    <t>23-FEB-12:50</t>
  </si>
  <si>
    <t>27-JUN-14:00</t>
  </si>
  <si>
    <t>07-SEP-13:00</t>
  </si>
  <si>
    <t>06-OCT-13:00</t>
  </si>
  <si>
    <t>15-DEC-12:00</t>
  </si>
  <si>
    <t>03-JAN-12:00</t>
  </si>
  <si>
    <t>18-MAY-13:00</t>
  </si>
  <si>
    <t>15-SEP-14:00</t>
  </si>
  <si>
    <t>27-FEB-15:00</t>
  </si>
  <si>
    <t>31-MAR-13:00</t>
  </si>
  <si>
    <t>11-APR-13:00</t>
  </si>
  <si>
    <t>30-MAY-11:39</t>
  </si>
  <si>
    <t>24-JUL-13:00</t>
  </si>
  <si>
    <t>08-AUG-12:00</t>
  </si>
  <si>
    <t>05-OCT-13:00</t>
  </si>
  <si>
    <t>31-MAR-14:50</t>
  </si>
  <si>
    <t>15-JUN-12:00</t>
  </si>
  <si>
    <t>31-OCT-13:20</t>
  </si>
  <si>
    <t>31-JUL-14:00</t>
  </si>
  <si>
    <t>01-AUG-13:00</t>
  </si>
  <si>
    <t>20-SEP-14:00</t>
  </si>
  <si>
    <t>21-FEB-13:00</t>
  </si>
  <si>
    <t>08-JUN-12:00</t>
  </si>
  <si>
    <t>14-JUL-11:00</t>
  </si>
  <si>
    <t>02-NOV-14:39</t>
  </si>
  <si>
    <t>13-JUL-15:50</t>
  </si>
  <si>
    <t>30-JUN-14:00</t>
  </si>
  <si>
    <t>14-JUN-15:09</t>
  </si>
  <si>
    <t>11-AUG-15:30</t>
  </si>
  <si>
    <t>27-OCT-11:00</t>
  </si>
  <si>
    <t>04-JAN-11:09</t>
  </si>
  <si>
    <t>02-FEB-09:39</t>
  </si>
  <si>
    <t>21-JUN-14:50</t>
  </si>
  <si>
    <t>11-JUL-13:30</t>
  </si>
  <si>
    <t>28-DEC-11:20</t>
  </si>
  <si>
    <t>PSZ-AC_1:6</t>
  </si>
  <si>
    <t>PSZ-AC_2:5</t>
  </si>
  <si>
    <t>PSZ-AC_2:7</t>
  </si>
  <si>
    <t>VAV_OTHER</t>
  </si>
  <si>
    <t>VAV_POD_1</t>
  </si>
  <si>
    <t>VAV_POD_2</t>
  </si>
  <si>
    <t>VAV_POD_3</t>
  </si>
  <si>
    <t>n/a</t>
  </si>
  <si>
    <t>WINDOW-NONRES-FIXED</t>
  </si>
  <si>
    <t>27-JAN-16:00</t>
  </si>
  <si>
    <t>28-DEC-16:19</t>
  </si>
  <si>
    <t>12-DEC-16:19</t>
  </si>
  <si>
    <t>04-JAN-16:00</t>
  </si>
  <si>
    <t>29-DEC-16:00</t>
  </si>
  <si>
    <t>20-DEC-16:00</t>
  </si>
  <si>
    <t>Built-up flat roof, insulation entirely above deck</t>
  </si>
  <si>
    <t>4in slab-on-grade</t>
  </si>
  <si>
    <t>See Benchmark Technical Report</t>
  </si>
  <si>
    <t>Standard 90.1-1989</t>
  </si>
  <si>
    <t>[2] ASHRAE Standard 90.1-1989, Atlanta, GA:  American Society of Heating, Refrigerating and Air-Conditioning Engineers.</t>
  </si>
  <si>
    <t>Pless, et al. 2007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</si>
</sst>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000"/>
    <numFmt numFmtId="166" formatCode="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name val="Times New Roman"/>
      <family val="1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  <font>
      <sz val="8"/>
      <color theme="1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9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2" applyFont="1"/>
    <xf numFmtId="1" fontId="2" fillId="0" borderId="0" xfId="3" applyNumberFormat="1"/>
    <xf numFmtId="2" fontId="16" fillId="0" borderId="0" xfId="0" applyNumberFormat="1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 wrapText="1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20" fillId="3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4" fillId="0" borderId="0" xfId="2" applyNumberFormat="1" applyFont="1"/>
    <xf numFmtId="0" fontId="16" fillId="0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16" fillId="2" borderId="0" xfId="0" applyFont="1" applyFill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16" fillId="0" borderId="0" xfId="0" applyFont="1" applyFill="1" applyAlignment="1" applyProtection="1">
      <alignment vertical="top" wrapText="1"/>
      <protection locked="0"/>
    </xf>
    <xf numFmtId="4" fontId="4" fillId="3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vertical="top" wrapText="1"/>
      <protection locked="0"/>
    </xf>
    <xf numFmtId="4" fontId="16" fillId="3" borderId="0" xfId="0" applyNumberFormat="1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center" vertical="top" wrapText="1"/>
      <protection locked="0"/>
    </xf>
    <xf numFmtId="2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3" borderId="0" xfId="0" applyNumberFormat="1" applyFont="1" applyFill="1" applyAlignment="1" applyProtection="1">
      <alignment horizontal="left" vertical="center"/>
      <protection locked="0"/>
    </xf>
    <xf numFmtId="4" fontId="16" fillId="0" borderId="0" xfId="0" applyNumberFormat="1" applyFont="1" applyFill="1" applyAlignment="1" applyProtection="1">
      <alignment horizontal="center" vertical="top" wrapText="1"/>
      <protection locked="0"/>
    </xf>
    <xf numFmtId="1" fontId="16" fillId="0" borderId="0" xfId="0" applyNumberFormat="1" applyFont="1" applyFill="1" applyAlignment="1" applyProtection="1">
      <alignment horizontal="center" vertical="top" wrapText="1"/>
      <protection locked="0"/>
    </xf>
    <xf numFmtId="4" fontId="4" fillId="2" borderId="0" xfId="0" applyNumberFormat="1" applyFont="1" applyFill="1" applyAlignment="1" applyProtection="1">
      <alignment horizontal="center" vertical="top" wrapText="1"/>
      <protection locked="0"/>
    </xf>
    <xf numFmtId="166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0" borderId="0" xfId="0" applyNumberFormat="1" applyFont="1" applyFill="1" applyAlignment="1" applyProtection="1">
      <alignment vertical="top" wrapText="1"/>
      <protection locked="0"/>
    </xf>
    <xf numFmtId="0" fontId="22" fillId="0" borderId="0" xfId="0" applyFont="1" applyFill="1" applyAlignment="1" applyProtection="1">
      <alignment vertical="top"/>
      <protection locked="0"/>
    </xf>
    <xf numFmtId="4" fontId="16" fillId="0" borderId="0" xfId="0" applyNumberFormat="1" applyFont="1" applyFill="1" applyAlignment="1" applyProtection="1">
      <alignment horizontal="center" vertical="top"/>
      <protection locked="0"/>
    </xf>
    <xf numFmtId="4" fontId="16" fillId="3" borderId="0" xfId="0" applyNumberFormat="1" applyFont="1" applyFill="1" applyAlignment="1" applyProtection="1">
      <alignment horizontal="left" vertical="top" wrapText="1"/>
      <protection locked="0"/>
    </xf>
    <xf numFmtId="4" fontId="16" fillId="0" borderId="0" xfId="0" applyNumberFormat="1" applyFont="1" applyFill="1" applyAlignment="1" applyProtection="1">
      <alignment horizontal="left" vertical="top" wrapText="1"/>
      <protection locked="0"/>
    </xf>
    <xf numFmtId="4" fontId="4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horizontal="left" vertical="top"/>
      <protection locked="0"/>
    </xf>
    <xf numFmtId="165" fontId="16" fillId="0" borderId="0" xfId="0" applyNumberFormat="1" applyFont="1" applyFill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 wrapText="1"/>
      <protection locked="0"/>
    </xf>
    <xf numFmtId="2" fontId="16" fillId="0" borderId="0" xfId="0" applyNumberFormat="1" applyFont="1" applyAlignment="1" applyProtection="1">
      <alignment horizontal="center" vertical="top"/>
      <protection locked="0"/>
    </xf>
    <xf numFmtId="2" fontId="16" fillId="0" borderId="0" xfId="0" applyNumberFormat="1" applyFont="1" applyAlignment="1" applyProtection="1">
      <alignment horizontal="center" vertical="top" wrapText="1"/>
      <protection locked="0"/>
    </xf>
    <xf numFmtId="1" fontId="16" fillId="0" borderId="0" xfId="0" applyNumberFormat="1" applyFont="1" applyAlignment="1" applyProtection="1">
      <alignment horizontal="center" vertical="top"/>
      <protection locked="0"/>
    </xf>
    <xf numFmtId="1" fontId="16" fillId="0" borderId="0" xfId="0" applyNumberFormat="1" applyFont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3" fontId="16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2" fontId="16" fillId="0" borderId="0" xfId="4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164" fontId="23" fillId="0" borderId="0" xfId="5" applyNumberFormat="1" applyFont="1" applyBorder="1" applyAlignment="1">
      <alignment horizontal="center"/>
    </xf>
    <xf numFmtId="164" fontId="23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4" fillId="0" borderId="0" xfId="0" applyFont="1"/>
    <xf numFmtId="0" fontId="0" fillId="0" borderId="0" xfId="0" applyBorder="1" applyAlignment="1">
      <alignment horizontal="right" vertical="top" wrapText="1"/>
    </xf>
    <xf numFmtId="11" fontId="0" fillId="0" borderId="0" xfId="0" applyNumberForma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4"/>
    <cellStyle name="Normal 5" xfId="5"/>
    <cellStyle name="Normal_Loads-IP_New_SC" xfId="1"/>
    <cellStyle name="Normal_Schedules_Trans" xfId="2"/>
    <cellStyle name="Normal_ZoneSummary" xfId="3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796E-2"/>
          <c:w val="0.85460599334073806"/>
          <c:h val="0.7373572593801016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LocationSummary!$B$84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LocationSummary!$C$84:$R$84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LocationSummary!$B$85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555550</c:v>
                </c:pt>
                <c:pt idx="1">
                  <c:v>359850</c:v>
                </c:pt>
                <c:pt idx="2">
                  <c:v>337972.22222222225</c:v>
                </c:pt>
                <c:pt idx="3">
                  <c:v>205708.33333333334</c:v>
                </c:pt>
                <c:pt idx="4">
                  <c:v>162361.11111111112</c:v>
                </c:pt>
                <c:pt idx="5">
                  <c:v>228172.22222222222</c:v>
                </c:pt>
                <c:pt idx="6">
                  <c:v>61408.333333333336</c:v>
                </c:pt>
                <c:pt idx="7">
                  <c:v>146363.88888888888</c:v>
                </c:pt>
                <c:pt idx="8">
                  <c:v>105366.66666666667</c:v>
                </c:pt>
                <c:pt idx="9">
                  <c:v>36427.777777777774</c:v>
                </c:pt>
                <c:pt idx="10">
                  <c:v>105002.77777777778</c:v>
                </c:pt>
                <c:pt idx="11">
                  <c:v>63825</c:v>
                </c:pt>
                <c:pt idx="12">
                  <c:v>80747.222222222219</c:v>
                </c:pt>
                <c:pt idx="13">
                  <c:v>37066.666666666664</c:v>
                </c:pt>
                <c:pt idx="14">
                  <c:v>33391.666666666664</c:v>
                </c:pt>
                <c:pt idx="15">
                  <c:v>17550</c:v>
                </c:pt>
              </c:numCache>
            </c:numRef>
          </c:val>
        </c:ser>
        <c:ser>
          <c:idx val="6"/>
          <c:order val="2"/>
          <c:tx>
            <c:strRef>
              <c:f>LocationSummary!$B$86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514130.55555555556</c:v>
                </c:pt>
                <c:pt idx="1">
                  <c:v>514130.55555555556</c:v>
                </c:pt>
                <c:pt idx="2">
                  <c:v>514130.55555555556</c:v>
                </c:pt>
                <c:pt idx="3">
                  <c:v>514130.55555555556</c:v>
                </c:pt>
                <c:pt idx="4">
                  <c:v>514130.55555555556</c:v>
                </c:pt>
                <c:pt idx="5">
                  <c:v>514130.55555555556</c:v>
                </c:pt>
                <c:pt idx="6">
                  <c:v>514130.55555555556</c:v>
                </c:pt>
                <c:pt idx="7">
                  <c:v>514130.55555555556</c:v>
                </c:pt>
                <c:pt idx="8">
                  <c:v>514130.55555555556</c:v>
                </c:pt>
                <c:pt idx="9">
                  <c:v>514130.55555555556</c:v>
                </c:pt>
                <c:pt idx="10">
                  <c:v>514130.55555555556</c:v>
                </c:pt>
                <c:pt idx="11">
                  <c:v>514130.55555555556</c:v>
                </c:pt>
                <c:pt idx="12">
                  <c:v>514130.55555555556</c:v>
                </c:pt>
                <c:pt idx="13">
                  <c:v>514130.55555555556</c:v>
                </c:pt>
                <c:pt idx="14">
                  <c:v>514130.55555555556</c:v>
                </c:pt>
                <c:pt idx="15">
                  <c:v>514130.55555555556</c:v>
                </c:pt>
              </c:numCache>
            </c:numRef>
          </c:val>
        </c:ser>
        <c:ser>
          <c:idx val="7"/>
          <c:order val="3"/>
          <c:tx>
            <c:strRef>
              <c:f>LocationSummary!$B$87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34400</c:v>
                </c:pt>
                <c:pt idx="1">
                  <c:v>34386.111111111109</c:v>
                </c:pt>
                <c:pt idx="2">
                  <c:v>34380.555555555555</c:v>
                </c:pt>
                <c:pt idx="3">
                  <c:v>34375</c:v>
                </c:pt>
                <c:pt idx="4">
                  <c:v>34350</c:v>
                </c:pt>
                <c:pt idx="5">
                  <c:v>34341.666666666664</c:v>
                </c:pt>
                <c:pt idx="6">
                  <c:v>34358.333333333336</c:v>
                </c:pt>
                <c:pt idx="7">
                  <c:v>34338.888888888891</c:v>
                </c:pt>
                <c:pt idx="8">
                  <c:v>34350</c:v>
                </c:pt>
                <c:pt idx="9">
                  <c:v>34283.333333333336</c:v>
                </c:pt>
                <c:pt idx="10">
                  <c:v>34344.444444444445</c:v>
                </c:pt>
                <c:pt idx="11">
                  <c:v>34325</c:v>
                </c:pt>
                <c:pt idx="12">
                  <c:v>34322.222222222219</c:v>
                </c:pt>
                <c:pt idx="13">
                  <c:v>34313.888888888891</c:v>
                </c:pt>
                <c:pt idx="14">
                  <c:v>34294.444444444445</c:v>
                </c:pt>
                <c:pt idx="15">
                  <c:v>34083.333333333336</c:v>
                </c:pt>
              </c:numCache>
            </c:numRef>
          </c:val>
        </c:ser>
        <c:ser>
          <c:idx val="3"/>
          <c:order val="4"/>
          <c:tx>
            <c:strRef>
              <c:f>LocationSummary!$B$88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LocationSummary!$C$88:$R$88</c:f>
              <c:numCache>
                <c:formatCode>#,##0.00</c:formatCode>
                <c:ptCount val="16"/>
                <c:pt idx="0">
                  <c:v>341730.55555555556</c:v>
                </c:pt>
                <c:pt idx="1">
                  <c:v>341730.55555555556</c:v>
                </c:pt>
                <c:pt idx="2">
                  <c:v>341730.55555555556</c:v>
                </c:pt>
                <c:pt idx="3">
                  <c:v>341730.55555555556</c:v>
                </c:pt>
                <c:pt idx="4">
                  <c:v>341730.55555555556</c:v>
                </c:pt>
                <c:pt idx="5">
                  <c:v>341730.55555555556</c:v>
                </c:pt>
                <c:pt idx="6">
                  <c:v>341730.55555555556</c:v>
                </c:pt>
                <c:pt idx="7">
                  <c:v>341730.55555555556</c:v>
                </c:pt>
                <c:pt idx="8">
                  <c:v>341730.55555555556</c:v>
                </c:pt>
                <c:pt idx="9">
                  <c:v>341730.55555555556</c:v>
                </c:pt>
                <c:pt idx="10">
                  <c:v>341730.55555555556</c:v>
                </c:pt>
                <c:pt idx="11">
                  <c:v>341730.55555555556</c:v>
                </c:pt>
                <c:pt idx="12">
                  <c:v>341730.55555555556</c:v>
                </c:pt>
                <c:pt idx="13">
                  <c:v>341730.55555555556</c:v>
                </c:pt>
                <c:pt idx="14">
                  <c:v>341730.55555555556</c:v>
                </c:pt>
                <c:pt idx="15">
                  <c:v>341730.55555555556</c:v>
                </c:pt>
              </c:numCache>
            </c:numRef>
          </c:val>
        </c:ser>
        <c:ser>
          <c:idx val="0"/>
          <c:order val="5"/>
          <c:tx>
            <c:strRef>
              <c:f>LocationSummary!$B$90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LocationSummary!$C$90:$R$90</c:f>
              <c:numCache>
                <c:formatCode>#,##0.00</c:formatCode>
                <c:ptCount val="16"/>
                <c:pt idx="0">
                  <c:v>68608.333333333328</c:v>
                </c:pt>
                <c:pt idx="1">
                  <c:v>52980.555555555555</c:v>
                </c:pt>
                <c:pt idx="2">
                  <c:v>62352.777777777781</c:v>
                </c:pt>
                <c:pt idx="3">
                  <c:v>46216.666666666664</c:v>
                </c:pt>
                <c:pt idx="4">
                  <c:v>48744.444444444445</c:v>
                </c:pt>
                <c:pt idx="5">
                  <c:v>55255.555555555555</c:v>
                </c:pt>
                <c:pt idx="6">
                  <c:v>41483.333333333336</c:v>
                </c:pt>
                <c:pt idx="7">
                  <c:v>40983.333333333336</c:v>
                </c:pt>
                <c:pt idx="8">
                  <c:v>49772.222222222219</c:v>
                </c:pt>
                <c:pt idx="9">
                  <c:v>33700</c:v>
                </c:pt>
                <c:pt idx="10">
                  <c:v>40472.222222222219</c:v>
                </c:pt>
                <c:pt idx="11">
                  <c:v>38922.222222222219</c:v>
                </c:pt>
                <c:pt idx="12">
                  <c:v>37594.444444444445</c:v>
                </c:pt>
                <c:pt idx="13">
                  <c:v>37638.888888888891</c:v>
                </c:pt>
                <c:pt idx="14">
                  <c:v>33608.333333333336</c:v>
                </c:pt>
                <c:pt idx="15">
                  <c:v>43980.555555555555</c:v>
                </c:pt>
              </c:numCache>
            </c:numRef>
          </c:val>
        </c:ser>
        <c:ser>
          <c:idx val="1"/>
          <c:order val="6"/>
          <c:tx>
            <c:strRef>
              <c:f>LocationSummary!$B$96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LocationSummary!$C$96:$R$96</c:f>
              <c:numCache>
                <c:formatCode>#,##0.00</c:formatCode>
                <c:ptCount val="16"/>
                <c:pt idx="0">
                  <c:v>21780.555555555555</c:v>
                </c:pt>
                <c:pt idx="1">
                  <c:v>20788.888888888891</c:v>
                </c:pt>
                <c:pt idx="2">
                  <c:v>20825</c:v>
                </c:pt>
                <c:pt idx="3">
                  <c:v>19844.444444444445</c:v>
                </c:pt>
                <c:pt idx="4">
                  <c:v>19855.555555555555</c:v>
                </c:pt>
                <c:pt idx="5">
                  <c:v>20147.222222222223</c:v>
                </c:pt>
                <c:pt idx="6">
                  <c:v>18986.111111111109</c:v>
                </c:pt>
                <c:pt idx="7">
                  <c:v>19233.333333333332</c:v>
                </c:pt>
                <c:pt idx="8">
                  <c:v>19227.777777777777</c:v>
                </c:pt>
                <c:pt idx="9">
                  <c:v>18597.222222222223</c:v>
                </c:pt>
                <c:pt idx="10">
                  <c:v>18794.444444444445</c:v>
                </c:pt>
                <c:pt idx="11">
                  <c:v>18691.666666666668</c:v>
                </c:pt>
                <c:pt idx="12">
                  <c:v>18583.333333333336</c:v>
                </c:pt>
                <c:pt idx="13">
                  <c:v>18238.888888888891</c:v>
                </c:pt>
                <c:pt idx="14">
                  <c:v>17927.777777777781</c:v>
                </c:pt>
                <c:pt idx="15">
                  <c:v>17397.222222222223</c:v>
                </c:pt>
              </c:numCache>
            </c:numRef>
          </c:val>
        </c:ser>
        <c:overlap val="100"/>
        <c:axId val="100305920"/>
        <c:axId val="100311808"/>
      </c:barChart>
      <c:catAx>
        <c:axId val="1003059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11808"/>
        <c:crosses val="autoZero"/>
        <c:auto val="1"/>
        <c:lblAlgn val="ctr"/>
        <c:lblOffset val="50"/>
        <c:tickLblSkip val="1"/>
        <c:tickMarkSkip val="1"/>
      </c:catAx>
      <c:valAx>
        <c:axId val="100311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3768352365417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059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056603773585283"/>
          <c:y val="6.1990212071778142E-2"/>
          <c:w val="0.46947835738068794"/>
          <c:h val="0.1827079934747163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42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721984"/>
        <c:axId val="101740544"/>
      </c:barChart>
      <c:catAx>
        <c:axId val="10172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40544"/>
        <c:crosses val="autoZero"/>
        <c:auto val="1"/>
        <c:lblAlgn val="ctr"/>
        <c:lblOffset val="100"/>
        <c:tickLblSkip val="1"/>
        <c:tickMarkSkip val="1"/>
      </c:catAx>
      <c:valAx>
        <c:axId val="101740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219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680355160932727E-2"/>
          <c:y val="0.14192495921696574"/>
          <c:w val="0.31853496115427576"/>
          <c:h val="0.17781402936378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48"/>
          <c:h val="0.776508972267540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Schedules!$E$100:$AB$100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Schedules!$E$101:$AB$101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Schedules!$E$104:$AB$104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1889536"/>
        <c:axId val="101891456"/>
      </c:barChart>
      <c:catAx>
        <c:axId val="10188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3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91456"/>
        <c:crosses val="autoZero"/>
        <c:auto val="1"/>
        <c:lblAlgn val="ctr"/>
        <c:lblOffset val="100"/>
        <c:tickLblSkip val="1"/>
        <c:tickMarkSkip val="1"/>
      </c:catAx>
      <c:valAx>
        <c:axId val="10189145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895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0.12126155519304001"/>
          <c:w val="0.21864594894561654"/>
          <c:h val="0.133768352365417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48"/>
          <c:h val="0.776508972267540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Schedules!$E$109:$AB$109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Schedules!$E$108:$AB$108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Schedules!$E$113:$AB$113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axId val="102016896"/>
        <c:axId val="102023168"/>
      </c:barChart>
      <c:catAx>
        <c:axId val="10201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3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23168"/>
        <c:crosses val="autoZero"/>
        <c:auto val="1"/>
        <c:lblAlgn val="ctr"/>
        <c:lblOffset val="100"/>
        <c:tickLblSkip val="1"/>
        <c:tickMarkSkip val="1"/>
      </c:catAx>
      <c:valAx>
        <c:axId val="10202316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168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5.3833605220228828E-2"/>
          <c:w val="0.21864594894561629"/>
          <c:h val="0.133768352365416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31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LocationSummary!$C$100:$R$100</c:f>
              <c:numCache>
                <c:formatCode>#,##0.00</c:formatCode>
                <c:ptCount val="16"/>
                <c:pt idx="0">
                  <c:v>54950</c:v>
                </c:pt>
                <c:pt idx="1">
                  <c:v>496080</c:v>
                </c:pt>
                <c:pt idx="2">
                  <c:v>320820</c:v>
                </c:pt>
                <c:pt idx="3">
                  <c:v>983850</c:v>
                </c:pt>
                <c:pt idx="4">
                  <c:v>342070</c:v>
                </c:pt>
                <c:pt idx="5">
                  <c:v>517780</c:v>
                </c:pt>
                <c:pt idx="6">
                  <c:v>856920</c:v>
                </c:pt>
                <c:pt idx="7">
                  <c:v>1509780</c:v>
                </c:pt>
                <c:pt idx="8">
                  <c:v>1034109.9999999999</c:v>
                </c:pt>
                <c:pt idx="9">
                  <c:v>1335020</c:v>
                </c:pt>
                <c:pt idx="10">
                  <c:v>2109440</c:v>
                </c:pt>
                <c:pt idx="11">
                  <c:v>1427500</c:v>
                </c:pt>
                <c:pt idx="12">
                  <c:v>2746600</c:v>
                </c:pt>
                <c:pt idx="13">
                  <c:v>2185510</c:v>
                </c:pt>
                <c:pt idx="14">
                  <c:v>3296160</c:v>
                </c:pt>
                <c:pt idx="15">
                  <c:v>6648940</c:v>
                </c:pt>
              </c:numCache>
            </c:numRef>
          </c:val>
        </c:ser>
        <c:ser>
          <c:idx val="4"/>
          <c:order val="1"/>
          <c:tx>
            <c:strRef>
              <c:f>LocationSummary!$B$104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LocationSummary!$C$104:$R$104</c:f>
              <c:numCache>
                <c:formatCode>#,##0.00</c:formatCode>
                <c:ptCount val="16"/>
                <c:pt idx="0">
                  <c:v>234340</c:v>
                </c:pt>
                <c:pt idx="1">
                  <c:v>234340</c:v>
                </c:pt>
                <c:pt idx="2">
                  <c:v>234340</c:v>
                </c:pt>
                <c:pt idx="3">
                  <c:v>234340</c:v>
                </c:pt>
                <c:pt idx="4">
                  <c:v>234340</c:v>
                </c:pt>
                <c:pt idx="5">
                  <c:v>234340</c:v>
                </c:pt>
                <c:pt idx="6">
                  <c:v>234340</c:v>
                </c:pt>
                <c:pt idx="7">
                  <c:v>234340</c:v>
                </c:pt>
                <c:pt idx="8">
                  <c:v>234340</c:v>
                </c:pt>
                <c:pt idx="9">
                  <c:v>234340</c:v>
                </c:pt>
                <c:pt idx="10">
                  <c:v>234340</c:v>
                </c:pt>
                <c:pt idx="11">
                  <c:v>234340</c:v>
                </c:pt>
                <c:pt idx="12">
                  <c:v>234340</c:v>
                </c:pt>
                <c:pt idx="13">
                  <c:v>234340</c:v>
                </c:pt>
                <c:pt idx="14">
                  <c:v>234340</c:v>
                </c:pt>
                <c:pt idx="15">
                  <c:v>234340</c:v>
                </c:pt>
              </c:numCache>
            </c:numRef>
          </c:val>
        </c:ser>
        <c:ser>
          <c:idx val="6"/>
          <c:order val="2"/>
          <c:tx>
            <c:strRef>
              <c:f>LocationSummary!$B$111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LocationSummary!$C$111:$R$111</c:f>
              <c:numCache>
                <c:formatCode>#,##0.00</c:formatCode>
                <c:ptCount val="16"/>
                <c:pt idx="0">
                  <c:v>74790</c:v>
                </c:pt>
                <c:pt idx="1">
                  <c:v>98790</c:v>
                </c:pt>
                <c:pt idx="2">
                  <c:v>86910</c:v>
                </c:pt>
                <c:pt idx="3">
                  <c:v>120670</c:v>
                </c:pt>
                <c:pt idx="4">
                  <c:v>114310</c:v>
                </c:pt>
                <c:pt idx="5">
                  <c:v>102890</c:v>
                </c:pt>
                <c:pt idx="6">
                  <c:v>132910</c:v>
                </c:pt>
                <c:pt idx="7">
                  <c:v>138020</c:v>
                </c:pt>
                <c:pt idx="8">
                  <c:v>134700</c:v>
                </c:pt>
                <c:pt idx="9">
                  <c:v>145090</c:v>
                </c:pt>
                <c:pt idx="10">
                  <c:v>152950</c:v>
                </c:pt>
                <c:pt idx="11">
                  <c:v>151750</c:v>
                </c:pt>
                <c:pt idx="12">
                  <c:v>166100</c:v>
                </c:pt>
                <c:pt idx="13">
                  <c:v>167700</c:v>
                </c:pt>
                <c:pt idx="14">
                  <c:v>186430</c:v>
                </c:pt>
                <c:pt idx="15">
                  <c:v>210690</c:v>
                </c:pt>
              </c:numCache>
            </c:numRef>
          </c:val>
        </c:ser>
        <c:overlap val="100"/>
        <c:axId val="100366976"/>
        <c:axId val="100393344"/>
      </c:barChart>
      <c:catAx>
        <c:axId val="1003669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93344"/>
        <c:crosses val="autoZero"/>
        <c:auto val="1"/>
        <c:lblAlgn val="ctr"/>
        <c:lblOffset val="50"/>
        <c:tickLblSkip val="1"/>
        <c:tickMarkSkip val="1"/>
      </c:catAx>
      <c:valAx>
        <c:axId val="1003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69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82648908620152"/>
          <c:y val="5.4377379010332114E-2"/>
          <c:w val="0.24306326304106698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806"/>
          <c:h val="0.70146818923327858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LocationSummary!$B$170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LocationSummary!$C$170:$R$170</c:f>
              <c:numCache>
                <c:formatCode>0.00</c:formatCode>
                <c:ptCount val="16"/>
                <c:pt idx="0">
                  <c:v>34.105661475767718</c:v>
                </c:pt>
                <c:pt idx="1">
                  <c:v>34.105661475767718</c:v>
                </c:pt>
                <c:pt idx="2">
                  <c:v>34.105661475767718</c:v>
                </c:pt>
                <c:pt idx="3">
                  <c:v>34.105661475767718</c:v>
                </c:pt>
                <c:pt idx="4">
                  <c:v>34.105661475767718</c:v>
                </c:pt>
                <c:pt idx="5">
                  <c:v>34.105661475767718</c:v>
                </c:pt>
                <c:pt idx="6">
                  <c:v>34.105661475767718</c:v>
                </c:pt>
                <c:pt idx="7">
                  <c:v>34.105661475767718</c:v>
                </c:pt>
                <c:pt idx="8">
                  <c:v>34.105661475767718</c:v>
                </c:pt>
                <c:pt idx="9">
                  <c:v>34.105661475767718</c:v>
                </c:pt>
                <c:pt idx="10">
                  <c:v>34.105661475767718</c:v>
                </c:pt>
                <c:pt idx="11">
                  <c:v>34.105661475767718</c:v>
                </c:pt>
                <c:pt idx="12">
                  <c:v>34.105661475767718</c:v>
                </c:pt>
                <c:pt idx="13">
                  <c:v>34.105661475767718</c:v>
                </c:pt>
                <c:pt idx="14">
                  <c:v>34.105661475767718</c:v>
                </c:pt>
                <c:pt idx="15">
                  <c:v>34.105661475767718</c:v>
                </c:pt>
              </c:numCache>
            </c:numRef>
          </c:val>
        </c:ser>
        <c:ser>
          <c:idx val="7"/>
          <c:order val="1"/>
          <c:tx>
            <c:strRef>
              <c:f>LocationSummary!$B$154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LocationSummary!$C$154:$R$154</c:f>
              <c:numCache>
                <c:formatCode>0.00</c:formatCode>
                <c:ptCount val="16"/>
                <c:pt idx="0">
                  <c:v>179.04671809052539</c:v>
                </c:pt>
                <c:pt idx="1">
                  <c:v>179.04671809052539</c:v>
                </c:pt>
                <c:pt idx="2">
                  <c:v>179.04671809052539</c:v>
                </c:pt>
                <c:pt idx="3">
                  <c:v>179.04671809052539</c:v>
                </c:pt>
                <c:pt idx="4">
                  <c:v>179.04671809052539</c:v>
                </c:pt>
                <c:pt idx="5">
                  <c:v>179.04671809052539</c:v>
                </c:pt>
                <c:pt idx="6">
                  <c:v>179.04671809052539</c:v>
                </c:pt>
                <c:pt idx="7">
                  <c:v>179.04671809052539</c:v>
                </c:pt>
                <c:pt idx="8">
                  <c:v>179.04671809052539</c:v>
                </c:pt>
                <c:pt idx="9">
                  <c:v>179.04671809052539</c:v>
                </c:pt>
                <c:pt idx="10">
                  <c:v>179.04671809052539</c:v>
                </c:pt>
                <c:pt idx="11">
                  <c:v>179.04671809052539</c:v>
                </c:pt>
                <c:pt idx="12">
                  <c:v>179.04671809052539</c:v>
                </c:pt>
                <c:pt idx="13">
                  <c:v>179.04671809052539</c:v>
                </c:pt>
                <c:pt idx="14">
                  <c:v>179.04671809052539</c:v>
                </c:pt>
                <c:pt idx="15">
                  <c:v>179.04671809052539</c:v>
                </c:pt>
              </c:numCache>
            </c:numRef>
          </c:val>
        </c:ser>
        <c:ser>
          <c:idx val="5"/>
          <c:order val="2"/>
          <c:tx>
            <c:strRef>
              <c:f>LocationSummary!$B$162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LocationSummary!$C$162:$R$162</c:f>
              <c:numCache>
                <c:formatCode>0.00</c:formatCode>
                <c:ptCount val="16"/>
                <c:pt idx="0">
                  <c:v>11.411730461359337</c:v>
                </c:pt>
                <c:pt idx="1">
                  <c:v>10.892155435889972</c:v>
                </c:pt>
                <c:pt idx="2">
                  <c:v>10.911075534856645</c:v>
                </c:pt>
                <c:pt idx="3">
                  <c:v>10.397322078300101</c:v>
                </c:pt>
                <c:pt idx="4">
                  <c:v>10.403143647212923</c:v>
                </c:pt>
                <c:pt idx="5">
                  <c:v>10.555959831174501</c:v>
                </c:pt>
                <c:pt idx="6">
                  <c:v>9.9476058797846019</c:v>
                </c:pt>
                <c:pt idx="7">
                  <c:v>10.077135788094891</c:v>
                </c:pt>
                <c:pt idx="8">
                  <c:v>10.07422500363848</c:v>
                </c:pt>
                <c:pt idx="9">
                  <c:v>9.7438509678358312</c:v>
                </c:pt>
                <c:pt idx="10">
                  <c:v>9.847183816038422</c:v>
                </c:pt>
                <c:pt idx="11">
                  <c:v>9.7933343035948184</c:v>
                </c:pt>
                <c:pt idx="12">
                  <c:v>9.7365740066948039</c:v>
                </c:pt>
                <c:pt idx="13">
                  <c:v>9.5561053703973222</c:v>
                </c:pt>
                <c:pt idx="14">
                  <c:v>9.3931014408383078</c:v>
                </c:pt>
                <c:pt idx="15">
                  <c:v>9.1151215252510553</c:v>
                </c:pt>
              </c:numCache>
            </c:numRef>
          </c:val>
        </c:ser>
        <c:ser>
          <c:idx val="10"/>
          <c:order val="3"/>
          <c:tx>
            <c:strRef>
              <c:f>LocationSummary!$B$177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LocationSummary!$C$177:$R$177</c:f>
              <c:numCache>
                <c:formatCode>0.00</c:formatCode>
                <c:ptCount val="16"/>
                <c:pt idx="0">
                  <c:v>10.884878474748945</c:v>
                </c:pt>
                <c:pt idx="1">
                  <c:v>14.377819822442149</c:v>
                </c:pt>
                <c:pt idx="2">
                  <c:v>12.648813855334012</c:v>
                </c:pt>
                <c:pt idx="3">
                  <c:v>17.562218017755786</c:v>
                </c:pt>
                <c:pt idx="4">
                  <c:v>16.636588560617085</c:v>
                </c:pt>
                <c:pt idx="5">
                  <c:v>14.974530636006405</c:v>
                </c:pt>
                <c:pt idx="6">
                  <c:v>19.343618105079319</c:v>
                </c:pt>
                <c:pt idx="7">
                  <c:v>20.087323533692331</c:v>
                </c:pt>
                <c:pt idx="8">
                  <c:v>19.604133313928102</c:v>
                </c:pt>
                <c:pt idx="9">
                  <c:v>21.116285839033619</c:v>
                </c:pt>
                <c:pt idx="10">
                  <c:v>22.260224130403145</c:v>
                </c:pt>
                <c:pt idx="11">
                  <c:v>22.085577063018484</c:v>
                </c:pt>
                <c:pt idx="12">
                  <c:v>24.174064910493378</c:v>
                </c:pt>
                <c:pt idx="13">
                  <c:v>24.406927667006258</c:v>
                </c:pt>
                <c:pt idx="14">
                  <c:v>27.132877310435163</c:v>
                </c:pt>
                <c:pt idx="15">
                  <c:v>30.663658856061708</c:v>
                </c:pt>
              </c:numCache>
            </c:numRef>
          </c:val>
        </c:ser>
        <c:ser>
          <c:idx val="4"/>
          <c:order val="4"/>
          <c:tx>
            <c:strRef>
              <c:f>LocationSummary!$B$152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269.37418134187163</c:v>
                </c:pt>
                <c:pt idx="1">
                  <c:v>269.37418134187163</c:v>
                </c:pt>
                <c:pt idx="2">
                  <c:v>269.37418134187163</c:v>
                </c:pt>
                <c:pt idx="3">
                  <c:v>269.37418134187163</c:v>
                </c:pt>
                <c:pt idx="4">
                  <c:v>269.37418134187163</c:v>
                </c:pt>
                <c:pt idx="5">
                  <c:v>269.37418134187163</c:v>
                </c:pt>
                <c:pt idx="6">
                  <c:v>269.37418134187163</c:v>
                </c:pt>
                <c:pt idx="7">
                  <c:v>269.37418134187163</c:v>
                </c:pt>
                <c:pt idx="8">
                  <c:v>269.37418134187163</c:v>
                </c:pt>
                <c:pt idx="9">
                  <c:v>269.37418134187163</c:v>
                </c:pt>
                <c:pt idx="10">
                  <c:v>269.37418134187163</c:v>
                </c:pt>
                <c:pt idx="11">
                  <c:v>269.37418134187163</c:v>
                </c:pt>
                <c:pt idx="12">
                  <c:v>269.37418134187163</c:v>
                </c:pt>
                <c:pt idx="13">
                  <c:v>269.37418134187163</c:v>
                </c:pt>
                <c:pt idx="14">
                  <c:v>269.37418134187163</c:v>
                </c:pt>
                <c:pt idx="15">
                  <c:v>269.37418134187163</c:v>
                </c:pt>
              </c:numCache>
            </c:numRef>
          </c:val>
        </c:ser>
        <c:ser>
          <c:idx val="6"/>
          <c:order val="5"/>
          <c:tx>
            <c:strRef>
              <c:f>LocationSummary!$B$153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18.023577354096929</c:v>
                </c:pt>
                <c:pt idx="1">
                  <c:v>18.016300392955902</c:v>
                </c:pt>
                <c:pt idx="2">
                  <c:v>18.013389608499491</c:v>
                </c:pt>
                <c:pt idx="3">
                  <c:v>18.01047882404308</c:v>
                </c:pt>
                <c:pt idx="4">
                  <c:v>17.997380293989231</c:v>
                </c:pt>
                <c:pt idx="5">
                  <c:v>17.993014117304615</c:v>
                </c:pt>
                <c:pt idx="6">
                  <c:v>18.001746470673847</c:v>
                </c:pt>
                <c:pt idx="7">
                  <c:v>17.991558725076409</c:v>
                </c:pt>
                <c:pt idx="8">
                  <c:v>17.997380293989231</c:v>
                </c:pt>
                <c:pt idx="9">
                  <c:v>17.962450880512296</c:v>
                </c:pt>
                <c:pt idx="10">
                  <c:v>17.99446950953282</c:v>
                </c:pt>
                <c:pt idx="11">
                  <c:v>17.984281763935382</c:v>
                </c:pt>
                <c:pt idx="12">
                  <c:v>17.982826371707176</c:v>
                </c:pt>
                <c:pt idx="13">
                  <c:v>17.97846019502256</c:v>
                </c:pt>
                <c:pt idx="14">
                  <c:v>17.968272449425122</c:v>
                </c:pt>
                <c:pt idx="15">
                  <c:v>17.857662640081504</c:v>
                </c:pt>
              </c:numCache>
            </c:numRef>
          </c:val>
        </c:ser>
        <c:ser>
          <c:idx val="3"/>
          <c:order val="6"/>
          <c:tx>
            <c:strRef>
              <c:f>LocationSummary!$B$156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LocationSummary!$C$156:$R$156</c:f>
              <c:numCache>
                <c:formatCode>0.00</c:formatCode>
                <c:ptCount val="16"/>
                <c:pt idx="0">
                  <c:v>35.946732644447678</c:v>
                </c:pt>
                <c:pt idx="1">
                  <c:v>27.758695968563529</c:v>
                </c:pt>
                <c:pt idx="2">
                  <c:v>32.669189346528889</c:v>
                </c:pt>
                <c:pt idx="3">
                  <c:v>24.214815892883131</c:v>
                </c:pt>
                <c:pt idx="4">
                  <c:v>25.539222820550137</c:v>
                </c:pt>
                <c:pt idx="5">
                  <c:v>28.950662203463832</c:v>
                </c:pt>
                <c:pt idx="6">
                  <c:v>21.734827536020958</c:v>
                </c:pt>
                <c:pt idx="7">
                  <c:v>21.472856934943966</c:v>
                </c:pt>
                <c:pt idx="8">
                  <c:v>26.077717944986173</c:v>
                </c:pt>
                <c:pt idx="9">
                  <c:v>17.656818512589144</c:v>
                </c:pt>
                <c:pt idx="10">
                  <c:v>21.205064764954155</c:v>
                </c:pt>
                <c:pt idx="11">
                  <c:v>20.392955901615487</c:v>
                </c:pt>
                <c:pt idx="12">
                  <c:v>19.697278416533255</c:v>
                </c:pt>
                <c:pt idx="13">
                  <c:v>19.720564692184542</c:v>
                </c:pt>
                <c:pt idx="14">
                  <c:v>17.60879056905836</c:v>
                </c:pt>
                <c:pt idx="15">
                  <c:v>23.043225149177704</c:v>
                </c:pt>
              </c:numCache>
            </c:numRef>
          </c:val>
        </c:ser>
        <c:ser>
          <c:idx val="0"/>
          <c:order val="7"/>
          <c:tx>
            <c:strRef>
              <c:f>LocationSummary!$B$157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7.2769611410275067E-3</c:v>
                </c:pt>
                <c:pt idx="1">
                  <c:v>8.2957357007713575E-2</c:v>
                </c:pt>
                <c:pt idx="2">
                  <c:v>5.0938727987192546E-2</c:v>
                </c:pt>
                <c:pt idx="3">
                  <c:v>0.16300392955901616</c:v>
                </c:pt>
                <c:pt idx="4">
                  <c:v>4.8027943530781547E-2</c:v>
                </c:pt>
                <c:pt idx="5">
                  <c:v>8.8778925920535587E-2</c:v>
                </c:pt>
                <c:pt idx="6">
                  <c:v>0.11206520157182361</c:v>
                </c:pt>
                <c:pt idx="7">
                  <c:v>0.23722893319749672</c:v>
                </c:pt>
                <c:pt idx="8">
                  <c:v>0.17028089070004365</c:v>
                </c:pt>
                <c:pt idx="9">
                  <c:v>0.17901324406927668</c:v>
                </c:pt>
                <c:pt idx="10">
                  <c:v>0.3230970746616213</c:v>
                </c:pt>
                <c:pt idx="11">
                  <c:v>0.25178285547955176</c:v>
                </c:pt>
                <c:pt idx="12">
                  <c:v>0.49919953427448699</c:v>
                </c:pt>
                <c:pt idx="13">
                  <c:v>0.38713433270266334</c:v>
                </c:pt>
                <c:pt idx="14">
                  <c:v>0.62436326590016011</c:v>
                </c:pt>
                <c:pt idx="15">
                  <c:v>1.608208412167079</c:v>
                </c:pt>
              </c:numCache>
            </c:numRef>
          </c:val>
        </c:ser>
        <c:ser>
          <c:idx val="1"/>
          <c:order val="8"/>
          <c:tx>
            <c:strRef>
              <c:f>LocationSummary!$B$158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9"/>
          <c:tx>
            <c:strRef>
              <c:f>LocationSummary!$B$166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LocationSummary!$C$166:$R$166</c:f>
              <c:numCache>
                <c:formatCode>0.00</c:formatCode>
                <c:ptCount val="16"/>
                <c:pt idx="0">
                  <c:v>7.99738029398923</c:v>
                </c:pt>
                <c:pt idx="1">
                  <c:v>72.199097656818509</c:v>
                </c:pt>
                <c:pt idx="2">
                  <c:v>46.691893465288892</c:v>
                </c:pt>
                <c:pt idx="3">
                  <c:v>143.18876437199825</c:v>
                </c:pt>
                <c:pt idx="4">
                  <c:v>49.784601950225586</c:v>
                </c:pt>
                <c:pt idx="5">
                  <c:v>75.357298792024451</c:v>
                </c:pt>
                <c:pt idx="6">
                  <c:v>124.71547081938583</c:v>
                </c:pt>
                <c:pt idx="7">
                  <c:v>219.7322078300102</c:v>
                </c:pt>
                <c:pt idx="8">
                  <c:v>150.50356571095909</c:v>
                </c:pt>
                <c:pt idx="9">
                  <c:v>194.29777324989084</c:v>
                </c:pt>
                <c:pt idx="10">
                  <c:v>307.00625818658131</c:v>
                </c:pt>
                <c:pt idx="11">
                  <c:v>207.75724057633533</c:v>
                </c:pt>
                <c:pt idx="12">
                  <c:v>399.738029398923</c:v>
                </c:pt>
                <c:pt idx="13">
                  <c:v>318.07742686654052</c:v>
                </c:pt>
                <c:pt idx="14">
                  <c:v>479.72056469218455</c:v>
                </c:pt>
                <c:pt idx="15">
                  <c:v>967.68156018046864</c:v>
                </c:pt>
              </c:numCache>
            </c:numRef>
          </c:val>
        </c:ser>
        <c:ser>
          <c:idx val="2"/>
          <c:order val="10"/>
          <c:tx>
            <c:strRef>
              <c:f>LocationSummary!$B$151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291.07553485664386</c:v>
                </c:pt>
                <c:pt idx="1">
                  <c:v>188.54024159510988</c:v>
                </c:pt>
                <c:pt idx="2">
                  <c:v>177.07757240576336</c:v>
                </c:pt>
                <c:pt idx="3">
                  <c:v>107.7790714597584</c:v>
                </c:pt>
                <c:pt idx="4">
                  <c:v>85.067675738611555</c:v>
                </c:pt>
                <c:pt idx="5">
                  <c:v>119.54882840925629</c:v>
                </c:pt>
                <c:pt idx="6">
                  <c:v>32.17435598893902</c:v>
                </c:pt>
                <c:pt idx="7">
                  <c:v>76.686071896376077</c:v>
                </c:pt>
                <c:pt idx="8">
                  <c:v>55.205938000291077</c:v>
                </c:pt>
                <c:pt idx="9">
                  <c:v>19.086013680686946</c:v>
                </c:pt>
                <c:pt idx="10">
                  <c:v>55.015281618396159</c:v>
                </c:pt>
                <c:pt idx="11">
                  <c:v>33.440547227477808</c:v>
                </c:pt>
                <c:pt idx="12">
                  <c:v>42.30679668170572</c:v>
                </c:pt>
                <c:pt idx="13">
                  <c:v>19.420753893174211</c:v>
                </c:pt>
                <c:pt idx="14">
                  <c:v>17.495269975258331</c:v>
                </c:pt>
                <c:pt idx="15">
                  <c:v>9.1951680978023571</c:v>
                </c:pt>
              </c:numCache>
            </c:numRef>
          </c:val>
        </c:ser>
        <c:overlap val="100"/>
        <c:axId val="100872960"/>
        <c:axId val="100874496"/>
      </c:barChart>
      <c:catAx>
        <c:axId val="1008729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4496"/>
        <c:crosses val="autoZero"/>
        <c:auto val="1"/>
        <c:lblAlgn val="ctr"/>
        <c:lblOffset val="50"/>
        <c:tickLblSkip val="1"/>
        <c:tickMarkSkip val="1"/>
      </c:catAx>
      <c:valAx>
        <c:axId val="100874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44045676998363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29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27"/>
          <c:y val="0.10114192495921759"/>
          <c:w val="0.58453570107288233"/>
          <c:h val="0.255573681348560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25490196078433"/>
          <c:y val="4.2414355628058717E-2"/>
          <c:w val="0.80503144654088621"/>
          <c:h val="0.75040783034258363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LocationSummary!$B$248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#,##0.00</c:formatCode>
                <c:ptCount val="16"/>
                <c:pt idx="0">
                  <c:v>971.75</c:v>
                </c:pt>
                <c:pt idx="1">
                  <c:v>971.75</c:v>
                </c:pt>
                <c:pt idx="2">
                  <c:v>971.75</c:v>
                </c:pt>
                <c:pt idx="3">
                  <c:v>971.75</c:v>
                </c:pt>
                <c:pt idx="4">
                  <c:v>971.75</c:v>
                </c:pt>
                <c:pt idx="5">
                  <c:v>971.75</c:v>
                </c:pt>
                <c:pt idx="6">
                  <c:v>971.75</c:v>
                </c:pt>
                <c:pt idx="7">
                  <c:v>971.75</c:v>
                </c:pt>
                <c:pt idx="8">
                  <c:v>971.75</c:v>
                </c:pt>
                <c:pt idx="9">
                  <c:v>971.75</c:v>
                </c:pt>
                <c:pt idx="10">
                  <c:v>971.75</c:v>
                </c:pt>
                <c:pt idx="11">
                  <c:v>971.75</c:v>
                </c:pt>
                <c:pt idx="12">
                  <c:v>971.75</c:v>
                </c:pt>
                <c:pt idx="13">
                  <c:v>971.75</c:v>
                </c:pt>
                <c:pt idx="14">
                  <c:v>971.75</c:v>
                </c:pt>
                <c:pt idx="15">
                  <c:v>971.75</c:v>
                </c:pt>
              </c:numCache>
            </c:numRef>
          </c:val>
        </c:ser>
        <c:ser>
          <c:idx val="0"/>
          <c:order val="1"/>
          <c:tx>
            <c:strRef>
              <c:f>LocationSummary!$B$256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LocationSummary!$C$256:$R$256</c:f>
              <c:numCache>
                <c:formatCode>#,##0.00</c:formatCode>
                <c:ptCount val="16"/>
                <c:pt idx="0">
                  <c:v>813.82176509999999</c:v>
                </c:pt>
                <c:pt idx="1">
                  <c:v>2154.34</c:v>
                </c:pt>
                <c:pt idx="2">
                  <c:v>38957</c:v>
                </c:pt>
                <c:pt idx="3">
                  <c:v>7257.05</c:v>
                </c:pt>
                <c:pt idx="4">
                  <c:v>19686.8</c:v>
                </c:pt>
                <c:pt idx="5">
                  <c:v>32754.7</c:v>
                </c:pt>
                <c:pt idx="6">
                  <c:v>17773.900000000001</c:v>
                </c:pt>
                <c:pt idx="7">
                  <c:v>249.1126447</c:v>
                </c:pt>
                <c:pt idx="8">
                  <c:v>4835.5200000000004</c:v>
                </c:pt>
                <c:pt idx="9">
                  <c:v>10004.4</c:v>
                </c:pt>
                <c:pt idx="10">
                  <c:v>1636.91</c:v>
                </c:pt>
                <c:pt idx="11">
                  <c:v>4595.76</c:v>
                </c:pt>
                <c:pt idx="12">
                  <c:v>1594.97</c:v>
                </c:pt>
                <c:pt idx="13">
                  <c:v>62321.5</c:v>
                </c:pt>
                <c:pt idx="14">
                  <c:v>1514.63</c:v>
                </c:pt>
                <c:pt idx="15">
                  <c:v>993.01435309999999</c:v>
                </c:pt>
              </c:numCache>
            </c:numRef>
          </c:val>
        </c:ser>
        <c:overlap val="100"/>
        <c:axId val="100973568"/>
        <c:axId val="100991744"/>
      </c:barChart>
      <c:catAx>
        <c:axId val="1009735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91744"/>
        <c:crosses val="autoZero"/>
        <c:auto val="1"/>
        <c:lblAlgn val="ctr"/>
        <c:lblOffset val="50"/>
        <c:tickLblSkip val="1"/>
        <c:tickMarkSkip val="1"/>
      </c:catAx>
      <c:valAx>
        <c:axId val="100991744"/>
        <c:scaling>
          <c:orientation val="minMax"/>
          <c:max val="6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3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233007361316238"/>
          <c:y val="5.4377379010332037E-2"/>
          <c:w val="0.30023310349247412"/>
          <c:h val="0.1011063013534401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34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LocationSummary!$B$250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LocationSummary!$C$250:$R$250</c:f>
              <c:numCache>
                <c:formatCode>#,##0.00</c:formatCode>
                <c:ptCount val="16"/>
                <c:pt idx="0">
                  <c:v>427871.73119999998</c:v>
                </c:pt>
                <c:pt idx="1">
                  <c:v>456595.51390000002</c:v>
                </c:pt>
                <c:pt idx="2">
                  <c:v>407484.85710000002</c:v>
                </c:pt>
                <c:pt idx="3">
                  <c:v>382180.0675</c:v>
                </c:pt>
                <c:pt idx="4">
                  <c:v>143492.71549999999</c:v>
                </c:pt>
                <c:pt idx="5">
                  <c:v>418106.44</c:v>
                </c:pt>
                <c:pt idx="6">
                  <c:v>140379.8744</c:v>
                </c:pt>
                <c:pt idx="7">
                  <c:v>330033.88660000003</c:v>
                </c:pt>
                <c:pt idx="8">
                  <c:v>460314.1862</c:v>
                </c:pt>
                <c:pt idx="9">
                  <c:v>102236.19680000001</c:v>
                </c:pt>
                <c:pt idx="10">
                  <c:v>607544.59860000003</c:v>
                </c:pt>
                <c:pt idx="11">
                  <c:v>446146.55310000002</c:v>
                </c:pt>
                <c:pt idx="12">
                  <c:v>408646.83620000002</c:v>
                </c:pt>
                <c:pt idx="13">
                  <c:v>406197.9535</c:v>
                </c:pt>
                <c:pt idx="14">
                  <c:v>401197.6936</c:v>
                </c:pt>
                <c:pt idx="15">
                  <c:v>401415.77159999998</c:v>
                </c:pt>
              </c:numCache>
            </c:numRef>
          </c:val>
        </c:ser>
        <c:overlap val="100"/>
        <c:axId val="101024128"/>
        <c:axId val="101025664"/>
      </c:barChart>
      <c:catAx>
        <c:axId val="1010241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5664"/>
        <c:crosses val="autoZero"/>
        <c:auto val="1"/>
        <c:lblAlgn val="ctr"/>
        <c:lblOffset val="50"/>
        <c:tickLblSkip val="1"/>
        <c:tickMarkSkip val="1"/>
      </c:catAx>
      <c:valAx>
        <c:axId val="101025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41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46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42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101115776"/>
        <c:axId val="101134336"/>
      </c:barChart>
      <c:catAx>
        <c:axId val="10111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34336"/>
        <c:crosses val="autoZero"/>
        <c:auto val="1"/>
        <c:lblAlgn val="ctr"/>
        <c:lblOffset val="100"/>
        <c:tickLblSkip val="1"/>
        <c:tickMarkSkip val="1"/>
      </c:catAx>
      <c:valAx>
        <c:axId val="101134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157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044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42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1325440"/>
        <c:axId val="101360384"/>
      </c:barChart>
      <c:catAx>
        <c:axId val="10132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0384"/>
        <c:crosses val="autoZero"/>
        <c:auto val="1"/>
        <c:lblAlgn val="ctr"/>
        <c:lblOffset val="100"/>
        <c:tickLblSkip val="1"/>
        <c:tickMarkSkip val="1"/>
      </c:catAx>
      <c:valAx>
        <c:axId val="101360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254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21"/>
          <c:w val="0.23307436182020091"/>
          <c:h val="0.177814029363784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709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42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397632"/>
        <c:axId val="101399552"/>
      </c:barChart>
      <c:catAx>
        <c:axId val="10139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9552"/>
        <c:crosses val="autoZero"/>
        <c:auto val="1"/>
        <c:lblAlgn val="ctr"/>
        <c:lblOffset val="100"/>
        <c:tickLblSkip val="1"/>
        <c:tickMarkSkip val="1"/>
      </c:catAx>
      <c:valAx>
        <c:axId val="10139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76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37"/>
          <c:w val="0.23085460599334068"/>
          <c:h val="8.97226753670480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308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42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654912"/>
        <c:axId val="101656832"/>
      </c:barChart>
      <c:catAx>
        <c:axId val="10165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56832"/>
        <c:crosses val="autoZero"/>
        <c:auto val="1"/>
        <c:lblAlgn val="ctr"/>
        <c:lblOffset val="100"/>
        <c:tickLblSkip val="1"/>
        <c:tickMarkSkip val="1"/>
      </c:catAx>
      <c:valAx>
        <c:axId val="101656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54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37"/>
          <c:w val="0.23085460599334068"/>
          <c:h val="8.972267536704825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57150</xdr:rowOff>
    </xdr:from>
    <xdr:to>
      <xdr:col>11</xdr:col>
      <xdr:colOff>485775</xdr:colOff>
      <xdr:row>27</xdr:row>
      <xdr:rowOff>9525</xdr:rowOff>
    </xdr:to>
    <xdr:pic>
      <xdr:nvPicPr>
        <xdr:cNvPr id="1076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523875"/>
          <a:ext cx="63246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chpri01miami_13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chpri10seattle_13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chpri11chicago_13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chpri12boulder_13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chpri13minneapolis_13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chpri14helena_13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chpri15duluth_13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chpri16fairbanks_13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pri02houston_13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pri03phoenix_13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hpri04atlanta_13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chpri05losangeles_13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chpri06lasvegas_13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chpri07sanfrancisco_13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chpri08baltimore_13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hpri09albuquerque_13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5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785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0</v>
      </c>
      <c r="D2" s="27" t="s">
        <v>146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6</v>
      </c>
    </row>
    <row r="4" spans="1:18">
      <c r="B4" s="23" t="s">
        <v>7</v>
      </c>
      <c r="C4" s="1" t="s">
        <v>211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22</v>
      </c>
      <c r="C5" s="1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24</v>
      </c>
      <c r="C6" s="1" t="s">
        <v>154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25</v>
      </c>
    </row>
    <row r="8" spans="1:18" ht="76.5">
      <c r="B8" s="23" t="s">
        <v>295</v>
      </c>
      <c r="C8" s="48">
        <v>6871</v>
      </c>
      <c r="D8" s="1" t="s">
        <v>182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26</v>
      </c>
      <c r="C9" s="1" t="s">
        <v>155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27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28</v>
      </c>
      <c r="C11" s="9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29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296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297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298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46" t="s">
        <v>299</v>
      </c>
      <c r="C16" s="1">
        <v>0.35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263</v>
      </c>
      <c r="C17" s="1">
        <v>0.35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30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31</v>
      </c>
      <c r="C19" s="1" t="s">
        <v>32</v>
      </c>
      <c r="D19" s="7"/>
    </row>
    <row r="20" spans="1:18">
      <c r="B20" s="23" t="s">
        <v>33</v>
      </c>
      <c r="C20" s="11">
        <v>0</v>
      </c>
      <c r="D20" s="12"/>
    </row>
    <row r="21" spans="1:18">
      <c r="B21" s="23" t="s">
        <v>34</v>
      </c>
      <c r="C21" s="1" t="s">
        <v>156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300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145</v>
      </c>
      <c r="C23" s="1" t="s">
        <v>836</v>
      </c>
      <c r="D23" s="7" t="s">
        <v>148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35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36</v>
      </c>
    </row>
    <row r="26" spans="1:18">
      <c r="B26" s="23" t="s">
        <v>37</v>
      </c>
      <c r="C26" s="1" t="s">
        <v>153</v>
      </c>
      <c r="D26" s="7" t="s">
        <v>148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301</v>
      </c>
      <c r="C27" s="48">
        <v>2512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302</v>
      </c>
      <c r="C28" s="48">
        <v>1619.42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38</v>
      </c>
      <c r="C29" s="11">
        <v>0.27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39</v>
      </c>
    </row>
    <row r="31" spans="1:18">
      <c r="B31" s="23" t="s">
        <v>37</v>
      </c>
      <c r="C31" s="1" t="s">
        <v>340</v>
      </c>
      <c r="D31" s="7" t="s">
        <v>148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301</v>
      </c>
      <c r="C32" s="48">
        <v>6871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47"/>
      <c r="B33" s="23" t="s">
        <v>302</v>
      </c>
      <c r="C33" s="48">
        <v>6871</v>
      </c>
      <c r="D33" s="7"/>
    </row>
    <row r="34" spans="1:18">
      <c r="A34" s="47"/>
      <c r="B34" s="23" t="s">
        <v>40</v>
      </c>
      <c r="C34" s="11">
        <v>0.73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47"/>
      <c r="B35" s="22" t="s">
        <v>303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47"/>
      <c r="B36" s="23" t="s">
        <v>296</v>
      </c>
      <c r="C36" s="1">
        <v>324.79000000000002</v>
      </c>
      <c r="D36" s="1" t="s">
        <v>841</v>
      </c>
    </row>
    <row r="37" spans="1:18">
      <c r="A37" s="47"/>
      <c r="B37" s="23" t="s">
        <v>297</v>
      </c>
      <c r="C37" s="1">
        <v>114.8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47"/>
      <c r="B38" s="23" t="s">
        <v>298</v>
      </c>
      <c r="C38" s="1">
        <v>324.79000000000002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47"/>
      <c r="B39" s="23" t="s">
        <v>299</v>
      </c>
      <c r="C39" s="1">
        <v>114.8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47"/>
      <c r="B40" s="23" t="s">
        <v>304</v>
      </c>
      <c r="C40" s="1">
        <f>SUM(C36:C39)</f>
        <v>879.18000000000006</v>
      </c>
    </row>
    <row r="41" spans="1:18" ht="14.25">
      <c r="A41" s="47"/>
      <c r="B41" s="23" t="s">
        <v>305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47"/>
      <c r="B42" s="22" t="s">
        <v>44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47"/>
      <c r="B43" s="23" t="s">
        <v>306</v>
      </c>
      <c r="D43" s="7"/>
    </row>
    <row r="44" spans="1:18" ht="14.25">
      <c r="A44" s="47"/>
      <c r="B44" s="23" t="s">
        <v>305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47"/>
      <c r="B45" s="22" t="s">
        <v>45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47"/>
      <c r="B46" s="23" t="s">
        <v>46</v>
      </c>
      <c r="C46" s="1" t="s">
        <v>47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47"/>
      <c r="B47" s="23" t="s">
        <v>48</v>
      </c>
      <c r="C47" s="31" t="s">
        <v>837</v>
      </c>
      <c r="D47" s="7"/>
    </row>
    <row r="48" spans="1:18" ht="14.25">
      <c r="A48" s="47"/>
      <c r="B48" s="23" t="s">
        <v>306</v>
      </c>
      <c r="C48" s="48">
        <v>6871</v>
      </c>
      <c r="D48" s="7"/>
    </row>
    <row r="49" spans="1:18">
      <c r="B49" s="22" t="s">
        <v>49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23" t="s">
        <v>48</v>
      </c>
      <c r="C50" s="1" t="s">
        <v>50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23" t="s">
        <v>306</v>
      </c>
      <c r="C51" s="48">
        <v>2932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51</v>
      </c>
    </row>
    <row r="53" spans="1:18">
      <c r="B53" s="23" t="s">
        <v>48</v>
      </c>
      <c r="C53" s="1" t="s">
        <v>311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306</v>
      </c>
      <c r="C54" s="48">
        <v>13742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23" t="s">
        <v>307</v>
      </c>
      <c r="C55" s="49">
        <v>1.8400000000000001E-7</v>
      </c>
      <c r="D55" s="7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B56" s="22" t="s">
        <v>308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52</v>
      </c>
      <c r="C57" s="11">
        <v>1.3933751764547631</v>
      </c>
      <c r="D57" s="12" t="s">
        <v>838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22" t="s">
        <v>53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54</v>
      </c>
      <c r="C59" s="31" t="s">
        <v>237</v>
      </c>
      <c r="D59" s="7" t="s">
        <v>148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55</v>
      </c>
      <c r="C60" s="31" t="s">
        <v>238</v>
      </c>
      <c r="D60" s="7" t="s">
        <v>148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23" t="s">
        <v>56</v>
      </c>
      <c r="C61" s="31" t="s">
        <v>239</v>
      </c>
      <c r="D61" s="7" t="s">
        <v>148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23" t="s">
        <v>57</v>
      </c>
      <c r="C62" s="31" t="s">
        <v>240</v>
      </c>
      <c r="D62" s="7" t="s">
        <v>148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63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64</v>
      </c>
      <c r="C64" s="1" t="s">
        <v>110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65</v>
      </c>
      <c r="C65" s="1" t="s">
        <v>111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66</v>
      </c>
      <c r="C66" s="9">
        <v>78</v>
      </c>
      <c r="D66" s="12" t="s">
        <v>839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309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310</v>
      </c>
      <c r="C68" s="8">
        <v>971.75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3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2:18">
      <c r="B74" s="24"/>
      <c r="C74" s="3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4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5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6" spans="2:18">
      <c r="B86" s="22"/>
    </row>
    <row r="87" spans="2:18">
      <c r="B87" s="24"/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24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7" spans="2:18">
      <c r="B117" s="22"/>
    </row>
    <row r="118" spans="2:18">
      <c r="B118" s="24"/>
      <c r="C118" s="1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24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8" spans="2:18">
      <c r="B148" s="22"/>
    </row>
    <row r="149" spans="2:18">
      <c r="B149" s="24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24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9" spans="2:18">
      <c r="B179" s="22"/>
    </row>
    <row r="180" spans="2:18">
      <c r="B180" s="24"/>
      <c r="C180" s="1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24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10" spans="2:18">
      <c r="B210" s="22"/>
    </row>
    <row r="211" spans="2:18">
      <c r="B211" s="24"/>
      <c r="C211" s="1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24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1" spans="2:18">
      <c r="B241" s="22"/>
    </row>
    <row r="242" spans="2:18">
      <c r="B242" s="24"/>
      <c r="C242" s="1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24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2" spans="2:18">
      <c r="B272" s="22"/>
    </row>
    <row r="273" spans="2:18">
      <c r="B273" s="24"/>
      <c r="C273" s="1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24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5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3" spans="2:18">
      <c r="B303" s="22"/>
    </row>
    <row r="304" spans="2:18">
      <c r="B304" s="24"/>
      <c r="C304" s="1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24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4" spans="2:18">
      <c r="B334" s="22"/>
    </row>
    <row r="335" spans="2:18">
      <c r="B335" s="24"/>
      <c r="C335" s="1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24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5" spans="2:18">
      <c r="B365" s="22"/>
    </row>
    <row r="366" spans="2:18">
      <c r="B366" s="24"/>
      <c r="C366" s="1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24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6" spans="2:18">
      <c r="B396" s="22"/>
    </row>
    <row r="397" spans="2:18">
      <c r="B397" s="24"/>
      <c r="C397" s="1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24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</sheetData>
  <phoneticPr fontId="0" type="noConversion"/>
  <conditionalFormatting sqref="E1:XFD1048576 D1:D56 D59:D1048576 A1:C1048576">
    <cfRule type="cellIs" dxfId="4" priority="3" stopIfTrue="1" operator="notEqual">
      <formula>INDIRECT("Dummy_for_Comparison1!"&amp;ADDRESS(ROW(),COLUMN()))</formula>
    </cfRule>
  </conditionalFormatting>
  <conditionalFormatting sqref="C57:C68 D59:D68">
    <cfRule type="cellIs" dxfId="3" priority="1" stopIfTrue="1" operator="notEqual">
      <formula>INDIRECT("Dummy_for_Comparison1!"&amp;ADDRESS(ROW(),COLUMN()))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0"/>
  <dimension ref="A1:S294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4868.5</v>
      </c>
      <c r="C2" s="105">
        <v>708.56</v>
      </c>
      <c r="D2" s="105">
        <v>708.56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4868.5</v>
      </c>
      <c r="C3" s="105">
        <v>708.56</v>
      </c>
      <c r="D3" s="105">
        <v>708.56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12615.98</v>
      </c>
      <c r="C4" s="105">
        <v>1836.12</v>
      </c>
      <c r="D4" s="105">
        <v>1836.12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12615.98</v>
      </c>
      <c r="C5" s="105">
        <v>1836.12</v>
      </c>
      <c r="D5" s="105">
        <v>1836.12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856.92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221.07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123.69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149.34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0.77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132.91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68.349999999999994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3644.32</v>
      </c>
      <c r="C28" s="105">
        <v>1224.17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0.73799999999999999</v>
      </c>
      <c r="E61" s="105">
        <v>0.83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0.501</v>
      </c>
      <c r="E63" s="105">
        <v>0.55300000000000005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0.73799999999999999</v>
      </c>
      <c r="E64" s="105">
        <v>0.83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0.73799999999999999</v>
      </c>
      <c r="E65" s="105">
        <v>0.83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0.501</v>
      </c>
      <c r="E67" s="105">
        <v>0.55300000000000005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0.73799999999999999</v>
      </c>
      <c r="E68" s="105">
        <v>0.83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0.501</v>
      </c>
      <c r="E70" s="105">
        <v>0.55300000000000005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0.73799999999999999</v>
      </c>
      <c r="E71" s="105">
        <v>0.83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0.73799999999999999</v>
      </c>
      <c r="E72" s="105">
        <v>0.83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0.501</v>
      </c>
      <c r="E74" s="105">
        <v>0.55300000000000005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0.73799999999999999</v>
      </c>
      <c r="E75" s="105">
        <v>0.83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0.73799999999999999</v>
      </c>
      <c r="E76" s="105">
        <v>0.83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0.501</v>
      </c>
      <c r="E78" s="105">
        <v>0.55300000000000005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0.73799999999999999</v>
      </c>
      <c r="E79" s="105">
        <v>0.83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0.73799999999999999</v>
      </c>
      <c r="E80" s="105">
        <v>0.83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0.501</v>
      </c>
      <c r="E82" s="105">
        <v>0.55300000000000005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0.73799999999999999</v>
      </c>
      <c r="E83" s="105">
        <v>0.83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0.73799999999999999</v>
      </c>
      <c r="E84" s="105">
        <v>0.83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0.501</v>
      </c>
      <c r="E86" s="105">
        <v>0.55300000000000005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0.73799999999999999</v>
      </c>
      <c r="E87" s="105">
        <v>0.83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0.73799999999999999</v>
      </c>
      <c r="E88" s="105">
        <v>0.83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0.501</v>
      </c>
      <c r="E90" s="105">
        <v>0.55300000000000005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0.73799999999999999</v>
      </c>
      <c r="E91" s="105">
        <v>0.83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0.73799999999999999</v>
      </c>
      <c r="E92" s="105">
        <v>0.83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0.501</v>
      </c>
      <c r="E94" s="105">
        <v>0.55300000000000005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0.73799999999999999</v>
      </c>
      <c r="E95" s="105">
        <v>0.83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0.501</v>
      </c>
      <c r="E97" s="105">
        <v>0.55300000000000005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0.73799999999999999</v>
      </c>
      <c r="E98" s="105">
        <v>0.83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0.501</v>
      </c>
      <c r="E100" s="105">
        <v>0.55300000000000005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0.73799999999999999</v>
      </c>
      <c r="E101" s="105">
        <v>0.83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0.501</v>
      </c>
      <c r="E103" s="105">
        <v>0.55300000000000005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0.73799999999999999</v>
      </c>
      <c r="E104" s="105">
        <v>0.83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0.501</v>
      </c>
      <c r="E106" s="105">
        <v>0.55300000000000005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0.73799999999999999</v>
      </c>
      <c r="E107" s="105">
        <v>0.83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0.501</v>
      </c>
      <c r="E109" s="105">
        <v>0.55300000000000005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0.73799999999999999</v>
      </c>
      <c r="E110" s="105">
        <v>0.83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0.73799999999999999</v>
      </c>
      <c r="E111" s="105">
        <v>0.83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0.501</v>
      </c>
      <c r="E113" s="105">
        <v>0.55300000000000005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0.73799999999999999</v>
      </c>
      <c r="E114" s="105">
        <v>0.83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0.501</v>
      </c>
      <c r="E116" s="105">
        <v>0.55300000000000005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0.73799999999999999</v>
      </c>
      <c r="E117" s="105">
        <v>0.83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0.501</v>
      </c>
      <c r="E119" s="105">
        <v>0.55300000000000005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0.501</v>
      </c>
      <c r="E121" s="105">
        <v>0.55300000000000005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0.73799999999999999</v>
      </c>
      <c r="E122" s="105">
        <v>0.83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0.501</v>
      </c>
      <c r="E124" s="105">
        <v>0.55300000000000005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0.73799999999999999</v>
      </c>
      <c r="E125" s="105">
        <v>0.83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0.501</v>
      </c>
      <c r="E127" s="105">
        <v>0.55300000000000005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0.73799999999999999</v>
      </c>
      <c r="E128" s="105">
        <v>0.83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0.501</v>
      </c>
      <c r="E130" s="105">
        <v>0.55300000000000005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0.73799999999999999</v>
      </c>
      <c r="E131" s="105">
        <v>0.83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0.501</v>
      </c>
      <c r="E133" s="105">
        <v>0.55300000000000005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0.73799999999999999</v>
      </c>
      <c r="E134" s="105">
        <v>0.83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0.501</v>
      </c>
      <c r="E136" s="105">
        <v>0.55300000000000005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0.73799999999999999</v>
      </c>
      <c r="E137" s="105">
        <v>0.83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0.501</v>
      </c>
      <c r="E139" s="105">
        <v>0.55300000000000005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0.73799999999999999</v>
      </c>
      <c r="E140" s="105">
        <v>0.83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0.73799999999999999</v>
      </c>
      <c r="E141" s="105">
        <v>0.83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0.501</v>
      </c>
      <c r="E143" s="105">
        <v>0.55300000000000005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4.0919999999999996</v>
      </c>
      <c r="F146" s="105">
        <v>0.39200000000000002</v>
      </c>
      <c r="G146" s="105">
        <v>0.253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4.0919999999999996</v>
      </c>
      <c r="F147" s="105">
        <v>0.39200000000000002</v>
      </c>
      <c r="G147" s="105">
        <v>0.253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4.0919999999999996</v>
      </c>
      <c r="F148" s="105">
        <v>0.39200000000000002</v>
      </c>
      <c r="G148" s="105">
        <v>0.253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4.0919999999999996</v>
      </c>
      <c r="F149" s="105">
        <v>0.39200000000000002</v>
      </c>
      <c r="G149" s="105">
        <v>0.253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4.0919999999999996</v>
      </c>
      <c r="F150" s="105">
        <v>0.39200000000000002</v>
      </c>
      <c r="G150" s="105">
        <v>0.253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4.0919999999999996</v>
      </c>
      <c r="F151" s="105">
        <v>0.39200000000000002</v>
      </c>
      <c r="G151" s="105">
        <v>0.253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4.0919999999999996</v>
      </c>
      <c r="F152" s="105">
        <v>0.39200000000000002</v>
      </c>
      <c r="G152" s="105">
        <v>0.253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4.0919999999999996</v>
      </c>
      <c r="F153" s="105">
        <v>0.39200000000000002</v>
      </c>
      <c r="G153" s="105">
        <v>0.253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4.0919999999999996</v>
      </c>
      <c r="F154" s="105">
        <v>0.39200000000000002</v>
      </c>
      <c r="G154" s="105">
        <v>0.253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4.0919999999999996</v>
      </c>
      <c r="F155" s="105">
        <v>0.39200000000000002</v>
      </c>
      <c r="G155" s="105">
        <v>0.253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4.0919999999999996</v>
      </c>
      <c r="F156" s="105">
        <v>0.39200000000000002</v>
      </c>
      <c r="G156" s="105">
        <v>0.253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4.0919999999999996</v>
      </c>
      <c r="F157" s="105">
        <v>0.39200000000000002</v>
      </c>
      <c r="G157" s="105">
        <v>0.253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4.0919999999999996</v>
      </c>
      <c r="F158" s="105">
        <v>0.39200000000000002</v>
      </c>
      <c r="G158" s="105">
        <v>0.253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4.0919999999999996</v>
      </c>
      <c r="F159" s="105">
        <v>0.39200000000000002</v>
      </c>
      <c r="G159" s="105">
        <v>0.253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4.0919999999999996</v>
      </c>
      <c r="F160" s="105">
        <v>0.39200000000000002</v>
      </c>
      <c r="G160" s="105">
        <v>0.253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4.0919999999999996</v>
      </c>
      <c r="F161" s="105">
        <v>0.39200000000000002</v>
      </c>
      <c r="G161" s="105">
        <v>0.253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4.0919999999999996</v>
      </c>
      <c r="F162" s="105">
        <v>0.39200000000000002</v>
      </c>
      <c r="G162" s="105">
        <v>0.253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4.0919999999999996</v>
      </c>
      <c r="F163" s="105">
        <v>0.39200000000000002</v>
      </c>
      <c r="G163" s="105">
        <v>0.253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4.0919999999999996</v>
      </c>
      <c r="F164" s="105">
        <v>0.39200000000000002</v>
      </c>
      <c r="G164" s="105">
        <v>0.253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4.0919999999999996</v>
      </c>
      <c r="F165" s="105">
        <v>0.39200000000000002</v>
      </c>
      <c r="G165" s="105">
        <v>0.253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4.0919999999999996</v>
      </c>
      <c r="F166" s="105">
        <v>0.39200000000000002</v>
      </c>
      <c r="G166" s="105">
        <v>0.253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4.0919999999999996</v>
      </c>
      <c r="F167" s="105">
        <v>0.39200000000000002</v>
      </c>
      <c r="G167" s="105">
        <v>0.253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4.0919999999999996</v>
      </c>
      <c r="F168" s="105">
        <v>0.39200000000000002</v>
      </c>
      <c r="G168" s="105">
        <v>0.253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4.0919999999999996</v>
      </c>
      <c r="F169" s="105">
        <v>0.39200000000000002</v>
      </c>
      <c r="G169" s="105">
        <v>0.253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4.0919999999999996</v>
      </c>
      <c r="F170" s="105">
        <v>0.39200000000000002</v>
      </c>
      <c r="G170" s="105">
        <v>0.253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4.0919999999999996</v>
      </c>
      <c r="F171" s="105">
        <v>0.39200000000000002</v>
      </c>
      <c r="G171" s="105">
        <v>0.253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4.0919999999999996</v>
      </c>
      <c r="F172" s="105">
        <v>0.39200000000000002</v>
      </c>
      <c r="G172" s="105">
        <v>0.253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4.0919999999999996</v>
      </c>
      <c r="F173" s="105">
        <v>0.39200000000000002</v>
      </c>
      <c r="G173" s="105">
        <v>0.253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4.0919999999999996</v>
      </c>
      <c r="F174" s="105">
        <v>0.39200000000000002</v>
      </c>
      <c r="G174" s="105">
        <v>0.253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4.0919999999999996</v>
      </c>
      <c r="F175" s="105">
        <v>0.39200000000000002</v>
      </c>
      <c r="G175" s="105">
        <v>0.253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4.0919999999999996</v>
      </c>
      <c r="F176" s="105">
        <v>0.39200000000000002</v>
      </c>
      <c r="G176" s="105">
        <v>0.253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4.0919999999999996</v>
      </c>
      <c r="F177" s="105">
        <v>0.39200000000000002</v>
      </c>
      <c r="G177" s="105">
        <v>0.253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4.0919999999999996</v>
      </c>
      <c r="F178" s="105">
        <v>0.39200000000000002</v>
      </c>
      <c r="G178" s="105">
        <v>0.253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4.09</v>
      </c>
      <c r="F179" s="105">
        <v>0.39200000000000002</v>
      </c>
      <c r="G179" s="105">
        <v>0.253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4.09</v>
      </c>
      <c r="F180" s="105">
        <v>0.39200000000000002</v>
      </c>
      <c r="G180" s="105">
        <v>0.253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4.09</v>
      </c>
      <c r="F181" s="105">
        <v>0.39200000000000002</v>
      </c>
      <c r="G181" s="105">
        <v>0.253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534018.79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19277.259999999998</v>
      </c>
      <c r="D187" s="105">
        <v>14347.43</v>
      </c>
      <c r="E187" s="105">
        <v>4929.83</v>
      </c>
      <c r="F187" s="105">
        <v>0.74</v>
      </c>
      <c r="G187" s="105">
        <v>3.1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23284.52</v>
      </c>
      <c r="D188" s="105">
        <v>17672.099999999999</v>
      </c>
      <c r="E188" s="105">
        <v>5612.42</v>
      </c>
      <c r="F188" s="105">
        <v>0.76</v>
      </c>
      <c r="G188" s="105">
        <v>3.13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44026.36</v>
      </c>
      <c r="D189" s="105">
        <v>32767.37</v>
      </c>
      <c r="E189" s="105">
        <v>11258.98</v>
      </c>
      <c r="F189" s="105">
        <v>0.74</v>
      </c>
      <c r="G189" s="105">
        <v>2.72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135844.29999999999</v>
      </c>
      <c r="D190" s="105">
        <v>108146.96</v>
      </c>
      <c r="E190" s="105">
        <v>27697.34</v>
      </c>
      <c r="F190" s="105">
        <v>0.8</v>
      </c>
      <c r="G190" s="105">
        <v>3.31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151648.89000000001</v>
      </c>
      <c r="D191" s="105">
        <v>120353.04</v>
      </c>
      <c r="E191" s="105">
        <v>31295.85</v>
      </c>
      <c r="F191" s="105">
        <v>0.79</v>
      </c>
      <c r="G191" s="105">
        <v>3.3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121108.75</v>
      </c>
      <c r="D192" s="105">
        <v>95643.46</v>
      </c>
      <c r="E192" s="105">
        <v>25465.29</v>
      </c>
      <c r="F192" s="105">
        <v>0.79</v>
      </c>
      <c r="G192" s="105">
        <v>3.29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123224.07</v>
      </c>
      <c r="D193" s="105">
        <v>97875.36</v>
      </c>
      <c r="E193" s="105">
        <v>25348.720000000001</v>
      </c>
      <c r="F193" s="105">
        <v>0.79</v>
      </c>
      <c r="G193" s="105">
        <v>3.3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8009.69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10974.76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11408.39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11333.81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11341.74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9268.4599999999991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9273.1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9342.52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9815.7800000000007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9783.84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9866.1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23760.93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8686.9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20741.38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4542.63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41509.64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40987.379999999997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41111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27500.33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27519.71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18563.490000000002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23247.97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44163.3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51913.599999999999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100862.31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32679.74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38100.080000000002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31575.84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30364.52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0.55000000000000004</v>
      </c>
      <c r="D230" s="105">
        <v>622</v>
      </c>
      <c r="E230" s="105">
        <v>0.99</v>
      </c>
      <c r="F230" s="105">
        <v>1130.3800000000001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1.25</v>
      </c>
      <c r="F231" s="105">
        <v>1429.42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8.15</v>
      </c>
      <c r="F233" s="105">
        <v>15288.44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9.0399999999999991</v>
      </c>
      <c r="F234" s="105">
        <v>16951.22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7.14</v>
      </c>
      <c r="F235" s="105">
        <v>13391.96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7.36</v>
      </c>
      <c r="F236" s="105">
        <v>13798.91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2940.53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37730.043799999999</v>
      </c>
      <c r="C246" s="105">
        <v>32.856900000000003</v>
      </c>
      <c r="D246" s="105">
        <v>250.16630000000001</v>
      </c>
      <c r="E246" s="105">
        <v>0</v>
      </c>
      <c r="F246" s="105">
        <v>1E-4</v>
      </c>
      <c r="G246" s="106">
        <v>1509130</v>
      </c>
      <c r="H246" s="105">
        <v>13821.679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30329.727200000001</v>
      </c>
      <c r="C247" s="105">
        <v>26.251300000000001</v>
      </c>
      <c r="D247" s="105">
        <v>229.92169999999999</v>
      </c>
      <c r="E247" s="105">
        <v>0</v>
      </c>
      <c r="F247" s="105">
        <v>1E-4</v>
      </c>
      <c r="G247" s="106">
        <v>1387130</v>
      </c>
      <c r="H247" s="105">
        <v>11198.651599999999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35649.631300000001</v>
      </c>
      <c r="C248" s="105">
        <v>30.8994</v>
      </c>
      <c r="D248" s="105">
        <v>262.4468</v>
      </c>
      <c r="E248" s="105">
        <v>0</v>
      </c>
      <c r="F248" s="105">
        <v>1E-4</v>
      </c>
      <c r="G248" s="106">
        <v>1583330</v>
      </c>
      <c r="H248" s="105">
        <v>13139.1121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31347.699000000001</v>
      </c>
      <c r="C249" s="105">
        <v>27.086400000000001</v>
      </c>
      <c r="D249" s="105">
        <v>245.85589999999999</v>
      </c>
      <c r="E249" s="105">
        <v>0</v>
      </c>
      <c r="F249" s="105">
        <v>1E-4</v>
      </c>
      <c r="G249" s="106">
        <v>1483300</v>
      </c>
      <c r="H249" s="105">
        <v>11599.5879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33073.498800000001</v>
      </c>
      <c r="C250" s="105">
        <v>28.512699999999999</v>
      </c>
      <c r="D250" s="105">
        <v>271.0086</v>
      </c>
      <c r="E250" s="105">
        <v>0</v>
      </c>
      <c r="F250" s="105">
        <v>1E-4</v>
      </c>
      <c r="G250" s="106">
        <v>1635100</v>
      </c>
      <c r="H250" s="105">
        <v>12273.6301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32345.521000000001</v>
      </c>
      <c r="C251" s="105">
        <v>27.862200000000001</v>
      </c>
      <c r="D251" s="105">
        <v>269.13900000000001</v>
      </c>
      <c r="E251" s="105">
        <v>0</v>
      </c>
      <c r="F251" s="105">
        <v>1E-4</v>
      </c>
      <c r="G251" s="106">
        <v>1623830</v>
      </c>
      <c r="H251" s="105">
        <v>12015.9717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22587.068200000002</v>
      </c>
      <c r="C252" s="105">
        <v>19.479500000000002</v>
      </c>
      <c r="D252" s="105">
        <v>183.8022</v>
      </c>
      <c r="E252" s="105">
        <v>0</v>
      </c>
      <c r="F252" s="105">
        <v>1E-4</v>
      </c>
      <c r="G252" s="106">
        <v>1108940</v>
      </c>
      <c r="H252" s="105">
        <v>8378.1955999999991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24384.9542</v>
      </c>
      <c r="C253" s="105">
        <v>21.041899999999998</v>
      </c>
      <c r="D253" s="105">
        <v>196.30930000000001</v>
      </c>
      <c r="E253" s="105">
        <v>0</v>
      </c>
      <c r="F253" s="105">
        <v>1E-4</v>
      </c>
      <c r="G253" s="106">
        <v>1184400</v>
      </c>
      <c r="H253" s="105">
        <v>9038.6056000000008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31637.2117</v>
      </c>
      <c r="C254" s="105">
        <v>27.2197</v>
      </c>
      <c r="D254" s="105">
        <v>269.03579999999999</v>
      </c>
      <c r="E254" s="105">
        <v>0</v>
      </c>
      <c r="F254" s="105">
        <v>1E-4</v>
      </c>
      <c r="G254" s="106">
        <v>1623230</v>
      </c>
      <c r="H254" s="105">
        <v>11770.509899999999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32826.741000000002</v>
      </c>
      <c r="C255" s="105">
        <v>28.2866</v>
      </c>
      <c r="D255" s="105">
        <v>271.38099999999997</v>
      </c>
      <c r="E255" s="105">
        <v>0</v>
      </c>
      <c r="F255" s="105">
        <v>1E-4</v>
      </c>
      <c r="G255" s="106">
        <v>1637350</v>
      </c>
      <c r="H255" s="105">
        <v>12189.362999999999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32513.0651</v>
      </c>
      <c r="C256" s="105">
        <v>28.104600000000001</v>
      </c>
      <c r="D256" s="105">
        <v>252.99209999999999</v>
      </c>
      <c r="E256" s="105">
        <v>0</v>
      </c>
      <c r="F256" s="105">
        <v>1E-4</v>
      </c>
      <c r="G256" s="106">
        <v>1526350</v>
      </c>
      <c r="H256" s="105">
        <v>12024.695400000001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35207.892099999997</v>
      </c>
      <c r="C257" s="105">
        <v>30.601600000000001</v>
      </c>
      <c r="D257" s="105">
        <v>243.97630000000001</v>
      </c>
      <c r="E257" s="105">
        <v>0</v>
      </c>
      <c r="F257" s="105">
        <v>1E-4</v>
      </c>
      <c r="G257" s="106">
        <v>1471830</v>
      </c>
      <c r="H257" s="105">
        <v>12929.872600000001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379633.05330000003</v>
      </c>
      <c r="C259" s="105">
        <v>328.20299999999997</v>
      </c>
      <c r="D259" s="105">
        <v>2946.0349999999999</v>
      </c>
      <c r="E259" s="105">
        <v>0</v>
      </c>
      <c r="F259" s="105">
        <v>1.5E-3</v>
      </c>
      <c r="G259" s="106">
        <v>17773900</v>
      </c>
      <c r="H259" s="105">
        <v>140379.8744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22587.068200000002</v>
      </c>
      <c r="C260" s="105">
        <v>19.479500000000002</v>
      </c>
      <c r="D260" s="105">
        <v>183.8022</v>
      </c>
      <c r="E260" s="105">
        <v>0</v>
      </c>
      <c r="F260" s="105">
        <v>1E-4</v>
      </c>
      <c r="G260" s="106">
        <v>1108940</v>
      </c>
      <c r="H260" s="105">
        <v>8378.1955999999991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37730.043799999999</v>
      </c>
      <c r="C261" s="105">
        <v>32.856900000000003</v>
      </c>
      <c r="D261" s="105">
        <v>271.38099999999997</v>
      </c>
      <c r="E261" s="105">
        <v>0</v>
      </c>
      <c r="F261" s="105">
        <v>1E-4</v>
      </c>
      <c r="G261" s="106">
        <v>1637350</v>
      </c>
      <c r="H261" s="105">
        <v>13821.679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309427000000</v>
      </c>
      <c r="C264" s="105">
        <v>229134.99600000001</v>
      </c>
      <c r="D264" s="105" t="s">
        <v>637</v>
      </c>
      <c r="E264" s="105">
        <v>120876.129</v>
      </c>
      <c r="F264" s="105">
        <v>75091.737999999998</v>
      </c>
      <c r="G264" s="105">
        <v>13200.806</v>
      </c>
      <c r="H264" s="105">
        <v>0</v>
      </c>
      <c r="I264" s="105">
        <v>17656.325000000001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2309.998</v>
      </c>
      <c r="R264" s="105">
        <v>0</v>
      </c>
      <c r="S264" s="105">
        <v>0</v>
      </c>
    </row>
    <row r="265" spans="1:19">
      <c r="A265" s="105" t="s">
        <v>597</v>
      </c>
      <c r="B265" s="106">
        <v>284415000000</v>
      </c>
      <c r="C265" s="105">
        <v>275282.56800000003</v>
      </c>
      <c r="D265" s="105" t="s">
        <v>703</v>
      </c>
      <c r="E265" s="105">
        <v>120876.129</v>
      </c>
      <c r="F265" s="105">
        <v>73092.044999999998</v>
      </c>
      <c r="G265" s="105">
        <v>15284.636</v>
      </c>
      <c r="H265" s="105">
        <v>0</v>
      </c>
      <c r="I265" s="105">
        <v>63529.1</v>
      </c>
      <c r="J265" s="105">
        <v>0</v>
      </c>
      <c r="K265" s="105">
        <v>8.9999999999999993E-3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2500.65</v>
      </c>
      <c r="R265" s="105">
        <v>0</v>
      </c>
      <c r="S265" s="105">
        <v>0</v>
      </c>
    </row>
    <row r="266" spans="1:19">
      <c r="A266" s="105" t="s">
        <v>598</v>
      </c>
      <c r="B266" s="106">
        <v>324642000000</v>
      </c>
      <c r="C266" s="105">
        <v>253474.59099999999</v>
      </c>
      <c r="D266" s="105" t="s">
        <v>652</v>
      </c>
      <c r="E266" s="105">
        <v>120876.129</v>
      </c>
      <c r="F266" s="105">
        <v>79091.122000000003</v>
      </c>
      <c r="G266" s="105">
        <v>12784.602999999999</v>
      </c>
      <c r="H266" s="105">
        <v>0</v>
      </c>
      <c r="I266" s="105">
        <v>38301.74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2420.9960000000001</v>
      </c>
      <c r="R266" s="105">
        <v>0</v>
      </c>
      <c r="S266" s="105">
        <v>0</v>
      </c>
    </row>
    <row r="267" spans="1:19">
      <c r="A267" s="105" t="s">
        <v>599</v>
      </c>
      <c r="B267" s="106">
        <v>304132000000</v>
      </c>
      <c r="C267" s="105">
        <v>278485.87</v>
      </c>
      <c r="D267" s="105" t="s">
        <v>761</v>
      </c>
      <c r="E267" s="105">
        <v>120876.129</v>
      </c>
      <c r="F267" s="105">
        <v>75091.737999999998</v>
      </c>
      <c r="G267" s="105">
        <v>15644.645</v>
      </c>
      <c r="H267" s="105">
        <v>0</v>
      </c>
      <c r="I267" s="105">
        <v>64361.311000000002</v>
      </c>
      <c r="J267" s="105">
        <v>0</v>
      </c>
      <c r="K267" s="105">
        <v>5.0000000000000001E-3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2512.0430000000001</v>
      </c>
      <c r="R267" s="105">
        <v>0</v>
      </c>
      <c r="S267" s="105">
        <v>0</v>
      </c>
    </row>
    <row r="268" spans="1:19">
      <c r="A268" s="105" t="s">
        <v>316</v>
      </c>
      <c r="B268" s="106">
        <v>335257000000</v>
      </c>
      <c r="C268" s="105">
        <v>300963.821</v>
      </c>
      <c r="D268" s="105" t="s">
        <v>653</v>
      </c>
      <c r="E268" s="105">
        <v>120876.129</v>
      </c>
      <c r="F268" s="105">
        <v>75091.737999999998</v>
      </c>
      <c r="G268" s="105">
        <v>16097.035</v>
      </c>
      <c r="H268" s="105">
        <v>0</v>
      </c>
      <c r="I268" s="105">
        <v>86311.264999999999</v>
      </c>
      <c r="J268" s="105">
        <v>0</v>
      </c>
      <c r="K268" s="105">
        <v>8.0000000000000002E-3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2587.6469999999999</v>
      </c>
      <c r="R268" s="105">
        <v>0</v>
      </c>
      <c r="S268" s="105">
        <v>0</v>
      </c>
    </row>
    <row r="269" spans="1:19">
      <c r="A269" s="105" t="s">
        <v>600</v>
      </c>
      <c r="B269" s="106">
        <v>332947000000</v>
      </c>
      <c r="C269" s="105">
        <v>306726.28700000001</v>
      </c>
      <c r="D269" s="105" t="s">
        <v>802</v>
      </c>
      <c r="E269" s="105">
        <v>120876.129</v>
      </c>
      <c r="F269" s="105">
        <v>75091.737999999998</v>
      </c>
      <c r="G269" s="105">
        <v>16091.620999999999</v>
      </c>
      <c r="H269" s="105">
        <v>0</v>
      </c>
      <c r="I269" s="105">
        <v>92068.391000000003</v>
      </c>
      <c r="J269" s="105">
        <v>0</v>
      </c>
      <c r="K269" s="105">
        <v>1.2999999999999999E-2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2598.3960000000002</v>
      </c>
      <c r="R269" s="105">
        <v>0</v>
      </c>
      <c r="S269" s="105">
        <v>0</v>
      </c>
    </row>
    <row r="270" spans="1:19">
      <c r="A270" s="105" t="s">
        <v>601</v>
      </c>
      <c r="B270" s="106">
        <v>227375000000</v>
      </c>
      <c r="C270" s="105">
        <v>210841.91800000001</v>
      </c>
      <c r="D270" s="105" t="s">
        <v>704</v>
      </c>
      <c r="E270" s="105">
        <v>67153.404999999999</v>
      </c>
      <c r="F270" s="105">
        <v>41836.601000000002</v>
      </c>
      <c r="G270" s="105">
        <v>10993.579</v>
      </c>
      <c r="H270" s="105">
        <v>0</v>
      </c>
      <c r="I270" s="105">
        <v>88335.014999999999</v>
      </c>
      <c r="J270" s="105">
        <v>0</v>
      </c>
      <c r="K270" s="105">
        <v>7.0000000000000001E-3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2523.3119999999999</v>
      </c>
      <c r="R270" s="105">
        <v>0</v>
      </c>
      <c r="S270" s="105">
        <v>0</v>
      </c>
    </row>
    <row r="271" spans="1:19">
      <c r="A271" s="105" t="s">
        <v>602</v>
      </c>
      <c r="B271" s="106">
        <v>242846000000</v>
      </c>
      <c r="C271" s="105">
        <v>203759.35200000001</v>
      </c>
      <c r="D271" s="105" t="s">
        <v>654</v>
      </c>
      <c r="E271" s="105">
        <v>67153.404999999999</v>
      </c>
      <c r="F271" s="105">
        <v>44636.17</v>
      </c>
      <c r="G271" s="105">
        <v>10303.582</v>
      </c>
      <c r="H271" s="105">
        <v>0</v>
      </c>
      <c r="I271" s="105">
        <v>79198.236000000004</v>
      </c>
      <c r="J271" s="105">
        <v>0</v>
      </c>
      <c r="K271" s="105">
        <v>1E-3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2467.9569999999999</v>
      </c>
      <c r="R271" s="105">
        <v>0</v>
      </c>
      <c r="S271" s="105">
        <v>0</v>
      </c>
    </row>
    <row r="272" spans="1:19">
      <c r="A272" s="105" t="s">
        <v>603</v>
      </c>
      <c r="B272" s="106">
        <v>332824000000</v>
      </c>
      <c r="C272" s="105">
        <v>381016.68199999997</v>
      </c>
      <c r="D272" s="105" t="s">
        <v>689</v>
      </c>
      <c r="E272" s="105">
        <v>120876.129</v>
      </c>
      <c r="F272" s="105">
        <v>73092.044999999998</v>
      </c>
      <c r="G272" s="105">
        <v>28460.207999999999</v>
      </c>
      <c r="H272" s="105">
        <v>0</v>
      </c>
      <c r="I272" s="105">
        <v>155877.00599999999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2711.2939999999999</v>
      </c>
      <c r="R272" s="105">
        <v>0</v>
      </c>
      <c r="S272" s="105">
        <v>0</v>
      </c>
    </row>
    <row r="273" spans="1:19">
      <c r="A273" s="105" t="s">
        <v>604</v>
      </c>
      <c r="B273" s="106">
        <v>335719000000</v>
      </c>
      <c r="C273" s="105">
        <v>299589.967</v>
      </c>
      <c r="D273" s="105" t="s">
        <v>803</v>
      </c>
      <c r="E273" s="105">
        <v>120876.129</v>
      </c>
      <c r="F273" s="105">
        <v>75091.737999999998</v>
      </c>
      <c r="G273" s="105">
        <v>16750.178</v>
      </c>
      <c r="H273" s="105">
        <v>0</v>
      </c>
      <c r="I273" s="105">
        <v>84318.404999999999</v>
      </c>
      <c r="J273" s="105">
        <v>0</v>
      </c>
      <c r="K273" s="105">
        <v>6.0000000000000001E-3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2553.5120000000002</v>
      </c>
      <c r="R273" s="105">
        <v>0</v>
      </c>
      <c r="S273" s="105">
        <v>0</v>
      </c>
    </row>
    <row r="274" spans="1:19">
      <c r="A274" s="105" t="s">
        <v>605</v>
      </c>
      <c r="B274" s="106">
        <v>312959000000</v>
      </c>
      <c r="C274" s="105">
        <v>248377.715</v>
      </c>
      <c r="D274" s="105" t="s">
        <v>705</v>
      </c>
      <c r="E274" s="105">
        <v>120876.129</v>
      </c>
      <c r="F274" s="105">
        <v>79091.122000000003</v>
      </c>
      <c r="G274" s="105">
        <v>12837.924000000001</v>
      </c>
      <c r="H274" s="105">
        <v>0</v>
      </c>
      <c r="I274" s="105">
        <v>33170.057999999997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2402.4810000000002</v>
      </c>
      <c r="R274" s="105">
        <v>0</v>
      </c>
      <c r="S274" s="105">
        <v>0</v>
      </c>
    </row>
    <row r="275" spans="1:19">
      <c r="A275" s="105" t="s">
        <v>606</v>
      </c>
      <c r="B275" s="106">
        <v>301781000000</v>
      </c>
      <c r="C275" s="105">
        <v>234363.8</v>
      </c>
      <c r="D275" s="105" t="s">
        <v>655</v>
      </c>
      <c r="E275" s="105">
        <v>120876.129</v>
      </c>
      <c r="F275" s="105">
        <v>75091.737999999998</v>
      </c>
      <c r="G275" s="105">
        <v>12280.543</v>
      </c>
      <c r="H275" s="105">
        <v>0</v>
      </c>
      <c r="I275" s="105">
        <v>23763.527999999998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2351.8620000000001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3644320000000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227375000000</v>
      </c>
      <c r="C278" s="105">
        <v>203759.35200000001</v>
      </c>
      <c r="D278" s="105"/>
      <c r="E278" s="105">
        <v>67153.404999999999</v>
      </c>
      <c r="F278" s="105">
        <v>41836.601000000002</v>
      </c>
      <c r="G278" s="105">
        <v>10303.582</v>
      </c>
      <c r="H278" s="105">
        <v>0</v>
      </c>
      <c r="I278" s="105">
        <v>17656.325000000001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2309.998</v>
      </c>
      <c r="R278" s="105">
        <v>0</v>
      </c>
      <c r="S278" s="105">
        <v>0</v>
      </c>
    </row>
    <row r="279" spans="1:19">
      <c r="A279" s="105" t="s">
        <v>609</v>
      </c>
      <c r="B279" s="106">
        <v>335719000000</v>
      </c>
      <c r="C279" s="105">
        <v>381016.68199999997</v>
      </c>
      <c r="D279" s="105"/>
      <c r="E279" s="105">
        <v>120876.129</v>
      </c>
      <c r="F279" s="105">
        <v>79091.122000000003</v>
      </c>
      <c r="G279" s="105">
        <v>28460.207999999999</v>
      </c>
      <c r="H279" s="105">
        <v>0</v>
      </c>
      <c r="I279" s="105">
        <v>155877.00599999999</v>
      </c>
      <c r="J279" s="105">
        <v>0</v>
      </c>
      <c r="K279" s="105">
        <v>1.2999999999999999E-2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2711.2939999999999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149015.03</v>
      </c>
      <c r="C282" s="105">
        <v>10446.67</v>
      </c>
      <c r="D282" s="105">
        <v>0</v>
      </c>
      <c r="E282" s="105">
        <v>159461.70000000001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21.69</v>
      </c>
      <c r="C283" s="105">
        <v>1.52</v>
      </c>
      <c r="D283" s="105">
        <v>0</v>
      </c>
      <c r="E283" s="105">
        <v>23.21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21.69</v>
      </c>
      <c r="C284" s="105">
        <v>1.52</v>
      </c>
      <c r="D284" s="105">
        <v>0</v>
      </c>
      <c r="E284" s="105">
        <v>23.21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9"/>
  <dimension ref="A1:S294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5832.18</v>
      </c>
      <c r="C2" s="105">
        <v>848.81</v>
      </c>
      <c r="D2" s="105">
        <v>848.81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5832.18</v>
      </c>
      <c r="C3" s="105">
        <v>848.81</v>
      </c>
      <c r="D3" s="105">
        <v>848.81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16180.61</v>
      </c>
      <c r="C4" s="105">
        <v>2354.91</v>
      </c>
      <c r="D4" s="105">
        <v>2354.91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16180.61</v>
      </c>
      <c r="C5" s="105">
        <v>2354.91</v>
      </c>
      <c r="D5" s="105">
        <v>2354.91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1509.78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526.91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123.62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147.54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1.63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138.02000000000001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69.239999999999995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3950.03</v>
      </c>
      <c r="C28" s="105">
        <v>1882.14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0.505</v>
      </c>
      <c r="E61" s="105">
        <v>0.54700000000000004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0.33</v>
      </c>
      <c r="E63" s="105">
        <v>0.35199999999999998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0.505</v>
      </c>
      <c r="E64" s="105">
        <v>0.54700000000000004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0.505</v>
      </c>
      <c r="E65" s="105">
        <v>0.54700000000000004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0.33</v>
      </c>
      <c r="E67" s="105">
        <v>0.35199999999999998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0.505</v>
      </c>
      <c r="E68" s="105">
        <v>0.54700000000000004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0.33</v>
      </c>
      <c r="E70" s="105">
        <v>0.35199999999999998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0.505</v>
      </c>
      <c r="E71" s="105">
        <v>0.54700000000000004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0.505</v>
      </c>
      <c r="E72" s="105">
        <v>0.54700000000000004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0.33</v>
      </c>
      <c r="E74" s="105">
        <v>0.35199999999999998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0.505</v>
      </c>
      <c r="E75" s="105">
        <v>0.54700000000000004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0.505</v>
      </c>
      <c r="E76" s="105">
        <v>0.54700000000000004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0.33</v>
      </c>
      <c r="E78" s="105">
        <v>0.35199999999999998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0.505</v>
      </c>
      <c r="E79" s="105">
        <v>0.54700000000000004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0.505</v>
      </c>
      <c r="E80" s="105">
        <v>0.54700000000000004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0.33</v>
      </c>
      <c r="E82" s="105">
        <v>0.35199999999999998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0.505</v>
      </c>
      <c r="E83" s="105">
        <v>0.54700000000000004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0.505</v>
      </c>
      <c r="E84" s="105">
        <v>0.54700000000000004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0.33</v>
      </c>
      <c r="E86" s="105">
        <v>0.35199999999999998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0.505</v>
      </c>
      <c r="E87" s="105">
        <v>0.54700000000000004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0.505</v>
      </c>
      <c r="E88" s="105">
        <v>0.54700000000000004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0.33</v>
      </c>
      <c r="E90" s="105">
        <v>0.35199999999999998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0.505</v>
      </c>
      <c r="E91" s="105">
        <v>0.54700000000000004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0.505</v>
      </c>
      <c r="E92" s="105">
        <v>0.54700000000000004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0.33</v>
      </c>
      <c r="E94" s="105">
        <v>0.35199999999999998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0.505</v>
      </c>
      <c r="E95" s="105">
        <v>0.54700000000000004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0.33</v>
      </c>
      <c r="E97" s="105">
        <v>0.35199999999999998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0.505</v>
      </c>
      <c r="E98" s="105">
        <v>0.54700000000000004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0.33</v>
      </c>
      <c r="E100" s="105">
        <v>0.35199999999999998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0.505</v>
      </c>
      <c r="E101" s="105">
        <v>0.54700000000000004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0.33</v>
      </c>
      <c r="E103" s="105">
        <v>0.35199999999999998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0.505</v>
      </c>
      <c r="E104" s="105">
        <v>0.54700000000000004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0.33</v>
      </c>
      <c r="E106" s="105">
        <v>0.35199999999999998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0.505</v>
      </c>
      <c r="E107" s="105">
        <v>0.54700000000000004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0.33</v>
      </c>
      <c r="E109" s="105">
        <v>0.35199999999999998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0.505</v>
      </c>
      <c r="E110" s="105">
        <v>0.54700000000000004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0.505</v>
      </c>
      <c r="E111" s="105">
        <v>0.54700000000000004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0.33</v>
      </c>
      <c r="E113" s="105">
        <v>0.35199999999999998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0.505</v>
      </c>
      <c r="E114" s="105">
        <v>0.54700000000000004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0.33</v>
      </c>
      <c r="E116" s="105">
        <v>0.35199999999999998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0.505</v>
      </c>
      <c r="E117" s="105">
        <v>0.54700000000000004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0.33</v>
      </c>
      <c r="E119" s="105">
        <v>0.35199999999999998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0.33</v>
      </c>
      <c r="E121" s="105">
        <v>0.35199999999999998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0.505</v>
      </c>
      <c r="E122" s="105">
        <v>0.54700000000000004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0.33</v>
      </c>
      <c r="E124" s="105">
        <v>0.35199999999999998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0.505</v>
      </c>
      <c r="E125" s="105">
        <v>0.54700000000000004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0.33</v>
      </c>
      <c r="E127" s="105">
        <v>0.35199999999999998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0.505</v>
      </c>
      <c r="E128" s="105">
        <v>0.54700000000000004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0.33</v>
      </c>
      <c r="E130" s="105">
        <v>0.35199999999999998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0.505</v>
      </c>
      <c r="E131" s="105">
        <v>0.54700000000000004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0.33</v>
      </c>
      <c r="E133" s="105">
        <v>0.35199999999999998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0.505</v>
      </c>
      <c r="E134" s="105">
        <v>0.54700000000000004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0.33</v>
      </c>
      <c r="E136" s="105">
        <v>0.35199999999999998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0.505</v>
      </c>
      <c r="E137" s="105">
        <v>0.54700000000000004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0.33</v>
      </c>
      <c r="E139" s="105">
        <v>0.35199999999999998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0.505</v>
      </c>
      <c r="E140" s="105">
        <v>0.54700000000000004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0.505</v>
      </c>
      <c r="E141" s="105">
        <v>0.54700000000000004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0.33</v>
      </c>
      <c r="E143" s="105">
        <v>0.35199999999999998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3.3540000000000001</v>
      </c>
      <c r="F146" s="105">
        <v>0.35499999999999998</v>
      </c>
      <c r="G146" s="105">
        <v>0.27400000000000002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3.3540000000000001</v>
      </c>
      <c r="F147" s="105">
        <v>0.35499999999999998</v>
      </c>
      <c r="G147" s="105">
        <v>0.27400000000000002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3.3540000000000001</v>
      </c>
      <c r="F148" s="105">
        <v>0.35499999999999998</v>
      </c>
      <c r="G148" s="105">
        <v>0.27400000000000002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3.3540000000000001</v>
      </c>
      <c r="F149" s="105">
        <v>0.35499999999999998</v>
      </c>
      <c r="G149" s="105">
        <v>0.27400000000000002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3.3540000000000001</v>
      </c>
      <c r="F150" s="105">
        <v>0.35499999999999998</v>
      </c>
      <c r="G150" s="105">
        <v>0.27400000000000002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3.3540000000000001</v>
      </c>
      <c r="F151" s="105">
        <v>0.35499999999999998</v>
      </c>
      <c r="G151" s="105">
        <v>0.27400000000000002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3.3540000000000001</v>
      </c>
      <c r="F152" s="105">
        <v>0.35499999999999998</v>
      </c>
      <c r="G152" s="105">
        <v>0.27400000000000002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3.3540000000000001</v>
      </c>
      <c r="F153" s="105">
        <v>0.35499999999999998</v>
      </c>
      <c r="G153" s="105">
        <v>0.27400000000000002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3.3540000000000001</v>
      </c>
      <c r="F154" s="105">
        <v>0.35499999999999998</v>
      </c>
      <c r="G154" s="105">
        <v>0.27400000000000002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3.3540000000000001</v>
      </c>
      <c r="F155" s="105">
        <v>0.35499999999999998</v>
      </c>
      <c r="G155" s="105">
        <v>0.27400000000000002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3.3540000000000001</v>
      </c>
      <c r="F156" s="105">
        <v>0.35499999999999998</v>
      </c>
      <c r="G156" s="105">
        <v>0.27400000000000002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3.3540000000000001</v>
      </c>
      <c r="F157" s="105">
        <v>0.35499999999999998</v>
      </c>
      <c r="G157" s="105">
        <v>0.27400000000000002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3.3540000000000001</v>
      </c>
      <c r="F158" s="105">
        <v>0.35499999999999998</v>
      </c>
      <c r="G158" s="105">
        <v>0.27400000000000002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3.3540000000000001</v>
      </c>
      <c r="F159" s="105">
        <v>0.35499999999999998</v>
      </c>
      <c r="G159" s="105">
        <v>0.27400000000000002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3.3540000000000001</v>
      </c>
      <c r="F160" s="105">
        <v>0.35499999999999998</v>
      </c>
      <c r="G160" s="105">
        <v>0.27400000000000002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3.3540000000000001</v>
      </c>
      <c r="F161" s="105">
        <v>0.35499999999999998</v>
      </c>
      <c r="G161" s="105">
        <v>0.27400000000000002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3.3540000000000001</v>
      </c>
      <c r="F162" s="105">
        <v>0.35499999999999998</v>
      </c>
      <c r="G162" s="105">
        <v>0.27400000000000002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3.3540000000000001</v>
      </c>
      <c r="F163" s="105">
        <v>0.35499999999999998</v>
      </c>
      <c r="G163" s="105">
        <v>0.27400000000000002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3.3540000000000001</v>
      </c>
      <c r="F164" s="105">
        <v>0.35499999999999998</v>
      </c>
      <c r="G164" s="105">
        <v>0.27400000000000002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3.3540000000000001</v>
      </c>
      <c r="F165" s="105">
        <v>0.35499999999999998</v>
      </c>
      <c r="G165" s="105">
        <v>0.27400000000000002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3.3540000000000001</v>
      </c>
      <c r="F166" s="105">
        <v>0.35499999999999998</v>
      </c>
      <c r="G166" s="105">
        <v>0.27400000000000002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3.3540000000000001</v>
      </c>
      <c r="F167" s="105">
        <v>0.35499999999999998</v>
      </c>
      <c r="G167" s="105">
        <v>0.27400000000000002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3.3540000000000001</v>
      </c>
      <c r="F168" s="105">
        <v>0.35499999999999998</v>
      </c>
      <c r="G168" s="105">
        <v>0.27400000000000002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3.3540000000000001</v>
      </c>
      <c r="F169" s="105">
        <v>0.35499999999999998</v>
      </c>
      <c r="G169" s="105">
        <v>0.27400000000000002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3.3540000000000001</v>
      </c>
      <c r="F170" s="105">
        <v>0.35499999999999998</v>
      </c>
      <c r="G170" s="105">
        <v>0.27400000000000002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3.3540000000000001</v>
      </c>
      <c r="F171" s="105">
        <v>0.35499999999999998</v>
      </c>
      <c r="G171" s="105">
        <v>0.27400000000000002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3.3540000000000001</v>
      </c>
      <c r="F172" s="105">
        <v>0.35499999999999998</v>
      </c>
      <c r="G172" s="105">
        <v>0.27400000000000002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3.3540000000000001</v>
      </c>
      <c r="F173" s="105">
        <v>0.35499999999999998</v>
      </c>
      <c r="G173" s="105">
        <v>0.27400000000000002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3.3540000000000001</v>
      </c>
      <c r="F174" s="105">
        <v>0.35499999999999998</v>
      </c>
      <c r="G174" s="105">
        <v>0.27400000000000002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3.3540000000000001</v>
      </c>
      <c r="F175" s="105">
        <v>0.35499999999999998</v>
      </c>
      <c r="G175" s="105">
        <v>0.27400000000000002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3.3540000000000001</v>
      </c>
      <c r="F176" s="105">
        <v>0.35499999999999998</v>
      </c>
      <c r="G176" s="105">
        <v>0.27400000000000002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3.3540000000000001</v>
      </c>
      <c r="F177" s="105">
        <v>0.35499999999999998</v>
      </c>
      <c r="G177" s="105">
        <v>0.27400000000000002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3.3540000000000001</v>
      </c>
      <c r="F178" s="105">
        <v>0.35499999999999998</v>
      </c>
      <c r="G178" s="105">
        <v>0.27400000000000002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3.35</v>
      </c>
      <c r="F179" s="105">
        <v>0.35499999999999998</v>
      </c>
      <c r="G179" s="105">
        <v>0.27400000000000002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3.35</v>
      </c>
      <c r="F180" s="105">
        <v>0.35499999999999998</v>
      </c>
      <c r="G180" s="105">
        <v>0.27400000000000002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3.35</v>
      </c>
      <c r="F181" s="105">
        <v>0.35499999999999998</v>
      </c>
      <c r="G181" s="105">
        <v>0.27400000000000002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432820.8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15305.91</v>
      </c>
      <c r="D187" s="105">
        <v>10348.07</v>
      </c>
      <c r="E187" s="105">
        <v>4957.84</v>
      </c>
      <c r="F187" s="105">
        <v>0.68</v>
      </c>
      <c r="G187" s="105">
        <v>2.95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138134.47</v>
      </c>
      <c r="D190" s="105">
        <v>93390.399999999994</v>
      </c>
      <c r="E190" s="105">
        <v>44744.07</v>
      </c>
      <c r="F190" s="105">
        <v>0.68</v>
      </c>
      <c r="G190" s="105">
        <v>2.89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134740.10999999999</v>
      </c>
      <c r="D191" s="105">
        <v>91095.53</v>
      </c>
      <c r="E191" s="105">
        <v>43644.58</v>
      </c>
      <c r="F191" s="105">
        <v>0.68</v>
      </c>
      <c r="G191" s="105">
        <v>2.89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103788.18</v>
      </c>
      <c r="D192" s="105">
        <v>70169.440000000002</v>
      </c>
      <c r="E192" s="105">
        <v>33618.730000000003</v>
      </c>
      <c r="F192" s="105">
        <v>0.68</v>
      </c>
      <c r="G192" s="105">
        <v>2.9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107469.1</v>
      </c>
      <c r="D193" s="105">
        <v>72658.05</v>
      </c>
      <c r="E193" s="105">
        <v>34811.040000000001</v>
      </c>
      <c r="F193" s="105">
        <v>0.68</v>
      </c>
      <c r="G193" s="105">
        <v>2.9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6637.65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6877.68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7434.39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7360.86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7367.94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7156.99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7161.33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7229.62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6601.68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6566.67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6624.23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15596.92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4723.26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14724.51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3943.16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19660.43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19254.490000000002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19337.46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18012.419999999998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18030.939999999999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12263.42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15391.96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37829.65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65798.44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139087.26999999999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43669.72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42596.63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32811.51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33975.19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0.62</v>
      </c>
      <c r="F230" s="105">
        <v>714.93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5.56</v>
      </c>
      <c r="F233" s="105">
        <v>10435.52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5.43</v>
      </c>
      <c r="F234" s="105">
        <v>10179.09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4.18</v>
      </c>
      <c r="F235" s="105">
        <v>7972.2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4.33</v>
      </c>
      <c r="F236" s="105">
        <v>8254.94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2383.3000000000002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76351.481299999999</v>
      </c>
      <c r="C246" s="105">
        <v>127.006</v>
      </c>
      <c r="D246" s="105">
        <v>318.9248</v>
      </c>
      <c r="E246" s="105">
        <v>0</v>
      </c>
      <c r="F246" s="105">
        <v>1.2999999999999999E-3</v>
      </c>
      <c r="G246" s="105">
        <v>19828.0949</v>
      </c>
      <c r="H246" s="105">
        <v>31701.4637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64656.065600000002</v>
      </c>
      <c r="C247" s="105">
        <v>110.3673</v>
      </c>
      <c r="D247" s="105">
        <v>285.62079999999997</v>
      </c>
      <c r="E247" s="105">
        <v>0</v>
      </c>
      <c r="F247" s="105">
        <v>1.1999999999999999E-3</v>
      </c>
      <c r="G247" s="105">
        <v>17758.7209</v>
      </c>
      <c r="H247" s="105">
        <v>27102.959299999999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65855.676999999996</v>
      </c>
      <c r="C248" s="105">
        <v>119.06959999999999</v>
      </c>
      <c r="D248" s="105">
        <v>327.66390000000001</v>
      </c>
      <c r="E248" s="105">
        <v>0</v>
      </c>
      <c r="F248" s="105">
        <v>1.2999999999999999E-3</v>
      </c>
      <c r="G248" s="105">
        <v>20375.452700000002</v>
      </c>
      <c r="H248" s="105">
        <v>28214.297600000002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55827.387000000002</v>
      </c>
      <c r="C249" s="105">
        <v>105.94889999999999</v>
      </c>
      <c r="D249" s="105">
        <v>305.43579999999997</v>
      </c>
      <c r="E249" s="105">
        <v>0</v>
      </c>
      <c r="F249" s="105">
        <v>1.1999999999999999E-3</v>
      </c>
      <c r="G249" s="105">
        <v>18995.001199999999</v>
      </c>
      <c r="H249" s="105">
        <v>24376.089100000001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62052.897599999997</v>
      </c>
      <c r="C250" s="105">
        <v>120.8681</v>
      </c>
      <c r="D250" s="105">
        <v>356.63760000000002</v>
      </c>
      <c r="E250" s="105">
        <v>0</v>
      </c>
      <c r="F250" s="105">
        <v>1.4E-3</v>
      </c>
      <c r="G250" s="105">
        <v>22180.232199999999</v>
      </c>
      <c r="H250" s="105">
        <v>27378.216899999999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74903.408500000005</v>
      </c>
      <c r="C251" s="105">
        <v>147.90020000000001</v>
      </c>
      <c r="D251" s="105">
        <v>441.54520000000002</v>
      </c>
      <c r="E251" s="105">
        <v>0</v>
      </c>
      <c r="F251" s="105">
        <v>1.8E-3</v>
      </c>
      <c r="G251" s="105">
        <v>27461.476500000001</v>
      </c>
      <c r="H251" s="105">
        <v>33230.977099999996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52229.986299999997</v>
      </c>
      <c r="C252" s="105">
        <v>103.2246</v>
      </c>
      <c r="D252" s="105">
        <v>308.40789999999998</v>
      </c>
      <c r="E252" s="105">
        <v>0</v>
      </c>
      <c r="F252" s="105">
        <v>1.1999999999999999E-3</v>
      </c>
      <c r="G252" s="105">
        <v>19181.1567</v>
      </c>
      <c r="H252" s="105">
        <v>23180.489399999999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55668.346299999997</v>
      </c>
      <c r="C253" s="105">
        <v>109.9853</v>
      </c>
      <c r="D253" s="105">
        <v>328.51929999999999</v>
      </c>
      <c r="E253" s="105">
        <v>0</v>
      </c>
      <c r="F253" s="105">
        <v>1.2999999999999999E-3</v>
      </c>
      <c r="G253" s="105">
        <v>20431.955900000001</v>
      </c>
      <c r="H253" s="105">
        <v>24703.316900000002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62588.440199999997</v>
      </c>
      <c r="C254" s="105">
        <v>123.2402</v>
      </c>
      <c r="D254" s="105">
        <v>367.05349999999999</v>
      </c>
      <c r="E254" s="105">
        <v>0</v>
      </c>
      <c r="F254" s="105">
        <v>1.5E-3</v>
      </c>
      <c r="G254" s="105">
        <v>22828.432100000002</v>
      </c>
      <c r="H254" s="105">
        <v>27736.018800000002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61341.273099999999</v>
      </c>
      <c r="C255" s="105">
        <v>117.56950000000001</v>
      </c>
      <c r="D255" s="105">
        <v>341.98759999999999</v>
      </c>
      <c r="E255" s="105">
        <v>0</v>
      </c>
      <c r="F255" s="105">
        <v>1.4E-3</v>
      </c>
      <c r="G255" s="105">
        <v>21268.521499999999</v>
      </c>
      <c r="H255" s="105">
        <v>26889.367900000001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60858.682099999998</v>
      </c>
      <c r="C256" s="105">
        <v>112.10680000000001</v>
      </c>
      <c r="D256" s="105">
        <v>314.24189999999999</v>
      </c>
      <c r="E256" s="105">
        <v>0</v>
      </c>
      <c r="F256" s="105">
        <v>1.2999999999999999E-3</v>
      </c>
      <c r="G256" s="105">
        <v>19541.550599999999</v>
      </c>
      <c r="H256" s="105">
        <v>26262.906900000002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69726.286800000002</v>
      </c>
      <c r="C257" s="105">
        <v>119.3443</v>
      </c>
      <c r="D257" s="105">
        <v>309.79739999999998</v>
      </c>
      <c r="E257" s="105">
        <v>0</v>
      </c>
      <c r="F257" s="105">
        <v>1.2999999999999999E-3</v>
      </c>
      <c r="G257" s="105">
        <v>19262.049500000001</v>
      </c>
      <c r="H257" s="105">
        <v>29257.783100000001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762059.93189999997</v>
      </c>
      <c r="C259" s="105">
        <v>1416.6307999999999</v>
      </c>
      <c r="D259" s="105">
        <v>4005.8357000000001</v>
      </c>
      <c r="E259" s="105">
        <v>0</v>
      </c>
      <c r="F259" s="105">
        <v>1.6299999999999999E-2</v>
      </c>
      <c r="G259" s="105">
        <v>249112.6447</v>
      </c>
      <c r="H259" s="105">
        <v>330033.88660000003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52229.986299999997</v>
      </c>
      <c r="C260" s="105">
        <v>103.2246</v>
      </c>
      <c r="D260" s="105">
        <v>285.62079999999997</v>
      </c>
      <c r="E260" s="105">
        <v>0</v>
      </c>
      <c r="F260" s="105">
        <v>1.1999999999999999E-3</v>
      </c>
      <c r="G260" s="105">
        <v>17758.7209</v>
      </c>
      <c r="H260" s="105">
        <v>23180.489399999999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76351.481299999999</v>
      </c>
      <c r="C261" s="105">
        <v>147.90020000000001</v>
      </c>
      <c r="D261" s="105">
        <v>441.54520000000002</v>
      </c>
      <c r="E261" s="105">
        <v>0</v>
      </c>
      <c r="F261" s="105">
        <v>1.8E-3</v>
      </c>
      <c r="G261" s="105">
        <v>27461.476500000001</v>
      </c>
      <c r="H261" s="105">
        <v>33230.977099999996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314402000000</v>
      </c>
      <c r="C264" s="105">
        <v>228745.99</v>
      </c>
      <c r="D264" s="105" t="s">
        <v>762</v>
      </c>
      <c r="E264" s="105">
        <v>120876.129</v>
      </c>
      <c r="F264" s="105">
        <v>79091.122000000003</v>
      </c>
      <c r="G264" s="105">
        <v>7946.3670000000002</v>
      </c>
      <c r="H264" s="105">
        <v>0</v>
      </c>
      <c r="I264" s="105">
        <v>17391.978999999999</v>
      </c>
      <c r="J264" s="105">
        <v>0</v>
      </c>
      <c r="K264" s="105">
        <v>0.39100000000000001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3440.002</v>
      </c>
      <c r="R264" s="105">
        <v>0</v>
      </c>
      <c r="S264" s="105">
        <v>0</v>
      </c>
    </row>
    <row r="265" spans="1:19">
      <c r="A265" s="105" t="s">
        <v>597</v>
      </c>
      <c r="B265" s="106">
        <v>281589000000</v>
      </c>
      <c r="C265" s="105">
        <v>221535.367</v>
      </c>
      <c r="D265" s="105" t="s">
        <v>656</v>
      </c>
      <c r="E265" s="105">
        <v>120876.129</v>
      </c>
      <c r="F265" s="105">
        <v>79091.122000000003</v>
      </c>
      <c r="G265" s="105">
        <v>8204.7649999999994</v>
      </c>
      <c r="H265" s="105">
        <v>0</v>
      </c>
      <c r="I265" s="105">
        <v>11082.529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2280.8209999999999</v>
      </c>
      <c r="R265" s="105">
        <v>0</v>
      </c>
      <c r="S265" s="105">
        <v>0</v>
      </c>
    </row>
    <row r="266" spans="1:19">
      <c r="A266" s="105" t="s">
        <v>598</v>
      </c>
      <c r="B266" s="106">
        <v>323081000000</v>
      </c>
      <c r="C266" s="105">
        <v>290212.26299999998</v>
      </c>
      <c r="D266" s="105" t="s">
        <v>706</v>
      </c>
      <c r="E266" s="105">
        <v>120876.129</v>
      </c>
      <c r="F266" s="105">
        <v>73092.044999999998</v>
      </c>
      <c r="G266" s="105">
        <v>13265.713</v>
      </c>
      <c r="H266" s="105">
        <v>0</v>
      </c>
      <c r="I266" s="105">
        <v>80399.957999999999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2578.4180000000001</v>
      </c>
      <c r="R266" s="105">
        <v>0</v>
      </c>
      <c r="S266" s="105">
        <v>0</v>
      </c>
    </row>
    <row r="267" spans="1:19">
      <c r="A267" s="105" t="s">
        <v>599</v>
      </c>
      <c r="B267" s="106">
        <v>301192000000</v>
      </c>
      <c r="C267" s="105">
        <v>289411.69</v>
      </c>
      <c r="D267" s="105" t="s">
        <v>681</v>
      </c>
      <c r="E267" s="105">
        <v>120876.129</v>
      </c>
      <c r="F267" s="105">
        <v>73092.044999999998</v>
      </c>
      <c r="G267" s="105">
        <v>15661.460999999999</v>
      </c>
      <c r="H267" s="105">
        <v>0</v>
      </c>
      <c r="I267" s="105">
        <v>77223.864000000001</v>
      </c>
      <c r="J267" s="105">
        <v>0</v>
      </c>
      <c r="K267" s="105">
        <v>1E-3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2558.1909999999998</v>
      </c>
      <c r="R267" s="105">
        <v>0</v>
      </c>
      <c r="S267" s="105">
        <v>0</v>
      </c>
    </row>
    <row r="268" spans="1:19">
      <c r="A268" s="105" t="s">
        <v>316</v>
      </c>
      <c r="B268" s="106">
        <v>351699000000</v>
      </c>
      <c r="C268" s="105">
        <v>373069.49</v>
      </c>
      <c r="D268" s="105" t="s">
        <v>752</v>
      </c>
      <c r="E268" s="105">
        <v>120876.129</v>
      </c>
      <c r="F268" s="105">
        <v>73092.044999999998</v>
      </c>
      <c r="G268" s="105">
        <v>22323.491999999998</v>
      </c>
      <c r="H268" s="105">
        <v>0</v>
      </c>
      <c r="I268" s="105">
        <v>154175.23800000001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2602.587</v>
      </c>
      <c r="R268" s="105">
        <v>0</v>
      </c>
      <c r="S268" s="105">
        <v>0</v>
      </c>
    </row>
    <row r="269" spans="1:19">
      <c r="A269" s="105" t="s">
        <v>600</v>
      </c>
      <c r="B269" s="106">
        <v>435440000000</v>
      </c>
      <c r="C269" s="105">
        <v>431054.64399999997</v>
      </c>
      <c r="D269" s="105" t="s">
        <v>707</v>
      </c>
      <c r="E269" s="105">
        <v>120876.129</v>
      </c>
      <c r="F269" s="105">
        <v>79091.122000000003</v>
      </c>
      <c r="G269" s="105">
        <v>30192.166000000001</v>
      </c>
      <c r="H269" s="105">
        <v>0</v>
      </c>
      <c r="I269" s="105">
        <v>198182.299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2712.9270000000001</v>
      </c>
      <c r="R269" s="105">
        <v>0</v>
      </c>
      <c r="S269" s="105">
        <v>0</v>
      </c>
    </row>
    <row r="270" spans="1:19">
      <c r="A270" s="105" t="s">
        <v>601</v>
      </c>
      <c r="B270" s="106">
        <v>304144000000</v>
      </c>
      <c r="C270" s="105">
        <v>343758.57900000003</v>
      </c>
      <c r="D270" s="105" t="s">
        <v>657</v>
      </c>
      <c r="E270" s="105">
        <v>67153.404999999999</v>
      </c>
      <c r="F270" s="105">
        <v>44636.17</v>
      </c>
      <c r="G270" s="105">
        <v>27528.629000000001</v>
      </c>
      <c r="H270" s="105">
        <v>0</v>
      </c>
      <c r="I270" s="105">
        <v>201831.916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2608.46</v>
      </c>
      <c r="R270" s="105">
        <v>0</v>
      </c>
      <c r="S270" s="105">
        <v>0</v>
      </c>
    </row>
    <row r="271" spans="1:19">
      <c r="A271" s="105" t="s">
        <v>602</v>
      </c>
      <c r="B271" s="106">
        <v>323977000000</v>
      </c>
      <c r="C271" s="105">
        <v>337817.71500000003</v>
      </c>
      <c r="D271" s="105" t="s">
        <v>700</v>
      </c>
      <c r="E271" s="105">
        <v>67153.404999999999</v>
      </c>
      <c r="F271" s="105">
        <v>41836.601000000002</v>
      </c>
      <c r="G271" s="105">
        <v>27597.097000000002</v>
      </c>
      <c r="H271" s="105">
        <v>0</v>
      </c>
      <c r="I271" s="105">
        <v>198630.70800000001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2599.904</v>
      </c>
      <c r="R271" s="105">
        <v>0</v>
      </c>
      <c r="S271" s="105">
        <v>0</v>
      </c>
    </row>
    <row r="272" spans="1:19">
      <c r="A272" s="105" t="s">
        <v>603</v>
      </c>
      <c r="B272" s="106">
        <v>361977000000</v>
      </c>
      <c r="C272" s="105">
        <v>391515.90600000002</v>
      </c>
      <c r="D272" s="105" t="s">
        <v>702</v>
      </c>
      <c r="E272" s="105">
        <v>120876.129</v>
      </c>
      <c r="F272" s="105">
        <v>73092.044999999998</v>
      </c>
      <c r="G272" s="105">
        <v>28526.071</v>
      </c>
      <c r="H272" s="105">
        <v>0</v>
      </c>
      <c r="I272" s="105">
        <v>166316.06</v>
      </c>
      <c r="J272" s="105">
        <v>0</v>
      </c>
      <c r="K272" s="105">
        <v>1.2999999999999999E-2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2705.5880000000002</v>
      </c>
      <c r="R272" s="105">
        <v>0</v>
      </c>
      <c r="S272" s="105">
        <v>0</v>
      </c>
    </row>
    <row r="273" spans="1:19">
      <c r="A273" s="105" t="s">
        <v>604</v>
      </c>
      <c r="B273" s="106">
        <v>337242000000</v>
      </c>
      <c r="C273" s="105">
        <v>349945.27600000001</v>
      </c>
      <c r="D273" s="105" t="s">
        <v>663</v>
      </c>
      <c r="E273" s="105">
        <v>120876.129</v>
      </c>
      <c r="F273" s="105">
        <v>79091.122000000003</v>
      </c>
      <c r="G273" s="105">
        <v>17610.593000000001</v>
      </c>
      <c r="H273" s="105">
        <v>0</v>
      </c>
      <c r="I273" s="105">
        <v>129762.963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2604.4690000000001</v>
      </c>
      <c r="R273" s="105">
        <v>0</v>
      </c>
      <c r="S273" s="105">
        <v>0</v>
      </c>
    </row>
    <row r="274" spans="1:19">
      <c r="A274" s="105" t="s">
        <v>605</v>
      </c>
      <c r="B274" s="106">
        <v>309859000000</v>
      </c>
      <c r="C274" s="105">
        <v>311012.17200000002</v>
      </c>
      <c r="D274" s="105" t="s">
        <v>708</v>
      </c>
      <c r="E274" s="105">
        <v>120876.129</v>
      </c>
      <c r="F274" s="105">
        <v>75091.737999999998</v>
      </c>
      <c r="G274" s="105">
        <v>17213.019</v>
      </c>
      <c r="H274" s="105">
        <v>0</v>
      </c>
      <c r="I274" s="105">
        <v>95270.013999999996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2561.2710000000002</v>
      </c>
      <c r="R274" s="105">
        <v>0</v>
      </c>
      <c r="S274" s="105">
        <v>0</v>
      </c>
    </row>
    <row r="275" spans="1:19">
      <c r="A275" s="105" t="s">
        <v>606</v>
      </c>
      <c r="B275" s="106">
        <v>305427000000</v>
      </c>
      <c r="C275" s="105">
        <v>211739.2</v>
      </c>
      <c r="D275" s="105" t="s">
        <v>763</v>
      </c>
      <c r="E275" s="105">
        <v>120876.129</v>
      </c>
      <c r="F275" s="105">
        <v>79091.122000000003</v>
      </c>
      <c r="G275" s="105">
        <v>8233.2090000000007</v>
      </c>
      <c r="H275" s="105">
        <v>0</v>
      </c>
      <c r="I275" s="105">
        <v>0</v>
      </c>
      <c r="J275" s="105">
        <v>0</v>
      </c>
      <c r="K275" s="105">
        <v>58.384999999999998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3480.3539999999998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3950030000000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281589000000</v>
      </c>
      <c r="C278" s="105">
        <v>211739.2</v>
      </c>
      <c r="D278" s="105"/>
      <c r="E278" s="105">
        <v>67153.404999999999</v>
      </c>
      <c r="F278" s="105">
        <v>41836.601000000002</v>
      </c>
      <c r="G278" s="105">
        <v>7946.3670000000002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2280.8209999999999</v>
      </c>
      <c r="R278" s="105">
        <v>0</v>
      </c>
      <c r="S278" s="105">
        <v>0</v>
      </c>
    </row>
    <row r="279" spans="1:19">
      <c r="A279" s="105" t="s">
        <v>609</v>
      </c>
      <c r="B279" s="106">
        <v>435440000000</v>
      </c>
      <c r="C279" s="105">
        <v>431054.64399999997</v>
      </c>
      <c r="D279" s="105"/>
      <c r="E279" s="105">
        <v>120876.129</v>
      </c>
      <c r="F279" s="105">
        <v>79091.122000000003</v>
      </c>
      <c r="G279" s="105">
        <v>30192.166000000001</v>
      </c>
      <c r="H279" s="105">
        <v>0</v>
      </c>
      <c r="I279" s="105">
        <v>201831.916</v>
      </c>
      <c r="J279" s="105">
        <v>0</v>
      </c>
      <c r="K279" s="105">
        <v>58.384999999999998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3480.3539999999998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85919.7</v>
      </c>
      <c r="C282" s="105">
        <v>18342.37</v>
      </c>
      <c r="D282" s="105">
        <v>0</v>
      </c>
      <c r="E282" s="105">
        <v>104262.08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12.5</v>
      </c>
      <c r="C283" s="105">
        <v>2.67</v>
      </c>
      <c r="D283" s="105">
        <v>0</v>
      </c>
      <c r="E283" s="105">
        <v>15.17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12.5</v>
      </c>
      <c r="C284" s="105">
        <v>2.67</v>
      </c>
      <c r="D284" s="105">
        <v>0</v>
      </c>
      <c r="E284" s="105">
        <v>15.17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8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5236.8100000000004</v>
      </c>
      <c r="C2" s="105">
        <v>762.16</v>
      </c>
      <c r="D2" s="105">
        <v>762.16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5236.8100000000004</v>
      </c>
      <c r="C3" s="105">
        <v>762.16</v>
      </c>
      <c r="D3" s="105">
        <v>762.16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14252.32</v>
      </c>
      <c r="C4" s="105">
        <v>2074.27</v>
      </c>
      <c r="D4" s="105">
        <v>2074.27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14252.32</v>
      </c>
      <c r="C5" s="105">
        <v>2074.27</v>
      </c>
      <c r="D5" s="105">
        <v>2074.27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1034.1099999999999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379.32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123.66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179.18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1.17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134.69999999999999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69.22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3833.66</v>
      </c>
      <c r="C28" s="105">
        <v>1403.16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0.56799999999999995</v>
      </c>
      <c r="E61" s="105">
        <v>0.621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0.33500000000000002</v>
      </c>
      <c r="E63" s="105">
        <v>0.35799999999999998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0.56799999999999995</v>
      </c>
      <c r="E64" s="105">
        <v>0.621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0.56799999999999995</v>
      </c>
      <c r="E65" s="105">
        <v>0.621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0.33500000000000002</v>
      </c>
      <c r="E67" s="105">
        <v>0.35799999999999998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0.56799999999999995</v>
      </c>
      <c r="E68" s="105">
        <v>0.621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0.33500000000000002</v>
      </c>
      <c r="E70" s="105">
        <v>0.35799999999999998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0.56799999999999995</v>
      </c>
      <c r="E71" s="105">
        <v>0.621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0.56799999999999995</v>
      </c>
      <c r="E72" s="105">
        <v>0.621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0.33500000000000002</v>
      </c>
      <c r="E74" s="105">
        <v>0.35799999999999998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0.56799999999999995</v>
      </c>
      <c r="E75" s="105">
        <v>0.621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0.56799999999999995</v>
      </c>
      <c r="E76" s="105">
        <v>0.621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0.33500000000000002</v>
      </c>
      <c r="E78" s="105">
        <v>0.35799999999999998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0.56799999999999995</v>
      </c>
      <c r="E79" s="105">
        <v>0.621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0.56799999999999995</v>
      </c>
      <c r="E80" s="105">
        <v>0.621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0.33500000000000002</v>
      </c>
      <c r="E82" s="105">
        <v>0.35799999999999998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0.56799999999999995</v>
      </c>
      <c r="E83" s="105">
        <v>0.621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0.56799999999999995</v>
      </c>
      <c r="E84" s="105">
        <v>0.621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0.33500000000000002</v>
      </c>
      <c r="E86" s="105">
        <v>0.35799999999999998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0.56799999999999995</v>
      </c>
      <c r="E87" s="105">
        <v>0.621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0.56799999999999995</v>
      </c>
      <c r="E88" s="105">
        <v>0.621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0.33500000000000002</v>
      </c>
      <c r="E90" s="105">
        <v>0.35799999999999998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0.56799999999999995</v>
      </c>
      <c r="E91" s="105">
        <v>0.621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0.56799999999999995</v>
      </c>
      <c r="E92" s="105">
        <v>0.621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0.33500000000000002</v>
      </c>
      <c r="E94" s="105">
        <v>0.35799999999999998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0.56799999999999995</v>
      </c>
      <c r="E95" s="105">
        <v>0.621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0.33500000000000002</v>
      </c>
      <c r="E97" s="105">
        <v>0.35799999999999998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0.56799999999999995</v>
      </c>
      <c r="E98" s="105">
        <v>0.621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0.33500000000000002</v>
      </c>
      <c r="E100" s="105">
        <v>0.35799999999999998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0.56799999999999995</v>
      </c>
      <c r="E101" s="105">
        <v>0.621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0.33500000000000002</v>
      </c>
      <c r="E103" s="105">
        <v>0.35799999999999998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0.56799999999999995</v>
      </c>
      <c r="E104" s="105">
        <v>0.621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0.33500000000000002</v>
      </c>
      <c r="E106" s="105">
        <v>0.35799999999999998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0.56799999999999995</v>
      </c>
      <c r="E107" s="105">
        <v>0.621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0.33500000000000002</v>
      </c>
      <c r="E109" s="105">
        <v>0.35799999999999998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0.56799999999999995</v>
      </c>
      <c r="E110" s="105">
        <v>0.621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0.56799999999999995</v>
      </c>
      <c r="E111" s="105">
        <v>0.621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0.33500000000000002</v>
      </c>
      <c r="E113" s="105">
        <v>0.35799999999999998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0.56799999999999995</v>
      </c>
      <c r="E114" s="105">
        <v>0.621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0.33500000000000002</v>
      </c>
      <c r="E116" s="105">
        <v>0.35799999999999998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0.56799999999999995</v>
      </c>
      <c r="E117" s="105">
        <v>0.621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0.33500000000000002</v>
      </c>
      <c r="E119" s="105">
        <v>0.35799999999999998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0.33500000000000002</v>
      </c>
      <c r="E121" s="105">
        <v>0.35799999999999998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0.56799999999999995</v>
      </c>
      <c r="E122" s="105">
        <v>0.621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0.33500000000000002</v>
      </c>
      <c r="E124" s="105">
        <v>0.35799999999999998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0.56799999999999995</v>
      </c>
      <c r="E125" s="105">
        <v>0.621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0.33500000000000002</v>
      </c>
      <c r="E127" s="105">
        <v>0.35799999999999998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0.56799999999999995</v>
      </c>
      <c r="E128" s="105">
        <v>0.621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0.33500000000000002</v>
      </c>
      <c r="E130" s="105">
        <v>0.35799999999999998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0.56799999999999995</v>
      </c>
      <c r="E131" s="105">
        <v>0.621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0.33500000000000002</v>
      </c>
      <c r="E133" s="105">
        <v>0.35799999999999998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0.56799999999999995</v>
      </c>
      <c r="E134" s="105">
        <v>0.621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0.33500000000000002</v>
      </c>
      <c r="E136" s="105">
        <v>0.35799999999999998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0.56799999999999995</v>
      </c>
      <c r="E137" s="105">
        <v>0.621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0.33500000000000002</v>
      </c>
      <c r="E139" s="105">
        <v>0.35799999999999998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0.56799999999999995</v>
      </c>
      <c r="E140" s="105">
        <v>0.621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0.56799999999999995</v>
      </c>
      <c r="E141" s="105">
        <v>0.621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0.33500000000000002</v>
      </c>
      <c r="E143" s="105">
        <v>0.35799999999999998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4.0919999999999996</v>
      </c>
      <c r="F146" s="105">
        <v>0.36199999999999999</v>
      </c>
      <c r="G146" s="105">
        <v>0.22500000000000001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4.0919999999999996</v>
      </c>
      <c r="F147" s="105">
        <v>0.36199999999999999</v>
      </c>
      <c r="G147" s="105">
        <v>0.22500000000000001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4.0919999999999996</v>
      </c>
      <c r="F148" s="105">
        <v>0.36199999999999999</v>
      </c>
      <c r="G148" s="105">
        <v>0.22500000000000001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4.0919999999999996</v>
      </c>
      <c r="F149" s="105">
        <v>0.36199999999999999</v>
      </c>
      <c r="G149" s="105">
        <v>0.22500000000000001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4.0919999999999996</v>
      </c>
      <c r="F150" s="105">
        <v>0.36199999999999999</v>
      </c>
      <c r="G150" s="105">
        <v>0.22500000000000001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4.0919999999999996</v>
      </c>
      <c r="F151" s="105">
        <v>0.36199999999999999</v>
      </c>
      <c r="G151" s="105">
        <v>0.22500000000000001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4.0919999999999996</v>
      </c>
      <c r="F152" s="105">
        <v>0.36199999999999999</v>
      </c>
      <c r="G152" s="105">
        <v>0.22500000000000001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4.0919999999999996</v>
      </c>
      <c r="F153" s="105">
        <v>0.36199999999999999</v>
      </c>
      <c r="G153" s="105">
        <v>0.22500000000000001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4.0919999999999996</v>
      </c>
      <c r="F154" s="105">
        <v>0.36199999999999999</v>
      </c>
      <c r="G154" s="105">
        <v>0.22500000000000001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4.0919999999999996</v>
      </c>
      <c r="F155" s="105">
        <v>0.36199999999999999</v>
      </c>
      <c r="G155" s="105">
        <v>0.22500000000000001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4.0919999999999996</v>
      </c>
      <c r="F156" s="105">
        <v>0.36199999999999999</v>
      </c>
      <c r="G156" s="105">
        <v>0.22500000000000001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4.0919999999999996</v>
      </c>
      <c r="F157" s="105">
        <v>0.36199999999999999</v>
      </c>
      <c r="G157" s="105">
        <v>0.22500000000000001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4.0919999999999996</v>
      </c>
      <c r="F158" s="105">
        <v>0.36199999999999999</v>
      </c>
      <c r="G158" s="105">
        <v>0.22500000000000001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4.0919999999999996</v>
      </c>
      <c r="F159" s="105">
        <v>0.36199999999999999</v>
      </c>
      <c r="G159" s="105">
        <v>0.22500000000000001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4.0919999999999996</v>
      </c>
      <c r="F160" s="105">
        <v>0.36199999999999999</v>
      </c>
      <c r="G160" s="105">
        <v>0.22500000000000001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4.0919999999999996</v>
      </c>
      <c r="F161" s="105">
        <v>0.36199999999999999</v>
      </c>
      <c r="G161" s="105">
        <v>0.22500000000000001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4.0919999999999996</v>
      </c>
      <c r="F162" s="105">
        <v>0.36199999999999999</v>
      </c>
      <c r="G162" s="105">
        <v>0.22500000000000001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4.0919999999999996</v>
      </c>
      <c r="F163" s="105">
        <v>0.36199999999999999</v>
      </c>
      <c r="G163" s="105">
        <v>0.22500000000000001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4.0919999999999996</v>
      </c>
      <c r="F164" s="105">
        <v>0.36199999999999999</v>
      </c>
      <c r="G164" s="105">
        <v>0.22500000000000001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4.0919999999999996</v>
      </c>
      <c r="F165" s="105">
        <v>0.36199999999999999</v>
      </c>
      <c r="G165" s="105">
        <v>0.22500000000000001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4.0919999999999996</v>
      </c>
      <c r="F166" s="105">
        <v>0.36199999999999999</v>
      </c>
      <c r="G166" s="105">
        <v>0.22500000000000001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4.0919999999999996</v>
      </c>
      <c r="F167" s="105">
        <v>0.36199999999999999</v>
      </c>
      <c r="G167" s="105">
        <v>0.22500000000000001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4.0919999999999996</v>
      </c>
      <c r="F168" s="105">
        <v>0.36199999999999999</v>
      </c>
      <c r="G168" s="105">
        <v>0.22500000000000001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4.0919999999999996</v>
      </c>
      <c r="F169" s="105">
        <v>0.36199999999999999</v>
      </c>
      <c r="G169" s="105">
        <v>0.22500000000000001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4.0919999999999996</v>
      </c>
      <c r="F170" s="105">
        <v>0.36199999999999999</v>
      </c>
      <c r="G170" s="105">
        <v>0.22500000000000001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4.0919999999999996</v>
      </c>
      <c r="F171" s="105">
        <v>0.36199999999999999</v>
      </c>
      <c r="G171" s="105">
        <v>0.22500000000000001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4.0919999999999996</v>
      </c>
      <c r="F172" s="105">
        <v>0.36199999999999999</v>
      </c>
      <c r="G172" s="105">
        <v>0.22500000000000001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4.0919999999999996</v>
      </c>
      <c r="F173" s="105">
        <v>0.36199999999999999</v>
      </c>
      <c r="G173" s="105">
        <v>0.22500000000000001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4.0919999999999996</v>
      </c>
      <c r="F174" s="105">
        <v>0.36199999999999999</v>
      </c>
      <c r="G174" s="105">
        <v>0.22500000000000001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4.0919999999999996</v>
      </c>
      <c r="F175" s="105">
        <v>0.36199999999999999</v>
      </c>
      <c r="G175" s="105">
        <v>0.22500000000000001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4.0919999999999996</v>
      </c>
      <c r="F176" s="105">
        <v>0.36199999999999999</v>
      </c>
      <c r="G176" s="105">
        <v>0.22500000000000001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4.0919999999999996</v>
      </c>
      <c r="F177" s="105">
        <v>0.36199999999999999</v>
      </c>
      <c r="G177" s="105">
        <v>0.22500000000000001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4.0919999999999996</v>
      </c>
      <c r="F178" s="105">
        <v>0.36199999999999999</v>
      </c>
      <c r="G178" s="105">
        <v>0.22500000000000001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4.09</v>
      </c>
      <c r="F179" s="105">
        <v>0.36199999999999999</v>
      </c>
      <c r="G179" s="105">
        <v>0.22500000000000001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4.09</v>
      </c>
      <c r="F180" s="105">
        <v>0.36199999999999999</v>
      </c>
      <c r="G180" s="105">
        <v>0.22500000000000001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4.09</v>
      </c>
      <c r="F181" s="105">
        <v>0.36199999999999999</v>
      </c>
      <c r="G181" s="105">
        <v>0.22500000000000001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348056.26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14028.2</v>
      </c>
      <c r="D187" s="105">
        <v>9772.08</v>
      </c>
      <c r="E187" s="105">
        <v>4256.12</v>
      </c>
      <c r="F187" s="105">
        <v>0.7</v>
      </c>
      <c r="G187" s="105">
        <v>2.98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23421.79</v>
      </c>
      <c r="D188" s="105">
        <v>16619.419999999998</v>
      </c>
      <c r="E188" s="105">
        <v>6802.37</v>
      </c>
      <c r="F188" s="105">
        <v>0.71</v>
      </c>
      <c r="G188" s="105">
        <v>3.04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53271.5</v>
      </c>
      <c r="D189" s="105">
        <v>36752.03</v>
      </c>
      <c r="E189" s="105">
        <v>16519.47</v>
      </c>
      <c r="F189" s="105">
        <v>0.69</v>
      </c>
      <c r="G189" s="105">
        <v>2.64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90858.21</v>
      </c>
      <c r="D190" s="105">
        <v>72536.789999999994</v>
      </c>
      <c r="E190" s="105">
        <v>18321.419999999998</v>
      </c>
      <c r="F190" s="105">
        <v>0.8</v>
      </c>
      <c r="G190" s="105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94938.06</v>
      </c>
      <c r="D191" s="105">
        <v>74507.69</v>
      </c>
      <c r="E191" s="105">
        <v>20430.38</v>
      </c>
      <c r="F191" s="105">
        <v>0.78</v>
      </c>
      <c r="G191" s="105">
        <v>3.27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73969.23</v>
      </c>
      <c r="D192" s="105">
        <v>57097.69</v>
      </c>
      <c r="E192" s="105">
        <v>16871.54</v>
      </c>
      <c r="F192" s="105">
        <v>0.77</v>
      </c>
      <c r="G192" s="105">
        <v>3.24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75515.47</v>
      </c>
      <c r="D193" s="105">
        <v>59220.480000000003</v>
      </c>
      <c r="E193" s="105">
        <v>16294.99</v>
      </c>
      <c r="F193" s="105">
        <v>0.78</v>
      </c>
      <c r="G193" s="105">
        <v>3.29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5805.73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5703.38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6755.78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6665.55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6674.58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6488.66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6494.36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6579.56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5601.3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5565.54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5635.9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12969.97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3813.11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12380.15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3507.75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15807.16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15339.69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15428.17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14427.52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14451.25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9949.65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12380.61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29855.02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52280.480000000003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110512.48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33630.47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33844.57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25408.54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26875.96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0.61</v>
      </c>
      <c r="F230" s="105">
        <v>710.11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5.48</v>
      </c>
      <c r="F233" s="105">
        <v>10288.32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5.52</v>
      </c>
      <c r="F234" s="105">
        <v>10353.82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4.1399999999999997</v>
      </c>
      <c r="F235" s="105">
        <v>7903.32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4.38</v>
      </c>
      <c r="F236" s="105">
        <v>8359.76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1916.55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95722.986000000004</v>
      </c>
      <c r="C246" s="105">
        <v>155.91640000000001</v>
      </c>
      <c r="D246" s="105">
        <v>374.02249999999998</v>
      </c>
      <c r="E246" s="105">
        <v>0</v>
      </c>
      <c r="F246" s="105">
        <v>1.5E-3</v>
      </c>
      <c r="G246" s="105">
        <v>388849.67090000003</v>
      </c>
      <c r="H246" s="105">
        <v>39900.775699999998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83758.499500000005</v>
      </c>
      <c r="C247" s="105">
        <v>138.38919999999999</v>
      </c>
      <c r="D247" s="105">
        <v>337.88650000000001</v>
      </c>
      <c r="E247" s="105">
        <v>0</v>
      </c>
      <c r="F247" s="105">
        <v>1.2999999999999999E-3</v>
      </c>
      <c r="G247" s="105">
        <v>351295.74349999998</v>
      </c>
      <c r="H247" s="105">
        <v>35105.892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94775.971300000005</v>
      </c>
      <c r="C248" s="105">
        <v>158.4949</v>
      </c>
      <c r="D248" s="105">
        <v>392.62759999999997</v>
      </c>
      <c r="E248" s="105">
        <v>0</v>
      </c>
      <c r="F248" s="105">
        <v>1.5E-3</v>
      </c>
      <c r="G248" s="105">
        <v>408222.92099999997</v>
      </c>
      <c r="H248" s="105">
        <v>39910.261500000001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85272.531300000002</v>
      </c>
      <c r="C249" s="105">
        <v>145.8511</v>
      </c>
      <c r="D249" s="105">
        <v>370.84230000000002</v>
      </c>
      <c r="E249" s="105">
        <v>0</v>
      </c>
      <c r="F249" s="105">
        <v>1.5E-3</v>
      </c>
      <c r="G249" s="105">
        <v>385595.00929999998</v>
      </c>
      <c r="H249" s="105">
        <v>36227.032099999997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99849.383900000001</v>
      </c>
      <c r="C250" s="105">
        <v>173.29929999999999</v>
      </c>
      <c r="D250" s="105">
        <v>447.85219999999998</v>
      </c>
      <c r="E250" s="105">
        <v>0</v>
      </c>
      <c r="F250" s="105">
        <v>1.6999999999999999E-3</v>
      </c>
      <c r="G250" s="105">
        <v>465685.2867</v>
      </c>
      <c r="H250" s="105">
        <v>42666.6057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107775.064</v>
      </c>
      <c r="C251" s="105">
        <v>187.67259999999999</v>
      </c>
      <c r="D251" s="105">
        <v>486.7432</v>
      </c>
      <c r="E251" s="105">
        <v>0</v>
      </c>
      <c r="F251" s="105">
        <v>1.9E-3</v>
      </c>
      <c r="G251" s="105">
        <v>506128.88770000002</v>
      </c>
      <c r="H251" s="105">
        <v>46113.893799999998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74132.706000000006</v>
      </c>
      <c r="C252" s="105">
        <v>129.14259999999999</v>
      </c>
      <c r="D252" s="105">
        <v>335.08949999999999</v>
      </c>
      <c r="E252" s="105">
        <v>0</v>
      </c>
      <c r="F252" s="105">
        <v>1.2999999999999999E-3</v>
      </c>
      <c r="G252" s="105">
        <v>348435.55800000002</v>
      </c>
      <c r="H252" s="105">
        <v>31724.445299999999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74878.094500000007</v>
      </c>
      <c r="C253" s="105">
        <v>130.37</v>
      </c>
      <c r="D253" s="105">
        <v>338.07369999999997</v>
      </c>
      <c r="E253" s="105">
        <v>0</v>
      </c>
      <c r="F253" s="105">
        <v>1.2999999999999999E-3</v>
      </c>
      <c r="G253" s="105">
        <v>351538.16580000002</v>
      </c>
      <c r="H253" s="105">
        <v>32036.449799999999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96374.115999999995</v>
      </c>
      <c r="C254" s="105">
        <v>167.72929999999999</v>
      </c>
      <c r="D254" s="105">
        <v>434.76389999999998</v>
      </c>
      <c r="E254" s="105">
        <v>0</v>
      </c>
      <c r="F254" s="105">
        <v>1.6999999999999999E-3</v>
      </c>
      <c r="G254" s="105">
        <v>452078.84279999998</v>
      </c>
      <c r="H254" s="105">
        <v>41226.883900000001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90583.338300000003</v>
      </c>
      <c r="C255" s="105">
        <v>155.31909999999999</v>
      </c>
      <c r="D255" s="105">
        <v>396.01870000000002</v>
      </c>
      <c r="E255" s="105">
        <v>0</v>
      </c>
      <c r="F255" s="105">
        <v>1.6000000000000001E-3</v>
      </c>
      <c r="G255" s="105">
        <v>411775.52340000001</v>
      </c>
      <c r="H255" s="105">
        <v>38520.964699999997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89405.094500000007</v>
      </c>
      <c r="C256" s="105">
        <v>149.60419999999999</v>
      </c>
      <c r="D256" s="105">
        <v>370.8707</v>
      </c>
      <c r="E256" s="105">
        <v>0</v>
      </c>
      <c r="F256" s="105">
        <v>1.5E-3</v>
      </c>
      <c r="G256" s="105">
        <v>385602.46279999998</v>
      </c>
      <c r="H256" s="105">
        <v>37657.513800000001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94195.618799999997</v>
      </c>
      <c r="C257" s="105">
        <v>153.01419999999999</v>
      </c>
      <c r="D257" s="105">
        <v>365.81169999999997</v>
      </c>
      <c r="E257" s="105">
        <v>0</v>
      </c>
      <c r="F257" s="105">
        <v>1.5E-3</v>
      </c>
      <c r="G257" s="105">
        <v>380310.31910000002</v>
      </c>
      <c r="H257" s="105">
        <v>39223.467900000003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1086720</v>
      </c>
      <c r="C259" s="105">
        <v>1844.8028999999999</v>
      </c>
      <c r="D259" s="105">
        <v>4650.6022999999996</v>
      </c>
      <c r="E259" s="105">
        <v>0</v>
      </c>
      <c r="F259" s="105">
        <v>1.83E-2</v>
      </c>
      <c r="G259" s="106">
        <v>4835520</v>
      </c>
      <c r="H259" s="105">
        <v>460314.1862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74132.706000000006</v>
      </c>
      <c r="C260" s="105">
        <v>129.14259999999999</v>
      </c>
      <c r="D260" s="105">
        <v>335.08949999999999</v>
      </c>
      <c r="E260" s="105">
        <v>0</v>
      </c>
      <c r="F260" s="105">
        <v>1.2999999999999999E-3</v>
      </c>
      <c r="G260" s="105">
        <v>348435.55800000002</v>
      </c>
      <c r="H260" s="105">
        <v>31724.445299999999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107775.064</v>
      </c>
      <c r="C261" s="105">
        <v>187.67259999999999</v>
      </c>
      <c r="D261" s="105">
        <v>486.7432</v>
      </c>
      <c r="E261" s="105">
        <v>0</v>
      </c>
      <c r="F261" s="105">
        <v>1.9E-3</v>
      </c>
      <c r="G261" s="105">
        <v>506128.88770000002</v>
      </c>
      <c r="H261" s="105">
        <v>46113.893799999998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308285000000</v>
      </c>
      <c r="C264" s="105">
        <v>230222.28899999999</v>
      </c>
      <c r="D264" s="105" t="s">
        <v>659</v>
      </c>
      <c r="E264" s="105">
        <v>120876.129</v>
      </c>
      <c r="F264" s="105">
        <v>75091.737999999998</v>
      </c>
      <c r="G264" s="105">
        <v>15218.281000000001</v>
      </c>
      <c r="H264" s="105">
        <v>0</v>
      </c>
      <c r="I264" s="105">
        <v>16725.473000000002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2310.6689999999999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278511000000</v>
      </c>
      <c r="C265" s="105">
        <v>255789.84599999999</v>
      </c>
      <c r="D265" s="105" t="s">
        <v>709</v>
      </c>
      <c r="E265" s="105">
        <v>120876.129</v>
      </c>
      <c r="F265" s="105">
        <v>73092.044999999998</v>
      </c>
      <c r="G265" s="105">
        <v>20606.722000000002</v>
      </c>
      <c r="H265" s="105">
        <v>0</v>
      </c>
      <c r="I265" s="105">
        <v>38775.517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2439.433</v>
      </c>
      <c r="R265" s="105">
        <v>0</v>
      </c>
      <c r="S265" s="105">
        <v>0</v>
      </c>
    </row>
    <row r="266" spans="1:19">
      <c r="A266" s="105" t="s">
        <v>598</v>
      </c>
      <c r="B266" s="106">
        <v>323644000000</v>
      </c>
      <c r="C266" s="105">
        <v>261369.57500000001</v>
      </c>
      <c r="D266" s="105" t="s">
        <v>660</v>
      </c>
      <c r="E266" s="105">
        <v>120876.129</v>
      </c>
      <c r="F266" s="105">
        <v>75091.737999999998</v>
      </c>
      <c r="G266" s="105">
        <v>20404.164000000001</v>
      </c>
      <c r="H266" s="105">
        <v>0</v>
      </c>
      <c r="I266" s="105">
        <v>42514.118000000002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2483.4250000000002</v>
      </c>
      <c r="R266" s="105">
        <v>0</v>
      </c>
      <c r="S266" s="105">
        <v>0</v>
      </c>
    </row>
    <row r="267" spans="1:19">
      <c r="A267" s="105" t="s">
        <v>599</v>
      </c>
      <c r="B267" s="106">
        <v>305704000000</v>
      </c>
      <c r="C267" s="105">
        <v>299241.06</v>
      </c>
      <c r="D267" s="105" t="s">
        <v>745</v>
      </c>
      <c r="E267" s="105">
        <v>120876.129</v>
      </c>
      <c r="F267" s="105">
        <v>73092.044999999998</v>
      </c>
      <c r="G267" s="105">
        <v>27190.920999999998</v>
      </c>
      <c r="H267" s="105">
        <v>0</v>
      </c>
      <c r="I267" s="105">
        <v>75512.714000000007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2569.252</v>
      </c>
      <c r="R267" s="105">
        <v>0</v>
      </c>
      <c r="S267" s="105">
        <v>0</v>
      </c>
    </row>
    <row r="268" spans="1:19">
      <c r="A268" s="105" t="s">
        <v>316</v>
      </c>
      <c r="B268" s="106">
        <v>369201000000</v>
      </c>
      <c r="C268" s="105">
        <v>331556.065</v>
      </c>
      <c r="D268" s="105" t="s">
        <v>764</v>
      </c>
      <c r="E268" s="105">
        <v>120876.129</v>
      </c>
      <c r="F268" s="105">
        <v>73092.044999999998</v>
      </c>
      <c r="G268" s="105">
        <v>29674.93</v>
      </c>
      <c r="H268" s="105">
        <v>0</v>
      </c>
      <c r="I268" s="105">
        <v>105243.79399999999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2669.1660000000002</v>
      </c>
      <c r="R268" s="105">
        <v>0</v>
      </c>
      <c r="S268" s="105">
        <v>0</v>
      </c>
    </row>
    <row r="269" spans="1:19">
      <c r="A269" s="105" t="s">
        <v>600</v>
      </c>
      <c r="B269" s="106">
        <v>401265000000</v>
      </c>
      <c r="C269" s="105">
        <v>361174.95600000001</v>
      </c>
      <c r="D269" s="105" t="s">
        <v>662</v>
      </c>
      <c r="E269" s="105">
        <v>120876.129</v>
      </c>
      <c r="F269" s="105">
        <v>75091.737999999998</v>
      </c>
      <c r="G269" s="105">
        <v>33534.677000000003</v>
      </c>
      <c r="H269" s="105">
        <v>0</v>
      </c>
      <c r="I269" s="105">
        <v>128946.19899999999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2726.2130000000002</v>
      </c>
      <c r="R269" s="105">
        <v>0</v>
      </c>
      <c r="S269" s="105">
        <v>0</v>
      </c>
    </row>
    <row r="270" spans="1:19">
      <c r="A270" s="105" t="s">
        <v>601</v>
      </c>
      <c r="B270" s="106">
        <v>276244000000</v>
      </c>
      <c r="C270" s="105">
        <v>267048.98599999998</v>
      </c>
      <c r="D270" s="105" t="s">
        <v>804</v>
      </c>
      <c r="E270" s="105">
        <v>67153.404999999999</v>
      </c>
      <c r="F270" s="105">
        <v>40636.785000000003</v>
      </c>
      <c r="G270" s="105">
        <v>29416.168000000001</v>
      </c>
      <c r="H270" s="105">
        <v>0</v>
      </c>
      <c r="I270" s="105">
        <v>127286.361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2556.2669999999998</v>
      </c>
      <c r="R270" s="105">
        <v>0</v>
      </c>
      <c r="S270" s="105">
        <v>0</v>
      </c>
    </row>
    <row r="271" spans="1:19">
      <c r="A271" s="105" t="s">
        <v>602</v>
      </c>
      <c r="B271" s="106">
        <v>278704000000</v>
      </c>
      <c r="C271" s="105">
        <v>263238.14899999998</v>
      </c>
      <c r="D271" s="105" t="s">
        <v>805</v>
      </c>
      <c r="E271" s="105">
        <v>67153.404999999999</v>
      </c>
      <c r="F271" s="105">
        <v>41836.601000000002</v>
      </c>
      <c r="G271" s="105">
        <v>24907.082999999999</v>
      </c>
      <c r="H271" s="105">
        <v>0</v>
      </c>
      <c r="I271" s="105">
        <v>126742.473</v>
      </c>
      <c r="J271" s="105">
        <v>0</v>
      </c>
      <c r="K271" s="105">
        <v>3.0000000000000001E-3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2598.585</v>
      </c>
      <c r="R271" s="105">
        <v>0</v>
      </c>
      <c r="S271" s="105">
        <v>0</v>
      </c>
    </row>
    <row r="272" spans="1:19">
      <c r="A272" s="105" t="s">
        <v>603</v>
      </c>
      <c r="B272" s="106">
        <v>358414000000</v>
      </c>
      <c r="C272" s="105">
        <v>327700.93</v>
      </c>
      <c r="D272" s="105" t="s">
        <v>806</v>
      </c>
      <c r="E272" s="105">
        <v>120876.129</v>
      </c>
      <c r="F272" s="105">
        <v>73092.044999999998</v>
      </c>
      <c r="G272" s="105">
        <v>31390.224999999999</v>
      </c>
      <c r="H272" s="105">
        <v>0</v>
      </c>
      <c r="I272" s="105">
        <v>99684.793000000005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2657.7379999999998</v>
      </c>
      <c r="R272" s="105">
        <v>0</v>
      </c>
      <c r="S272" s="105">
        <v>0</v>
      </c>
    </row>
    <row r="273" spans="1:19">
      <c r="A273" s="105" t="s">
        <v>604</v>
      </c>
      <c r="B273" s="106">
        <v>326461000000</v>
      </c>
      <c r="C273" s="105">
        <v>299448.15600000002</v>
      </c>
      <c r="D273" s="105" t="s">
        <v>765</v>
      </c>
      <c r="E273" s="105">
        <v>120876.129</v>
      </c>
      <c r="F273" s="105">
        <v>73092.044999999998</v>
      </c>
      <c r="G273" s="105">
        <v>27987.524000000001</v>
      </c>
      <c r="H273" s="105">
        <v>0</v>
      </c>
      <c r="I273" s="105">
        <v>74933.131999999998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2559.326</v>
      </c>
      <c r="R273" s="105">
        <v>0</v>
      </c>
      <c r="S273" s="105">
        <v>0</v>
      </c>
    </row>
    <row r="274" spans="1:19">
      <c r="A274" s="105" t="s">
        <v>605</v>
      </c>
      <c r="B274" s="106">
        <v>305710000000</v>
      </c>
      <c r="C274" s="105">
        <v>248818.94399999999</v>
      </c>
      <c r="D274" s="105" t="s">
        <v>664</v>
      </c>
      <c r="E274" s="105">
        <v>120876.129</v>
      </c>
      <c r="F274" s="105">
        <v>75091.737999999998</v>
      </c>
      <c r="G274" s="105">
        <v>19407.991000000002</v>
      </c>
      <c r="H274" s="105">
        <v>0</v>
      </c>
      <c r="I274" s="105">
        <v>31017.965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2425.1210000000001</v>
      </c>
      <c r="R274" s="105">
        <v>0</v>
      </c>
      <c r="S274" s="105">
        <v>0</v>
      </c>
    </row>
    <row r="275" spans="1:19">
      <c r="A275" s="105" t="s">
        <v>606</v>
      </c>
      <c r="B275" s="106">
        <v>301515000000</v>
      </c>
      <c r="C275" s="105">
        <v>225371.514</v>
      </c>
      <c r="D275" s="105" t="s">
        <v>665</v>
      </c>
      <c r="E275" s="105">
        <v>120876.129</v>
      </c>
      <c r="F275" s="105">
        <v>75091.737999999998</v>
      </c>
      <c r="G275" s="105">
        <v>14200.572</v>
      </c>
      <c r="H275" s="105">
        <v>0</v>
      </c>
      <c r="I275" s="105">
        <v>12914.678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2288.3980000000001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3833660000000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276244000000</v>
      </c>
      <c r="C278" s="105">
        <v>225371.514</v>
      </c>
      <c r="D278" s="105"/>
      <c r="E278" s="105">
        <v>67153.404999999999</v>
      </c>
      <c r="F278" s="105">
        <v>40636.785000000003</v>
      </c>
      <c r="G278" s="105">
        <v>14200.572</v>
      </c>
      <c r="H278" s="105">
        <v>0</v>
      </c>
      <c r="I278" s="105">
        <v>12914.678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2288.3980000000001</v>
      </c>
      <c r="R278" s="105">
        <v>0</v>
      </c>
      <c r="S278" s="105">
        <v>0</v>
      </c>
    </row>
    <row r="279" spans="1:19">
      <c r="A279" s="105" t="s">
        <v>609</v>
      </c>
      <c r="B279" s="106">
        <v>401265000000</v>
      </c>
      <c r="C279" s="105">
        <v>361174.95600000001</v>
      </c>
      <c r="D279" s="105"/>
      <c r="E279" s="105">
        <v>120876.129</v>
      </c>
      <c r="F279" s="105">
        <v>75091.737999999998</v>
      </c>
      <c r="G279" s="105">
        <v>33534.677000000003</v>
      </c>
      <c r="H279" s="105">
        <v>0</v>
      </c>
      <c r="I279" s="105">
        <v>128946.19899999999</v>
      </c>
      <c r="J279" s="105">
        <v>0</v>
      </c>
      <c r="K279" s="105">
        <v>3.0000000000000001E-3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2726.2130000000002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39517.14</v>
      </c>
      <c r="C282" s="105">
        <v>9761.59</v>
      </c>
      <c r="D282" s="105">
        <v>0</v>
      </c>
      <c r="E282" s="105">
        <v>49278.720000000001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5.75</v>
      </c>
      <c r="C283" s="105">
        <v>1.42</v>
      </c>
      <c r="D283" s="105">
        <v>0</v>
      </c>
      <c r="E283" s="105">
        <v>7.17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5.75</v>
      </c>
      <c r="C284" s="105">
        <v>1.42</v>
      </c>
      <c r="D284" s="105">
        <v>0</v>
      </c>
      <c r="E284" s="105">
        <v>7.17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7"/>
  <dimension ref="A1:S294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5239.6099999999997</v>
      </c>
      <c r="C2" s="105">
        <v>762.57</v>
      </c>
      <c r="D2" s="105">
        <v>762.57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5239.6099999999997</v>
      </c>
      <c r="C3" s="105">
        <v>762.57</v>
      </c>
      <c r="D3" s="105">
        <v>762.57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8013.01</v>
      </c>
      <c r="C4" s="105">
        <v>1166.21</v>
      </c>
      <c r="D4" s="105">
        <v>1166.21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8013.01</v>
      </c>
      <c r="C5" s="105">
        <v>1166.21</v>
      </c>
      <c r="D5" s="105">
        <v>1166.21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1335.02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131.13999999999999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123.42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121.32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1.23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145.09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66.95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3525.16</v>
      </c>
      <c r="C28" s="105">
        <v>1714.45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0.52200000000000002</v>
      </c>
      <c r="E61" s="105">
        <v>0.56699999999999995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0.36399999999999999</v>
      </c>
      <c r="E63" s="105">
        <v>0.39100000000000001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0.52200000000000002</v>
      </c>
      <c r="E64" s="105">
        <v>0.56699999999999995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0.52200000000000002</v>
      </c>
      <c r="E65" s="105">
        <v>0.56699999999999995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0.36399999999999999</v>
      </c>
      <c r="E67" s="105">
        <v>0.39100000000000001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0.52200000000000002</v>
      </c>
      <c r="E68" s="105">
        <v>0.56699999999999995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0.36399999999999999</v>
      </c>
      <c r="E70" s="105">
        <v>0.39100000000000001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0.52200000000000002</v>
      </c>
      <c r="E71" s="105">
        <v>0.56699999999999995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0.52200000000000002</v>
      </c>
      <c r="E72" s="105">
        <v>0.56699999999999995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0.36399999999999999</v>
      </c>
      <c r="E74" s="105">
        <v>0.39100000000000001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0.52200000000000002</v>
      </c>
      <c r="E75" s="105">
        <v>0.56699999999999995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0.52200000000000002</v>
      </c>
      <c r="E76" s="105">
        <v>0.56699999999999995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0.36399999999999999</v>
      </c>
      <c r="E78" s="105">
        <v>0.39100000000000001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0.52200000000000002</v>
      </c>
      <c r="E79" s="105">
        <v>0.56699999999999995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0.52200000000000002</v>
      </c>
      <c r="E80" s="105">
        <v>0.56699999999999995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0.36399999999999999</v>
      </c>
      <c r="E82" s="105">
        <v>0.39100000000000001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0.52200000000000002</v>
      </c>
      <c r="E83" s="105">
        <v>0.56699999999999995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0.52200000000000002</v>
      </c>
      <c r="E84" s="105">
        <v>0.56699999999999995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0.36399999999999999</v>
      </c>
      <c r="E86" s="105">
        <v>0.39100000000000001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0.52200000000000002</v>
      </c>
      <c r="E87" s="105">
        <v>0.56699999999999995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0.52200000000000002</v>
      </c>
      <c r="E88" s="105">
        <v>0.56699999999999995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0.36399999999999999</v>
      </c>
      <c r="E90" s="105">
        <v>0.39100000000000001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0.52200000000000002</v>
      </c>
      <c r="E91" s="105">
        <v>0.56699999999999995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0.52200000000000002</v>
      </c>
      <c r="E92" s="105">
        <v>0.56699999999999995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0.36399999999999999</v>
      </c>
      <c r="E94" s="105">
        <v>0.39100000000000001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0.52200000000000002</v>
      </c>
      <c r="E95" s="105">
        <v>0.56699999999999995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0.36399999999999999</v>
      </c>
      <c r="E97" s="105">
        <v>0.39100000000000001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0.52200000000000002</v>
      </c>
      <c r="E98" s="105">
        <v>0.56699999999999995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0.36399999999999999</v>
      </c>
      <c r="E100" s="105">
        <v>0.39100000000000001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0.52200000000000002</v>
      </c>
      <c r="E101" s="105">
        <v>0.56699999999999995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0.36399999999999999</v>
      </c>
      <c r="E103" s="105">
        <v>0.39100000000000001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0.52200000000000002</v>
      </c>
      <c r="E104" s="105">
        <v>0.56699999999999995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0.36399999999999999</v>
      </c>
      <c r="E106" s="105">
        <v>0.39100000000000001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0.52200000000000002</v>
      </c>
      <c r="E107" s="105">
        <v>0.56699999999999995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0.36399999999999999</v>
      </c>
      <c r="E109" s="105">
        <v>0.39100000000000001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0.52200000000000002</v>
      </c>
      <c r="E110" s="105">
        <v>0.56699999999999995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0.52200000000000002</v>
      </c>
      <c r="E111" s="105">
        <v>0.56699999999999995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0.36399999999999999</v>
      </c>
      <c r="E113" s="105">
        <v>0.39100000000000001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0.52200000000000002</v>
      </c>
      <c r="E114" s="105">
        <v>0.56699999999999995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0.36399999999999999</v>
      </c>
      <c r="E116" s="105">
        <v>0.39100000000000001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0.52200000000000002</v>
      </c>
      <c r="E117" s="105">
        <v>0.56699999999999995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0.36399999999999999</v>
      </c>
      <c r="E119" s="105">
        <v>0.39100000000000001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0.36399999999999999</v>
      </c>
      <c r="E121" s="105">
        <v>0.39100000000000001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0.52200000000000002</v>
      </c>
      <c r="E122" s="105">
        <v>0.56699999999999995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0.36399999999999999</v>
      </c>
      <c r="E124" s="105">
        <v>0.39100000000000001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0.52200000000000002</v>
      </c>
      <c r="E125" s="105">
        <v>0.56699999999999995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0.36399999999999999</v>
      </c>
      <c r="E127" s="105">
        <v>0.39100000000000001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0.52200000000000002</v>
      </c>
      <c r="E128" s="105">
        <v>0.56699999999999995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0.36399999999999999</v>
      </c>
      <c r="E130" s="105">
        <v>0.39100000000000001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0.52200000000000002</v>
      </c>
      <c r="E131" s="105">
        <v>0.56699999999999995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0.36399999999999999</v>
      </c>
      <c r="E133" s="105">
        <v>0.39100000000000001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0.52200000000000002</v>
      </c>
      <c r="E134" s="105">
        <v>0.56699999999999995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0.36399999999999999</v>
      </c>
      <c r="E136" s="105">
        <v>0.39100000000000001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0.52200000000000002</v>
      </c>
      <c r="E137" s="105">
        <v>0.56699999999999995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0.36399999999999999</v>
      </c>
      <c r="E139" s="105">
        <v>0.39100000000000001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0.52200000000000002</v>
      </c>
      <c r="E140" s="105">
        <v>0.56699999999999995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0.52200000000000002</v>
      </c>
      <c r="E141" s="105">
        <v>0.56699999999999995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0.36399999999999999</v>
      </c>
      <c r="E143" s="105">
        <v>0.39100000000000001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4.0919999999999996</v>
      </c>
      <c r="F146" s="105">
        <v>0.39200000000000002</v>
      </c>
      <c r="G146" s="105">
        <v>0.253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4.0919999999999996</v>
      </c>
      <c r="F147" s="105">
        <v>0.39200000000000002</v>
      </c>
      <c r="G147" s="105">
        <v>0.253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4.0919999999999996</v>
      </c>
      <c r="F148" s="105">
        <v>0.39200000000000002</v>
      </c>
      <c r="G148" s="105">
        <v>0.253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4.0919999999999996</v>
      </c>
      <c r="F149" s="105">
        <v>0.39200000000000002</v>
      </c>
      <c r="G149" s="105">
        <v>0.253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4.0919999999999996</v>
      </c>
      <c r="F150" s="105">
        <v>0.39200000000000002</v>
      </c>
      <c r="G150" s="105">
        <v>0.253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4.0919999999999996</v>
      </c>
      <c r="F151" s="105">
        <v>0.39200000000000002</v>
      </c>
      <c r="G151" s="105">
        <v>0.253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4.0919999999999996</v>
      </c>
      <c r="F152" s="105">
        <v>0.39200000000000002</v>
      </c>
      <c r="G152" s="105">
        <v>0.253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4.0919999999999996</v>
      </c>
      <c r="F153" s="105">
        <v>0.39200000000000002</v>
      </c>
      <c r="G153" s="105">
        <v>0.253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4.0919999999999996</v>
      </c>
      <c r="F154" s="105">
        <v>0.39200000000000002</v>
      </c>
      <c r="G154" s="105">
        <v>0.253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4.0919999999999996</v>
      </c>
      <c r="F155" s="105">
        <v>0.39200000000000002</v>
      </c>
      <c r="G155" s="105">
        <v>0.253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4.0919999999999996</v>
      </c>
      <c r="F156" s="105">
        <v>0.39200000000000002</v>
      </c>
      <c r="G156" s="105">
        <v>0.253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4.0919999999999996</v>
      </c>
      <c r="F157" s="105">
        <v>0.39200000000000002</v>
      </c>
      <c r="G157" s="105">
        <v>0.253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4.0919999999999996</v>
      </c>
      <c r="F158" s="105">
        <v>0.39200000000000002</v>
      </c>
      <c r="G158" s="105">
        <v>0.253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4.0919999999999996</v>
      </c>
      <c r="F159" s="105">
        <v>0.39200000000000002</v>
      </c>
      <c r="G159" s="105">
        <v>0.253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4.0919999999999996</v>
      </c>
      <c r="F160" s="105">
        <v>0.39200000000000002</v>
      </c>
      <c r="G160" s="105">
        <v>0.253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4.0919999999999996</v>
      </c>
      <c r="F161" s="105">
        <v>0.39200000000000002</v>
      </c>
      <c r="G161" s="105">
        <v>0.253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4.0919999999999996</v>
      </c>
      <c r="F162" s="105">
        <v>0.39200000000000002</v>
      </c>
      <c r="G162" s="105">
        <v>0.253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4.0919999999999996</v>
      </c>
      <c r="F163" s="105">
        <v>0.39200000000000002</v>
      </c>
      <c r="G163" s="105">
        <v>0.253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4.0919999999999996</v>
      </c>
      <c r="F164" s="105">
        <v>0.39200000000000002</v>
      </c>
      <c r="G164" s="105">
        <v>0.253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4.0919999999999996</v>
      </c>
      <c r="F165" s="105">
        <v>0.39200000000000002</v>
      </c>
      <c r="G165" s="105">
        <v>0.253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4.0919999999999996</v>
      </c>
      <c r="F166" s="105">
        <v>0.39200000000000002</v>
      </c>
      <c r="G166" s="105">
        <v>0.253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4.0919999999999996</v>
      </c>
      <c r="F167" s="105">
        <v>0.39200000000000002</v>
      </c>
      <c r="G167" s="105">
        <v>0.253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4.0919999999999996</v>
      </c>
      <c r="F168" s="105">
        <v>0.39200000000000002</v>
      </c>
      <c r="G168" s="105">
        <v>0.253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4.0919999999999996</v>
      </c>
      <c r="F169" s="105">
        <v>0.39200000000000002</v>
      </c>
      <c r="G169" s="105">
        <v>0.253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4.0919999999999996</v>
      </c>
      <c r="F170" s="105">
        <v>0.39200000000000002</v>
      </c>
      <c r="G170" s="105">
        <v>0.253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4.0919999999999996</v>
      </c>
      <c r="F171" s="105">
        <v>0.39200000000000002</v>
      </c>
      <c r="G171" s="105">
        <v>0.253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4.0919999999999996</v>
      </c>
      <c r="F172" s="105">
        <v>0.39200000000000002</v>
      </c>
      <c r="G172" s="105">
        <v>0.253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4.0919999999999996</v>
      </c>
      <c r="F173" s="105">
        <v>0.39200000000000002</v>
      </c>
      <c r="G173" s="105">
        <v>0.253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4.0919999999999996</v>
      </c>
      <c r="F174" s="105">
        <v>0.39200000000000002</v>
      </c>
      <c r="G174" s="105">
        <v>0.253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4.0919999999999996</v>
      </c>
      <c r="F175" s="105">
        <v>0.39200000000000002</v>
      </c>
      <c r="G175" s="105">
        <v>0.253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4.0919999999999996</v>
      </c>
      <c r="F176" s="105">
        <v>0.39200000000000002</v>
      </c>
      <c r="G176" s="105">
        <v>0.253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4.0919999999999996</v>
      </c>
      <c r="F177" s="105">
        <v>0.39200000000000002</v>
      </c>
      <c r="G177" s="105">
        <v>0.253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4.0919999999999996</v>
      </c>
      <c r="F178" s="105">
        <v>0.39200000000000002</v>
      </c>
      <c r="G178" s="105">
        <v>0.253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4.09</v>
      </c>
      <c r="F179" s="105">
        <v>0.39200000000000002</v>
      </c>
      <c r="G179" s="105">
        <v>0.253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4.09</v>
      </c>
      <c r="F180" s="105">
        <v>0.39200000000000002</v>
      </c>
      <c r="G180" s="105">
        <v>0.253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4.09</v>
      </c>
      <c r="F181" s="105">
        <v>0.39200000000000002</v>
      </c>
      <c r="G181" s="105">
        <v>0.253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375911.21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11364.31</v>
      </c>
      <c r="D187" s="105">
        <v>8019.68</v>
      </c>
      <c r="E187" s="105">
        <v>3344.63</v>
      </c>
      <c r="F187" s="105">
        <v>0.71</v>
      </c>
      <c r="G187" s="105">
        <v>3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23061.37</v>
      </c>
      <c r="D188" s="105">
        <v>16464.080000000002</v>
      </c>
      <c r="E188" s="105">
        <v>6597.29</v>
      </c>
      <c r="F188" s="105">
        <v>0.71</v>
      </c>
      <c r="G188" s="105">
        <v>3.05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51362.23</v>
      </c>
      <c r="D189" s="105">
        <v>35929.14</v>
      </c>
      <c r="E189" s="105">
        <v>15433.1</v>
      </c>
      <c r="F189" s="105">
        <v>0.7</v>
      </c>
      <c r="G189" s="105">
        <v>2.66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89571.56</v>
      </c>
      <c r="D190" s="105">
        <v>68881.279999999999</v>
      </c>
      <c r="E190" s="105">
        <v>20690.27</v>
      </c>
      <c r="F190" s="105">
        <v>0.77</v>
      </c>
      <c r="G190" s="105">
        <v>3.2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99950.04</v>
      </c>
      <c r="D191" s="105">
        <v>76524.34</v>
      </c>
      <c r="E191" s="105">
        <v>23425.71</v>
      </c>
      <c r="F191" s="105">
        <v>0.77</v>
      </c>
      <c r="G191" s="105">
        <v>3.19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77740.600000000006</v>
      </c>
      <c r="D192" s="105">
        <v>58876.42</v>
      </c>
      <c r="E192" s="105">
        <v>18864.18</v>
      </c>
      <c r="F192" s="105">
        <v>0.76</v>
      </c>
      <c r="G192" s="105">
        <v>3.18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81065.210000000006</v>
      </c>
      <c r="D193" s="105">
        <v>62110.33</v>
      </c>
      <c r="E193" s="105">
        <v>18954.88</v>
      </c>
      <c r="F193" s="105">
        <v>0.77</v>
      </c>
      <c r="G193" s="105">
        <v>3.21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5746.35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5540.51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7767.05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7677.96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7686.92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6655.65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6660.7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6741.65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5800.42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5761.01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5834.32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12714.16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6334.09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11865.28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2671.95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24573.8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23980.09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24096.799999999999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14007.84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14028.38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9650.48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15309.3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27224.93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56903.15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120284.05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31451.8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34744.83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26355.54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28226.49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0.51</v>
      </c>
      <c r="F230" s="105">
        <v>594.95000000000005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4.97</v>
      </c>
      <c r="F233" s="105">
        <v>9332.4599999999991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5.5</v>
      </c>
      <c r="F234" s="105">
        <v>10309.58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4.17</v>
      </c>
      <c r="F235" s="105">
        <v>7951.35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4.46</v>
      </c>
      <c r="F236" s="105">
        <v>8515.81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2069.9299999999998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29895.749800000001</v>
      </c>
      <c r="C246" s="105">
        <v>37.442</v>
      </c>
      <c r="D246" s="105">
        <v>65.921000000000006</v>
      </c>
      <c r="E246" s="105">
        <v>0</v>
      </c>
      <c r="F246" s="105">
        <v>2.9999999999999997E-4</v>
      </c>
      <c r="G246" s="105">
        <v>870343.10430000001</v>
      </c>
      <c r="H246" s="105">
        <v>11450.6378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23582.560399999998</v>
      </c>
      <c r="C247" s="105">
        <v>30.6767</v>
      </c>
      <c r="D247" s="105">
        <v>59.288200000000003</v>
      </c>
      <c r="E247" s="105">
        <v>0</v>
      </c>
      <c r="F247" s="105">
        <v>2.9999999999999997E-4</v>
      </c>
      <c r="G247" s="105">
        <v>782995.99589999998</v>
      </c>
      <c r="H247" s="105">
        <v>9154.8168000000005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26685.024300000001</v>
      </c>
      <c r="C248" s="105">
        <v>34.941400000000002</v>
      </c>
      <c r="D248" s="105">
        <v>68.55</v>
      </c>
      <c r="E248" s="105">
        <v>0</v>
      </c>
      <c r="F248" s="105">
        <v>2.9999999999999997E-4</v>
      </c>
      <c r="G248" s="105">
        <v>905351.96799999999</v>
      </c>
      <c r="H248" s="105">
        <v>10383.725200000001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21251.618900000001</v>
      </c>
      <c r="C249" s="105">
        <v>29.1036</v>
      </c>
      <c r="D249" s="105">
        <v>62.744</v>
      </c>
      <c r="E249" s="105">
        <v>0</v>
      </c>
      <c r="F249" s="105">
        <v>2.9999999999999997E-4</v>
      </c>
      <c r="G249" s="105">
        <v>828887.67799999996</v>
      </c>
      <c r="H249" s="105">
        <v>8406.2072000000007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19854.736799999999</v>
      </c>
      <c r="C250" s="105">
        <v>28.854700000000001</v>
      </c>
      <c r="D250" s="105">
        <v>69.244699999999995</v>
      </c>
      <c r="E250" s="105">
        <v>0</v>
      </c>
      <c r="F250" s="105">
        <v>2.9999999999999997E-4</v>
      </c>
      <c r="G250" s="105">
        <v>915010.54130000004</v>
      </c>
      <c r="H250" s="105">
        <v>8031.8865999999998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18754.348999999998</v>
      </c>
      <c r="C251" s="105">
        <v>28.056100000000001</v>
      </c>
      <c r="D251" s="105">
        <v>70.519000000000005</v>
      </c>
      <c r="E251" s="105">
        <v>0</v>
      </c>
      <c r="F251" s="105">
        <v>2.9999999999999997E-4</v>
      </c>
      <c r="G251" s="105">
        <v>931949.77049999998</v>
      </c>
      <c r="H251" s="105">
        <v>7672.4944999999998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12425.456200000001</v>
      </c>
      <c r="C252" s="105">
        <v>18.752199999999998</v>
      </c>
      <c r="D252" s="105">
        <v>47.768300000000004</v>
      </c>
      <c r="E252" s="105">
        <v>0</v>
      </c>
      <c r="F252" s="105">
        <v>2.0000000000000001E-4</v>
      </c>
      <c r="G252" s="105">
        <v>631304.88150000002</v>
      </c>
      <c r="H252" s="105">
        <v>5100.8738000000003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13119.216200000001</v>
      </c>
      <c r="C253" s="105">
        <v>19.792100000000001</v>
      </c>
      <c r="D253" s="105">
        <v>50.390300000000003</v>
      </c>
      <c r="E253" s="105">
        <v>0</v>
      </c>
      <c r="F253" s="105">
        <v>2.0000000000000001E-4</v>
      </c>
      <c r="G253" s="105">
        <v>665956.64399999997</v>
      </c>
      <c r="H253" s="105">
        <v>5384.9188000000004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18134.275900000001</v>
      </c>
      <c r="C254" s="105">
        <v>26.9894</v>
      </c>
      <c r="D254" s="105">
        <v>67.299400000000006</v>
      </c>
      <c r="E254" s="105">
        <v>0</v>
      </c>
      <c r="F254" s="105">
        <v>2.9999999999999997E-4</v>
      </c>
      <c r="G254" s="105">
        <v>889384.2071</v>
      </c>
      <c r="H254" s="105">
        <v>7403.9227000000001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20386.992699999999</v>
      </c>
      <c r="C255" s="105">
        <v>28.9223</v>
      </c>
      <c r="D255" s="105">
        <v>66.593599999999995</v>
      </c>
      <c r="E255" s="105">
        <v>0</v>
      </c>
      <c r="F255" s="105">
        <v>2.9999999999999997E-4</v>
      </c>
      <c r="G255" s="105">
        <v>879890.55149999994</v>
      </c>
      <c r="H255" s="105">
        <v>8171.5934999999999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25471.517599999999</v>
      </c>
      <c r="C256" s="105">
        <v>33.215299999999999</v>
      </c>
      <c r="D256" s="105">
        <v>64.557299999999998</v>
      </c>
      <c r="E256" s="105">
        <v>0</v>
      </c>
      <c r="F256" s="105">
        <v>2.9999999999999997E-4</v>
      </c>
      <c r="G256" s="105">
        <v>852596.83319999999</v>
      </c>
      <c r="H256" s="105">
        <v>9896.8399000000009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29180.686300000001</v>
      </c>
      <c r="C257" s="105">
        <v>36.560699999999997</v>
      </c>
      <c r="D257" s="105">
        <v>64.435199999999995</v>
      </c>
      <c r="E257" s="105">
        <v>0</v>
      </c>
      <c r="F257" s="105">
        <v>2.9999999999999997E-4</v>
      </c>
      <c r="G257" s="105">
        <v>850728.92500000005</v>
      </c>
      <c r="H257" s="105">
        <v>11178.28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258742.18410000001</v>
      </c>
      <c r="C259" s="105">
        <v>353.3064</v>
      </c>
      <c r="D259" s="105">
        <v>757.31110000000001</v>
      </c>
      <c r="E259" s="105">
        <v>0</v>
      </c>
      <c r="F259" s="105">
        <v>3.0999999999999999E-3</v>
      </c>
      <c r="G259" s="106">
        <v>10004400</v>
      </c>
      <c r="H259" s="105">
        <v>102236.19680000001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12425.456200000001</v>
      </c>
      <c r="C260" s="105">
        <v>18.752199999999998</v>
      </c>
      <c r="D260" s="105">
        <v>47.768300000000004</v>
      </c>
      <c r="E260" s="105">
        <v>0</v>
      </c>
      <c r="F260" s="105">
        <v>2.0000000000000001E-4</v>
      </c>
      <c r="G260" s="105">
        <v>631304.88150000002</v>
      </c>
      <c r="H260" s="105">
        <v>5100.8738000000003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29895.749800000001</v>
      </c>
      <c r="C261" s="105">
        <v>37.442</v>
      </c>
      <c r="D261" s="105">
        <v>70.519000000000005</v>
      </c>
      <c r="E261" s="105">
        <v>0</v>
      </c>
      <c r="F261" s="105">
        <v>2.9999999999999997E-4</v>
      </c>
      <c r="G261" s="105">
        <v>931949.77049999998</v>
      </c>
      <c r="H261" s="105">
        <v>11450.6378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306675000000</v>
      </c>
      <c r="C264" s="105">
        <v>211432.986</v>
      </c>
      <c r="D264" s="105" t="s">
        <v>830</v>
      </c>
      <c r="E264" s="105">
        <v>120876.129</v>
      </c>
      <c r="F264" s="105">
        <v>73092.044999999998</v>
      </c>
      <c r="G264" s="105">
        <v>7508.018</v>
      </c>
      <c r="H264" s="105">
        <v>0</v>
      </c>
      <c r="I264" s="105">
        <v>0</v>
      </c>
      <c r="J264" s="105">
        <v>7870</v>
      </c>
      <c r="K264" s="105">
        <v>18.001999999999999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2068.7919999999999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275897000000</v>
      </c>
      <c r="C265" s="105">
        <v>227572.54399999999</v>
      </c>
      <c r="D265" s="105" t="s">
        <v>807</v>
      </c>
      <c r="E265" s="105">
        <v>120876.129</v>
      </c>
      <c r="F265" s="105">
        <v>75091.737999999998</v>
      </c>
      <c r="G265" s="105">
        <v>10152.295</v>
      </c>
      <c r="H265" s="105">
        <v>0</v>
      </c>
      <c r="I265" s="105">
        <v>19106.489000000001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2345.893</v>
      </c>
      <c r="R265" s="105">
        <v>0</v>
      </c>
      <c r="S265" s="105">
        <v>0</v>
      </c>
    </row>
    <row r="266" spans="1:19">
      <c r="A266" s="105" t="s">
        <v>598</v>
      </c>
      <c r="B266" s="106">
        <v>319011000000</v>
      </c>
      <c r="C266" s="105">
        <v>250175.19</v>
      </c>
      <c r="D266" s="105" t="s">
        <v>710</v>
      </c>
      <c r="E266" s="105">
        <v>120876.129</v>
      </c>
      <c r="F266" s="105">
        <v>73092.044999999998</v>
      </c>
      <c r="G266" s="105">
        <v>18033.78</v>
      </c>
      <c r="H266" s="105">
        <v>0</v>
      </c>
      <c r="I266" s="105">
        <v>35759.457000000002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2413.779</v>
      </c>
      <c r="R266" s="105">
        <v>0</v>
      </c>
      <c r="S266" s="105">
        <v>0</v>
      </c>
    </row>
    <row r="267" spans="1:19">
      <c r="A267" s="105" t="s">
        <v>599</v>
      </c>
      <c r="B267" s="106">
        <v>292068000000</v>
      </c>
      <c r="C267" s="105">
        <v>239011.05300000001</v>
      </c>
      <c r="D267" s="105" t="s">
        <v>711</v>
      </c>
      <c r="E267" s="105">
        <v>120876.129</v>
      </c>
      <c r="F267" s="105">
        <v>75091.737999999998</v>
      </c>
      <c r="G267" s="105">
        <v>14965.053</v>
      </c>
      <c r="H267" s="105">
        <v>0</v>
      </c>
      <c r="I267" s="105">
        <v>25710.271000000001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2367.8620000000001</v>
      </c>
      <c r="R267" s="105">
        <v>0</v>
      </c>
      <c r="S267" s="105">
        <v>0</v>
      </c>
    </row>
    <row r="268" spans="1:19">
      <c r="A268" s="105" t="s">
        <v>316</v>
      </c>
      <c r="B268" s="106">
        <v>322414000000</v>
      </c>
      <c r="C268" s="105">
        <v>292986.21999999997</v>
      </c>
      <c r="D268" s="105" t="s">
        <v>766</v>
      </c>
      <c r="E268" s="105">
        <v>120876.129</v>
      </c>
      <c r="F268" s="105">
        <v>75091.737999999998</v>
      </c>
      <c r="G268" s="105">
        <v>22999.633999999998</v>
      </c>
      <c r="H268" s="105">
        <v>0</v>
      </c>
      <c r="I268" s="105">
        <v>71469.225000000006</v>
      </c>
      <c r="J268" s="105">
        <v>0</v>
      </c>
      <c r="K268" s="105">
        <v>1.0999999999999999E-2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2549.4839999999999</v>
      </c>
      <c r="R268" s="105">
        <v>0</v>
      </c>
      <c r="S268" s="105">
        <v>0</v>
      </c>
    </row>
    <row r="269" spans="1:19">
      <c r="A269" s="105" t="s">
        <v>600</v>
      </c>
      <c r="B269" s="106">
        <v>328383000000</v>
      </c>
      <c r="C269" s="105">
        <v>309529.80200000003</v>
      </c>
      <c r="D269" s="105" t="s">
        <v>767</v>
      </c>
      <c r="E269" s="105">
        <v>120876.129</v>
      </c>
      <c r="F269" s="105">
        <v>75091.737999999998</v>
      </c>
      <c r="G269" s="105">
        <v>22343.773000000001</v>
      </c>
      <c r="H269" s="105">
        <v>0</v>
      </c>
      <c r="I269" s="105">
        <v>88630.091</v>
      </c>
      <c r="J269" s="105">
        <v>0</v>
      </c>
      <c r="K269" s="105">
        <v>5.0000000000000001E-3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2588.0650000000001</v>
      </c>
      <c r="R269" s="105">
        <v>0</v>
      </c>
      <c r="S269" s="105">
        <v>0</v>
      </c>
    </row>
    <row r="270" spans="1:19">
      <c r="A270" s="105" t="s">
        <v>601</v>
      </c>
      <c r="B270" s="106">
        <v>222447000000</v>
      </c>
      <c r="C270" s="105">
        <v>214831.016</v>
      </c>
      <c r="D270" s="105" t="s">
        <v>666</v>
      </c>
      <c r="E270" s="105">
        <v>67153.404999999999</v>
      </c>
      <c r="F270" s="105">
        <v>40636.785000000003</v>
      </c>
      <c r="G270" s="105">
        <v>13048.956</v>
      </c>
      <c r="H270" s="105">
        <v>0</v>
      </c>
      <c r="I270" s="105">
        <v>91487.263000000006</v>
      </c>
      <c r="J270" s="105">
        <v>0</v>
      </c>
      <c r="K270" s="105">
        <v>1.0999999999999999E-2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2504.596</v>
      </c>
      <c r="R270" s="105">
        <v>0</v>
      </c>
      <c r="S270" s="105">
        <v>0</v>
      </c>
    </row>
    <row r="271" spans="1:19">
      <c r="A271" s="105" t="s">
        <v>602</v>
      </c>
      <c r="B271" s="106">
        <v>234657000000</v>
      </c>
      <c r="C271" s="105">
        <v>201264.554</v>
      </c>
      <c r="D271" s="105" t="s">
        <v>667</v>
      </c>
      <c r="E271" s="105">
        <v>67153.404999999999</v>
      </c>
      <c r="F271" s="105">
        <v>40636.785000000003</v>
      </c>
      <c r="G271" s="105">
        <v>12637.293</v>
      </c>
      <c r="H271" s="105">
        <v>0</v>
      </c>
      <c r="I271" s="105">
        <v>78376.262000000002</v>
      </c>
      <c r="J271" s="105">
        <v>0</v>
      </c>
      <c r="K271" s="105">
        <v>5.0000000000000001E-3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2460.8049999999998</v>
      </c>
      <c r="R271" s="105">
        <v>0</v>
      </c>
      <c r="S271" s="105">
        <v>0</v>
      </c>
    </row>
    <row r="272" spans="1:19">
      <c r="A272" s="105" t="s">
        <v>603</v>
      </c>
      <c r="B272" s="106">
        <v>313384000000</v>
      </c>
      <c r="C272" s="105">
        <v>329053.40899999999</v>
      </c>
      <c r="D272" s="105" t="s">
        <v>712</v>
      </c>
      <c r="E272" s="105">
        <v>120876.129</v>
      </c>
      <c r="F272" s="105">
        <v>73092.044999999998</v>
      </c>
      <c r="G272" s="105">
        <v>27670.401000000002</v>
      </c>
      <c r="H272" s="105">
        <v>0</v>
      </c>
      <c r="I272" s="105">
        <v>104792.23</v>
      </c>
      <c r="J272" s="105">
        <v>0</v>
      </c>
      <c r="K272" s="105">
        <v>8.9999999999999993E-3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2622.5949999999998</v>
      </c>
      <c r="R272" s="105">
        <v>0</v>
      </c>
      <c r="S272" s="105">
        <v>0</v>
      </c>
    </row>
    <row r="273" spans="1:19">
      <c r="A273" s="105" t="s">
        <v>604</v>
      </c>
      <c r="B273" s="106">
        <v>310039000000</v>
      </c>
      <c r="C273" s="105">
        <v>262825.39600000001</v>
      </c>
      <c r="D273" s="105" t="s">
        <v>713</v>
      </c>
      <c r="E273" s="105">
        <v>120876.129</v>
      </c>
      <c r="F273" s="105">
        <v>73092.044999999998</v>
      </c>
      <c r="G273" s="105">
        <v>19477.355</v>
      </c>
      <c r="H273" s="105">
        <v>0</v>
      </c>
      <c r="I273" s="105">
        <v>46913.89</v>
      </c>
      <c r="J273" s="105">
        <v>0</v>
      </c>
      <c r="K273" s="105">
        <v>1E-3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2465.9769999999999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300422000000</v>
      </c>
      <c r="C274" s="105">
        <v>227352.74400000001</v>
      </c>
      <c r="D274" s="105" t="s">
        <v>658</v>
      </c>
      <c r="E274" s="105">
        <v>120876.129</v>
      </c>
      <c r="F274" s="105">
        <v>79091.122000000003</v>
      </c>
      <c r="G274" s="105">
        <v>8670.9159999999993</v>
      </c>
      <c r="H274" s="105">
        <v>0</v>
      </c>
      <c r="I274" s="105">
        <v>16365.593000000001</v>
      </c>
      <c r="J274" s="105">
        <v>0</v>
      </c>
      <c r="K274" s="105">
        <v>0.17499999999999999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2348.808</v>
      </c>
      <c r="R274" s="105">
        <v>0</v>
      </c>
      <c r="S274" s="105">
        <v>0</v>
      </c>
    </row>
    <row r="275" spans="1:19">
      <c r="A275" s="105" t="s">
        <v>606</v>
      </c>
      <c r="B275" s="106">
        <v>299764000000</v>
      </c>
      <c r="C275" s="105">
        <v>211443.19200000001</v>
      </c>
      <c r="D275" s="105" t="s">
        <v>831</v>
      </c>
      <c r="E275" s="105">
        <v>120876.129</v>
      </c>
      <c r="F275" s="105">
        <v>73092.044999999998</v>
      </c>
      <c r="G275" s="105">
        <v>7508.018</v>
      </c>
      <c r="H275" s="105">
        <v>0</v>
      </c>
      <c r="I275" s="105">
        <v>0</v>
      </c>
      <c r="J275" s="105">
        <v>7870</v>
      </c>
      <c r="K275" s="105">
        <v>37.450000000000003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2059.549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3525160000000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222447000000</v>
      </c>
      <c r="C278" s="105">
        <v>201264.554</v>
      </c>
      <c r="D278" s="105"/>
      <c r="E278" s="105">
        <v>67153.404999999999</v>
      </c>
      <c r="F278" s="105">
        <v>40636.785000000003</v>
      </c>
      <c r="G278" s="105">
        <v>7508.018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2059.549</v>
      </c>
      <c r="R278" s="105">
        <v>0</v>
      </c>
      <c r="S278" s="105">
        <v>0</v>
      </c>
    </row>
    <row r="279" spans="1:19">
      <c r="A279" s="105" t="s">
        <v>609</v>
      </c>
      <c r="B279" s="106">
        <v>328383000000</v>
      </c>
      <c r="C279" s="105">
        <v>329053.40899999999</v>
      </c>
      <c r="D279" s="105"/>
      <c r="E279" s="105">
        <v>120876.129</v>
      </c>
      <c r="F279" s="105">
        <v>79091.122000000003</v>
      </c>
      <c r="G279" s="105">
        <v>27670.401000000002</v>
      </c>
      <c r="H279" s="105">
        <v>0</v>
      </c>
      <c r="I279" s="105">
        <v>104792.23</v>
      </c>
      <c r="J279" s="105">
        <v>7870</v>
      </c>
      <c r="K279" s="105">
        <v>37.450000000000003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2622.5949999999998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73634.89</v>
      </c>
      <c r="C282" s="105">
        <v>14391</v>
      </c>
      <c r="D282" s="105">
        <v>0</v>
      </c>
      <c r="E282" s="105">
        <v>88025.89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10.72</v>
      </c>
      <c r="C283" s="105">
        <v>2.09</v>
      </c>
      <c r="D283" s="105">
        <v>0</v>
      </c>
      <c r="E283" s="105">
        <v>12.81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10.72</v>
      </c>
      <c r="C284" s="105">
        <v>2.09</v>
      </c>
      <c r="D284" s="105">
        <v>0</v>
      </c>
      <c r="E284" s="105">
        <v>12.81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6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6295.06</v>
      </c>
      <c r="C2" s="105">
        <v>916.18</v>
      </c>
      <c r="D2" s="105">
        <v>916.18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6295.06</v>
      </c>
      <c r="C3" s="105">
        <v>916.18</v>
      </c>
      <c r="D3" s="105">
        <v>916.18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16195.32</v>
      </c>
      <c r="C4" s="105">
        <v>2357.0500000000002</v>
      </c>
      <c r="D4" s="105">
        <v>2357.0500000000002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16195.32</v>
      </c>
      <c r="C5" s="105">
        <v>2357.0500000000002</v>
      </c>
      <c r="D5" s="105">
        <v>2357.0500000000002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2109.44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378.01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123.64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145.69999999999999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2.2200000000000002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152.94999999999999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67.66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3798.33</v>
      </c>
      <c r="C28" s="105">
        <v>2496.73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0.46600000000000003</v>
      </c>
      <c r="E61" s="105">
        <v>0.5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0.29599999999999999</v>
      </c>
      <c r="E63" s="105">
        <v>0.314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0.46600000000000003</v>
      </c>
      <c r="E64" s="105">
        <v>0.5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0.46600000000000003</v>
      </c>
      <c r="E65" s="105">
        <v>0.5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0.29599999999999999</v>
      </c>
      <c r="E67" s="105">
        <v>0.314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0.46600000000000003</v>
      </c>
      <c r="E68" s="105">
        <v>0.5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0.29599999999999999</v>
      </c>
      <c r="E70" s="105">
        <v>0.314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0.46600000000000003</v>
      </c>
      <c r="E71" s="105">
        <v>0.5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0.46600000000000003</v>
      </c>
      <c r="E72" s="105">
        <v>0.5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0.29599999999999999</v>
      </c>
      <c r="E74" s="105">
        <v>0.314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0.46600000000000003</v>
      </c>
      <c r="E75" s="105">
        <v>0.5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0.46600000000000003</v>
      </c>
      <c r="E76" s="105">
        <v>0.5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0.29599999999999999</v>
      </c>
      <c r="E78" s="105">
        <v>0.314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0.46600000000000003</v>
      </c>
      <c r="E79" s="105">
        <v>0.5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0.46600000000000003</v>
      </c>
      <c r="E80" s="105">
        <v>0.5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0.29599999999999999</v>
      </c>
      <c r="E82" s="105">
        <v>0.314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0.46600000000000003</v>
      </c>
      <c r="E83" s="105">
        <v>0.5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0.46600000000000003</v>
      </c>
      <c r="E84" s="105">
        <v>0.5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0.29599999999999999</v>
      </c>
      <c r="E86" s="105">
        <v>0.314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0.46600000000000003</v>
      </c>
      <c r="E87" s="105">
        <v>0.5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0.46600000000000003</v>
      </c>
      <c r="E88" s="105">
        <v>0.5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0.29599999999999999</v>
      </c>
      <c r="E90" s="105">
        <v>0.314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0.46600000000000003</v>
      </c>
      <c r="E91" s="105">
        <v>0.5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0.46600000000000003</v>
      </c>
      <c r="E92" s="105">
        <v>0.5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0.29599999999999999</v>
      </c>
      <c r="E94" s="105">
        <v>0.314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0.46600000000000003</v>
      </c>
      <c r="E95" s="105">
        <v>0.5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0.29599999999999999</v>
      </c>
      <c r="E97" s="105">
        <v>0.314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0.46600000000000003</v>
      </c>
      <c r="E98" s="105">
        <v>0.5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0.29599999999999999</v>
      </c>
      <c r="E100" s="105">
        <v>0.314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0.46600000000000003</v>
      </c>
      <c r="E101" s="105">
        <v>0.5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0.29599999999999999</v>
      </c>
      <c r="E103" s="105">
        <v>0.314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0.46600000000000003</v>
      </c>
      <c r="E104" s="105">
        <v>0.5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0.29599999999999999</v>
      </c>
      <c r="E106" s="105">
        <v>0.314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0.46600000000000003</v>
      </c>
      <c r="E107" s="105">
        <v>0.5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0.29599999999999999</v>
      </c>
      <c r="E109" s="105">
        <v>0.314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0.46600000000000003</v>
      </c>
      <c r="E110" s="105">
        <v>0.5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0.46600000000000003</v>
      </c>
      <c r="E111" s="105">
        <v>0.5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0.29599999999999999</v>
      </c>
      <c r="E113" s="105">
        <v>0.314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0.46600000000000003</v>
      </c>
      <c r="E114" s="105">
        <v>0.5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0.29599999999999999</v>
      </c>
      <c r="E116" s="105">
        <v>0.314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0.46600000000000003</v>
      </c>
      <c r="E117" s="105">
        <v>0.5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0.29599999999999999</v>
      </c>
      <c r="E119" s="105">
        <v>0.314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0.29599999999999999</v>
      </c>
      <c r="E121" s="105">
        <v>0.314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0.46600000000000003</v>
      </c>
      <c r="E122" s="105">
        <v>0.5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0.29599999999999999</v>
      </c>
      <c r="E124" s="105">
        <v>0.314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0.46600000000000003</v>
      </c>
      <c r="E125" s="105">
        <v>0.5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0.29599999999999999</v>
      </c>
      <c r="E127" s="105">
        <v>0.314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0.46600000000000003</v>
      </c>
      <c r="E128" s="105">
        <v>0.5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0.29599999999999999</v>
      </c>
      <c r="E130" s="105">
        <v>0.314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0.46600000000000003</v>
      </c>
      <c r="E131" s="105">
        <v>0.5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0.29599999999999999</v>
      </c>
      <c r="E133" s="105">
        <v>0.314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0.46600000000000003</v>
      </c>
      <c r="E134" s="105">
        <v>0.5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0.29599999999999999</v>
      </c>
      <c r="E136" s="105">
        <v>0.314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0.46600000000000003</v>
      </c>
      <c r="E137" s="105">
        <v>0.5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0.29599999999999999</v>
      </c>
      <c r="E139" s="105">
        <v>0.314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0.46600000000000003</v>
      </c>
      <c r="E140" s="105">
        <v>0.5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0.46600000000000003</v>
      </c>
      <c r="E141" s="105">
        <v>0.5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0.29599999999999999</v>
      </c>
      <c r="E143" s="105">
        <v>0.314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3.3540000000000001</v>
      </c>
      <c r="F146" s="105">
        <v>0.38500000000000001</v>
      </c>
      <c r="G146" s="105">
        <v>0.30499999999999999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3.3540000000000001</v>
      </c>
      <c r="F147" s="105">
        <v>0.38500000000000001</v>
      </c>
      <c r="G147" s="105">
        <v>0.30499999999999999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3.3540000000000001</v>
      </c>
      <c r="F148" s="105">
        <v>0.38500000000000001</v>
      </c>
      <c r="G148" s="105">
        <v>0.30499999999999999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3.3540000000000001</v>
      </c>
      <c r="F149" s="105">
        <v>0.38500000000000001</v>
      </c>
      <c r="G149" s="105">
        <v>0.30499999999999999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3.3540000000000001</v>
      </c>
      <c r="F150" s="105">
        <v>0.38500000000000001</v>
      </c>
      <c r="G150" s="105">
        <v>0.30499999999999999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3.3540000000000001</v>
      </c>
      <c r="F151" s="105">
        <v>0.38500000000000001</v>
      </c>
      <c r="G151" s="105">
        <v>0.30499999999999999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3.3540000000000001</v>
      </c>
      <c r="F152" s="105">
        <v>0.38500000000000001</v>
      </c>
      <c r="G152" s="105">
        <v>0.30499999999999999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3.3540000000000001</v>
      </c>
      <c r="F153" s="105">
        <v>0.38500000000000001</v>
      </c>
      <c r="G153" s="105">
        <v>0.30499999999999999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3.3540000000000001</v>
      </c>
      <c r="F154" s="105">
        <v>0.38500000000000001</v>
      </c>
      <c r="G154" s="105">
        <v>0.30499999999999999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3.3540000000000001</v>
      </c>
      <c r="F155" s="105">
        <v>0.38500000000000001</v>
      </c>
      <c r="G155" s="105">
        <v>0.30499999999999999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3.3540000000000001</v>
      </c>
      <c r="F156" s="105">
        <v>0.38500000000000001</v>
      </c>
      <c r="G156" s="105">
        <v>0.30499999999999999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3.3540000000000001</v>
      </c>
      <c r="F157" s="105">
        <v>0.38500000000000001</v>
      </c>
      <c r="G157" s="105">
        <v>0.30499999999999999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3.3540000000000001</v>
      </c>
      <c r="F158" s="105">
        <v>0.38500000000000001</v>
      </c>
      <c r="G158" s="105">
        <v>0.30499999999999999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3.3540000000000001</v>
      </c>
      <c r="F159" s="105">
        <v>0.38500000000000001</v>
      </c>
      <c r="G159" s="105">
        <v>0.30499999999999999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3.3540000000000001</v>
      </c>
      <c r="F160" s="105">
        <v>0.38500000000000001</v>
      </c>
      <c r="G160" s="105">
        <v>0.30499999999999999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3.3540000000000001</v>
      </c>
      <c r="F161" s="105">
        <v>0.38500000000000001</v>
      </c>
      <c r="G161" s="105">
        <v>0.30499999999999999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3.3540000000000001</v>
      </c>
      <c r="F162" s="105">
        <v>0.38500000000000001</v>
      </c>
      <c r="G162" s="105">
        <v>0.30499999999999999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3.3540000000000001</v>
      </c>
      <c r="F163" s="105">
        <v>0.38500000000000001</v>
      </c>
      <c r="G163" s="105">
        <v>0.30499999999999999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3.3540000000000001</v>
      </c>
      <c r="F164" s="105">
        <v>0.38500000000000001</v>
      </c>
      <c r="G164" s="105">
        <v>0.30499999999999999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3.3540000000000001</v>
      </c>
      <c r="F165" s="105">
        <v>0.38500000000000001</v>
      </c>
      <c r="G165" s="105">
        <v>0.30499999999999999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3.3540000000000001</v>
      </c>
      <c r="F166" s="105">
        <v>0.38500000000000001</v>
      </c>
      <c r="G166" s="105">
        <v>0.30499999999999999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3.3540000000000001</v>
      </c>
      <c r="F167" s="105">
        <v>0.38500000000000001</v>
      </c>
      <c r="G167" s="105">
        <v>0.30499999999999999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3.3540000000000001</v>
      </c>
      <c r="F168" s="105">
        <v>0.38500000000000001</v>
      </c>
      <c r="G168" s="105">
        <v>0.30499999999999999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3.3540000000000001</v>
      </c>
      <c r="F169" s="105">
        <v>0.38500000000000001</v>
      </c>
      <c r="G169" s="105">
        <v>0.30499999999999999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3.3540000000000001</v>
      </c>
      <c r="F170" s="105">
        <v>0.38500000000000001</v>
      </c>
      <c r="G170" s="105">
        <v>0.30499999999999999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3.3540000000000001</v>
      </c>
      <c r="F171" s="105">
        <v>0.38500000000000001</v>
      </c>
      <c r="G171" s="105">
        <v>0.30499999999999999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3.3540000000000001</v>
      </c>
      <c r="F172" s="105">
        <v>0.38500000000000001</v>
      </c>
      <c r="G172" s="105">
        <v>0.30499999999999999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3.3540000000000001</v>
      </c>
      <c r="F173" s="105">
        <v>0.38500000000000001</v>
      </c>
      <c r="G173" s="105">
        <v>0.30499999999999999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3.3540000000000001</v>
      </c>
      <c r="F174" s="105">
        <v>0.38500000000000001</v>
      </c>
      <c r="G174" s="105">
        <v>0.30499999999999999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3.3540000000000001</v>
      </c>
      <c r="F175" s="105">
        <v>0.38500000000000001</v>
      </c>
      <c r="G175" s="105">
        <v>0.30499999999999999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3.3540000000000001</v>
      </c>
      <c r="F176" s="105">
        <v>0.38500000000000001</v>
      </c>
      <c r="G176" s="105">
        <v>0.30499999999999999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3.3540000000000001</v>
      </c>
      <c r="F177" s="105">
        <v>0.38500000000000001</v>
      </c>
      <c r="G177" s="105">
        <v>0.30499999999999999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3.3540000000000001</v>
      </c>
      <c r="F178" s="105">
        <v>0.38500000000000001</v>
      </c>
      <c r="G178" s="105">
        <v>0.30499999999999999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3.35</v>
      </c>
      <c r="F179" s="105">
        <v>0.38500000000000001</v>
      </c>
      <c r="G179" s="105">
        <v>0.30499999999999999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3.35</v>
      </c>
      <c r="F180" s="105">
        <v>0.38500000000000001</v>
      </c>
      <c r="G180" s="105">
        <v>0.30499999999999999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3.35</v>
      </c>
      <c r="F181" s="105">
        <v>0.38500000000000001</v>
      </c>
      <c r="G181" s="105">
        <v>0.30499999999999999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467157.25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14751.07</v>
      </c>
      <c r="D187" s="105">
        <v>9972.9500000000007</v>
      </c>
      <c r="E187" s="105">
        <v>4778.12</v>
      </c>
      <c r="F187" s="105">
        <v>0.68</v>
      </c>
      <c r="G187" s="105">
        <v>2.95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127537.01</v>
      </c>
      <c r="D190" s="105">
        <v>86225.63</v>
      </c>
      <c r="E190" s="105">
        <v>41311.379999999997</v>
      </c>
      <c r="F190" s="105">
        <v>0.68</v>
      </c>
      <c r="G190" s="105">
        <v>2.89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129366.23</v>
      </c>
      <c r="D191" s="105">
        <v>87462.34</v>
      </c>
      <c r="E191" s="105">
        <v>41903.89</v>
      </c>
      <c r="F191" s="105">
        <v>0.68</v>
      </c>
      <c r="G191" s="105">
        <v>2.89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98174.44</v>
      </c>
      <c r="D192" s="105">
        <v>66374.09</v>
      </c>
      <c r="E192" s="105">
        <v>31800.35</v>
      </c>
      <c r="F192" s="105">
        <v>0.68</v>
      </c>
      <c r="G192" s="105">
        <v>2.9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102864.68</v>
      </c>
      <c r="D193" s="105">
        <v>69545.08</v>
      </c>
      <c r="E193" s="105">
        <v>33319.599999999999</v>
      </c>
      <c r="F193" s="105">
        <v>0.68</v>
      </c>
      <c r="G193" s="105">
        <v>2.9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6139.05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6363.04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7337.64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7256.35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7264.27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7006.9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7011.55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7088.02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6020.63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5981.17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6045.52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14375.96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5258.16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13141.91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4022.16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18399.669999999998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17935.169999999998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18023.830000000002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16495.86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16515.54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11288.36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14146.75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42590.86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76866.16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162482.64000000001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49273.97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49980.69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37929.730000000003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39741.800000000003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0.59</v>
      </c>
      <c r="F230" s="105">
        <v>689.01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5.14</v>
      </c>
      <c r="F233" s="105">
        <v>9634.93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5.21</v>
      </c>
      <c r="F234" s="105">
        <v>9773.1200000000008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3.95</v>
      </c>
      <c r="F235" s="105">
        <v>7541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4.1399999999999997</v>
      </c>
      <c r="F236" s="105">
        <v>7901.27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2572.37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135387.49069999999</v>
      </c>
      <c r="C246" s="105">
        <v>219.4649</v>
      </c>
      <c r="D246" s="105">
        <v>579.49220000000003</v>
      </c>
      <c r="E246" s="105">
        <v>0</v>
      </c>
      <c r="F246" s="105">
        <v>1.8E-3</v>
      </c>
      <c r="G246" s="105">
        <v>133370.57079999999</v>
      </c>
      <c r="H246" s="105">
        <v>56091.243199999997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117308.36780000001</v>
      </c>
      <c r="C247" s="105">
        <v>193.1191</v>
      </c>
      <c r="D247" s="105">
        <v>519.85749999999996</v>
      </c>
      <c r="E247" s="105">
        <v>0</v>
      </c>
      <c r="F247" s="105">
        <v>1.6000000000000001E-3</v>
      </c>
      <c r="G247" s="105">
        <v>119650.5181</v>
      </c>
      <c r="H247" s="105">
        <v>48884.107400000001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127077.656</v>
      </c>
      <c r="C248" s="105">
        <v>214.92699999999999</v>
      </c>
      <c r="D248" s="105">
        <v>597.47140000000002</v>
      </c>
      <c r="E248" s="105">
        <v>0</v>
      </c>
      <c r="F248" s="105">
        <v>1.8E-3</v>
      </c>
      <c r="G248" s="105">
        <v>137523.32339999999</v>
      </c>
      <c r="H248" s="105">
        <v>53502.498800000001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107745.8628</v>
      </c>
      <c r="C249" s="105">
        <v>190.0077</v>
      </c>
      <c r="D249" s="105">
        <v>553.19979999999998</v>
      </c>
      <c r="E249" s="105">
        <v>0</v>
      </c>
      <c r="F249" s="105">
        <v>1.6999999999999999E-3</v>
      </c>
      <c r="G249" s="105">
        <v>127344.8239</v>
      </c>
      <c r="H249" s="105">
        <v>46106.921600000001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120866.0965</v>
      </c>
      <c r="C250" s="105">
        <v>217.05789999999999</v>
      </c>
      <c r="D250" s="105">
        <v>644.01990000000001</v>
      </c>
      <c r="E250" s="105">
        <v>0</v>
      </c>
      <c r="F250" s="105">
        <v>1.9E-3</v>
      </c>
      <c r="G250" s="105">
        <v>148256.75380000001</v>
      </c>
      <c r="H250" s="105">
        <v>52095.487300000001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143441.31419999999</v>
      </c>
      <c r="C251" s="105">
        <v>259.50420000000003</v>
      </c>
      <c r="D251" s="105">
        <v>775.726</v>
      </c>
      <c r="E251" s="105">
        <v>0</v>
      </c>
      <c r="F251" s="105">
        <v>2.3E-3</v>
      </c>
      <c r="G251" s="105">
        <v>178578.7292</v>
      </c>
      <c r="H251" s="105">
        <v>62007.9061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97656.342799999999</v>
      </c>
      <c r="C252" s="105">
        <v>176.78210000000001</v>
      </c>
      <c r="D252" s="105">
        <v>528.77560000000005</v>
      </c>
      <c r="E252" s="105">
        <v>0</v>
      </c>
      <c r="F252" s="105">
        <v>1.6000000000000001E-3</v>
      </c>
      <c r="G252" s="105">
        <v>121728.7884</v>
      </c>
      <c r="H252" s="105">
        <v>42226.048000000003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97608.8995</v>
      </c>
      <c r="C253" s="105">
        <v>176.59</v>
      </c>
      <c r="D253" s="105">
        <v>527.88170000000002</v>
      </c>
      <c r="E253" s="105">
        <v>0</v>
      </c>
      <c r="F253" s="105">
        <v>1.6000000000000001E-3</v>
      </c>
      <c r="G253" s="105">
        <v>121522.8613</v>
      </c>
      <c r="H253" s="105">
        <v>42195.373800000001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120333.283</v>
      </c>
      <c r="C254" s="105">
        <v>217.2439</v>
      </c>
      <c r="D254" s="105">
        <v>648.0317</v>
      </c>
      <c r="E254" s="105">
        <v>0</v>
      </c>
      <c r="F254" s="105">
        <v>2E-3</v>
      </c>
      <c r="G254" s="105">
        <v>149181.81969999999</v>
      </c>
      <c r="H254" s="105">
        <v>51975.1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115331.2767</v>
      </c>
      <c r="C255" s="105">
        <v>205.18969999999999</v>
      </c>
      <c r="D255" s="105">
        <v>602.96759999999995</v>
      </c>
      <c r="E255" s="105">
        <v>0</v>
      </c>
      <c r="F255" s="105">
        <v>1.8E-3</v>
      </c>
      <c r="G255" s="105">
        <v>138803.73370000001</v>
      </c>
      <c r="H255" s="105">
        <v>49525.496700000003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117612.20849999999</v>
      </c>
      <c r="C256" s="105">
        <v>201.3837</v>
      </c>
      <c r="D256" s="105">
        <v>567.74950000000001</v>
      </c>
      <c r="E256" s="105">
        <v>0</v>
      </c>
      <c r="F256" s="105">
        <v>1.6999999999999999E-3</v>
      </c>
      <c r="G256" s="105">
        <v>130685.7868</v>
      </c>
      <c r="H256" s="105">
        <v>49753.080999999998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127601.1682</v>
      </c>
      <c r="C257" s="105">
        <v>210.148</v>
      </c>
      <c r="D257" s="105">
        <v>565.97640000000001</v>
      </c>
      <c r="E257" s="105">
        <v>0</v>
      </c>
      <c r="F257" s="105">
        <v>1.8E-3</v>
      </c>
      <c r="G257" s="105">
        <v>130265.375</v>
      </c>
      <c r="H257" s="105">
        <v>53181.334699999999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1427970</v>
      </c>
      <c r="C259" s="105">
        <v>2481.4182000000001</v>
      </c>
      <c r="D259" s="105">
        <v>7111.1494000000002</v>
      </c>
      <c r="E259" s="105">
        <v>0</v>
      </c>
      <c r="F259" s="105">
        <v>2.1700000000000001E-2</v>
      </c>
      <c r="G259" s="106">
        <v>1636910</v>
      </c>
      <c r="H259" s="105">
        <v>607544.59860000003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97608.8995</v>
      </c>
      <c r="C260" s="105">
        <v>176.59</v>
      </c>
      <c r="D260" s="105">
        <v>519.85749999999996</v>
      </c>
      <c r="E260" s="105">
        <v>0</v>
      </c>
      <c r="F260" s="105">
        <v>1.6000000000000001E-3</v>
      </c>
      <c r="G260" s="105">
        <v>119650.5181</v>
      </c>
      <c r="H260" s="105">
        <v>42195.373800000001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143441.31419999999</v>
      </c>
      <c r="C261" s="105">
        <v>259.50420000000003</v>
      </c>
      <c r="D261" s="105">
        <v>775.726</v>
      </c>
      <c r="E261" s="105">
        <v>0</v>
      </c>
      <c r="F261" s="105">
        <v>2.3E-3</v>
      </c>
      <c r="G261" s="105">
        <v>178578.7292</v>
      </c>
      <c r="H261" s="105">
        <v>62007.9061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309476000000</v>
      </c>
      <c r="C264" s="105">
        <v>212308.91899999999</v>
      </c>
      <c r="D264" s="105" t="s">
        <v>830</v>
      </c>
      <c r="E264" s="105">
        <v>120876.129</v>
      </c>
      <c r="F264" s="105">
        <v>73092.044999999998</v>
      </c>
      <c r="G264" s="105">
        <v>7519.741</v>
      </c>
      <c r="H264" s="105">
        <v>0</v>
      </c>
      <c r="I264" s="105">
        <v>0</v>
      </c>
      <c r="J264" s="105">
        <v>7870</v>
      </c>
      <c r="K264" s="105">
        <v>1108.27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1842.7349999999999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277640000000</v>
      </c>
      <c r="C265" s="105">
        <v>211741.96900000001</v>
      </c>
      <c r="D265" s="105" t="s">
        <v>768</v>
      </c>
      <c r="E265" s="105">
        <v>120876.129</v>
      </c>
      <c r="F265" s="105">
        <v>79091.122000000003</v>
      </c>
      <c r="G265" s="105">
        <v>8246.1380000000008</v>
      </c>
      <c r="H265" s="105">
        <v>0</v>
      </c>
      <c r="I265" s="105">
        <v>0</v>
      </c>
      <c r="J265" s="105">
        <v>0</v>
      </c>
      <c r="K265" s="105">
        <v>7.2210000000000001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3521.3580000000002</v>
      </c>
      <c r="R265" s="105">
        <v>0</v>
      </c>
      <c r="S265" s="105">
        <v>0</v>
      </c>
    </row>
    <row r="266" spans="1:19">
      <c r="A266" s="105" t="s">
        <v>598</v>
      </c>
      <c r="B266" s="106">
        <v>319113000000</v>
      </c>
      <c r="C266" s="105">
        <v>252810.74299999999</v>
      </c>
      <c r="D266" s="105" t="s">
        <v>668</v>
      </c>
      <c r="E266" s="105">
        <v>120876.129</v>
      </c>
      <c r="F266" s="105">
        <v>73092.044999999998</v>
      </c>
      <c r="G266" s="105">
        <v>13064.982</v>
      </c>
      <c r="H266" s="105">
        <v>0</v>
      </c>
      <c r="I266" s="105">
        <v>43301.875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2475.712</v>
      </c>
      <c r="R266" s="105">
        <v>0</v>
      </c>
      <c r="S266" s="105">
        <v>0</v>
      </c>
    </row>
    <row r="267" spans="1:19">
      <c r="A267" s="105" t="s">
        <v>599</v>
      </c>
      <c r="B267" s="106">
        <v>295494000000</v>
      </c>
      <c r="C267" s="105">
        <v>259114.22</v>
      </c>
      <c r="D267" s="105" t="s">
        <v>769</v>
      </c>
      <c r="E267" s="105">
        <v>120876.129</v>
      </c>
      <c r="F267" s="105">
        <v>75091.737999999998</v>
      </c>
      <c r="G267" s="105">
        <v>14799.955</v>
      </c>
      <c r="H267" s="105">
        <v>0</v>
      </c>
      <c r="I267" s="105">
        <v>45830.46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2515.9380000000001</v>
      </c>
      <c r="R267" s="105">
        <v>0</v>
      </c>
      <c r="S267" s="105">
        <v>0</v>
      </c>
    </row>
    <row r="268" spans="1:19">
      <c r="A268" s="105" t="s">
        <v>316</v>
      </c>
      <c r="B268" s="106">
        <v>344019000000</v>
      </c>
      <c r="C268" s="105">
        <v>347521.799</v>
      </c>
      <c r="D268" s="105" t="s">
        <v>688</v>
      </c>
      <c r="E268" s="105">
        <v>120876.129</v>
      </c>
      <c r="F268" s="105">
        <v>73092.044999999998</v>
      </c>
      <c r="G268" s="105">
        <v>19519.113000000001</v>
      </c>
      <c r="H268" s="105">
        <v>0</v>
      </c>
      <c r="I268" s="105">
        <v>131415.86300000001</v>
      </c>
      <c r="J268" s="105">
        <v>0</v>
      </c>
      <c r="K268" s="105">
        <v>1.0999999999999999E-2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2618.6390000000001</v>
      </c>
      <c r="R268" s="105">
        <v>0</v>
      </c>
      <c r="S268" s="105">
        <v>0</v>
      </c>
    </row>
    <row r="269" spans="1:19">
      <c r="A269" s="105" t="s">
        <v>600</v>
      </c>
      <c r="B269" s="106">
        <v>414378000000</v>
      </c>
      <c r="C269" s="105">
        <v>417432.07500000001</v>
      </c>
      <c r="D269" s="105" t="s">
        <v>808</v>
      </c>
      <c r="E269" s="105">
        <v>120876.129</v>
      </c>
      <c r="F269" s="105">
        <v>75091.737999999998</v>
      </c>
      <c r="G269" s="105">
        <v>31477.814999999999</v>
      </c>
      <c r="H269" s="105">
        <v>0</v>
      </c>
      <c r="I269" s="105">
        <v>187273.46299999999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2712.93</v>
      </c>
      <c r="R269" s="105">
        <v>0</v>
      </c>
      <c r="S269" s="105">
        <v>0</v>
      </c>
    </row>
    <row r="270" spans="1:19">
      <c r="A270" s="105" t="s">
        <v>601</v>
      </c>
      <c r="B270" s="106">
        <v>282462000000</v>
      </c>
      <c r="C270" s="105">
        <v>314076.20799999998</v>
      </c>
      <c r="D270" s="105" t="s">
        <v>809</v>
      </c>
      <c r="E270" s="105">
        <v>67153.404999999999</v>
      </c>
      <c r="F270" s="105">
        <v>44636.17</v>
      </c>
      <c r="G270" s="105">
        <v>16467.637999999999</v>
      </c>
      <c r="H270" s="105">
        <v>0</v>
      </c>
      <c r="I270" s="105">
        <v>183221.01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2597.9839999999999</v>
      </c>
      <c r="R270" s="105">
        <v>0</v>
      </c>
      <c r="S270" s="105">
        <v>0</v>
      </c>
    </row>
    <row r="271" spans="1:19">
      <c r="A271" s="105" t="s">
        <v>602</v>
      </c>
      <c r="B271" s="106">
        <v>281985000000</v>
      </c>
      <c r="C271" s="105">
        <v>316549.92499999999</v>
      </c>
      <c r="D271" s="105" t="s">
        <v>690</v>
      </c>
      <c r="E271" s="105">
        <v>67153.404999999999</v>
      </c>
      <c r="F271" s="105">
        <v>40636.785000000003</v>
      </c>
      <c r="G271" s="105">
        <v>26956.483</v>
      </c>
      <c r="H271" s="105">
        <v>0</v>
      </c>
      <c r="I271" s="105">
        <v>179255.23300000001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2548.0189999999998</v>
      </c>
      <c r="R271" s="105">
        <v>0</v>
      </c>
      <c r="S271" s="105">
        <v>0</v>
      </c>
    </row>
    <row r="272" spans="1:19">
      <c r="A272" s="105" t="s">
        <v>603</v>
      </c>
      <c r="B272" s="106">
        <v>346165000000</v>
      </c>
      <c r="C272" s="105">
        <v>378793.26799999998</v>
      </c>
      <c r="D272" s="105" t="s">
        <v>743</v>
      </c>
      <c r="E272" s="105">
        <v>120876.129</v>
      </c>
      <c r="F272" s="105">
        <v>79091.122000000003</v>
      </c>
      <c r="G272" s="105">
        <v>23380.776000000002</v>
      </c>
      <c r="H272" s="105">
        <v>0</v>
      </c>
      <c r="I272" s="105">
        <v>152797.481</v>
      </c>
      <c r="J272" s="105">
        <v>0</v>
      </c>
      <c r="K272" s="105">
        <v>4.0000000000000001E-3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2647.7550000000001</v>
      </c>
      <c r="R272" s="105">
        <v>0</v>
      </c>
      <c r="S272" s="105">
        <v>0</v>
      </c>
    </row>
    <row r="273" spans="1:19">
      <c r="A273" s="105" t="s">
        <v>604</v>
      </c>
      <c r="B273" s="106">
        <v>322084000000</v>
      </c>
      <c r="C273" s="105">
        <v>315621.68400000001</v>
      </c>
      <c r="D273" s="105" t="s">
        <v>669</v>
      </c>
      <c r="E273" s="105">
        <v>120876.129</v>
      </c>
      <c r="F273" s="105">
        <v>79091.122000000003</v>
      </c>
      <c r="G273" s="105">
        <v>15195.223</v>
      </c>
      <c r="H273" s="105">
        <v>0</v>
      </c>
      <c r="I273" s="105">
        <v>97903.164999999994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2556.0439999999999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303247000000</v>
      </c>
      <c r="C274" s="105">
        <v>305821.30599999998</v>
      </c>
      <c r="D274" s="105" t="s">
        <v>810</v>
      </c>
      <c r="E274" s="105">
        <v>120876.129</v>
      </c>
      <c r="F274" s="105">
        <v>73092.044999999998</v>
      </c>
      <c r="G274" s="105">
        <v>15913.322</v>
      </c>
      <c r="H274" s="105">
        <v>0</v>
      </c>
      <c r="I274" s="105">
        <v>93387.48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2552.33</v>
      </c>
      <c r="R274" s="105">
        <v>0</v>
      </c>
      <c r="S274" s="105">
        <v>0</v>
      </c>
    </row>
    <row r="275" spans="1:19">
      <c r="A275" s="105" t="s">
        <v>606</v>
      </c>
      <c r="B275" s="106">
        <v>302271000000</v>
      </c>
      <c r="C275" s="105">
        <v>211467.378</v>
      </c>
      <c r="D275" s="105" t="s">
        <v>832</v>
      </c>
      <c r="E275" s="105">
        <v>120876.129</v>
      </c>
      <c r="F275" s="105">
        <v>73092.044999999998</v>
      </c>
      <c r="G275" s="105">
        <v>7519.741</v>
      </c>
      <c r="H275" s="105">
        <v>0</v>
      </c>
      <c r="I275" s="105">
        <v>0</v>
      </c>
      <c r="J275" s="105">
        <v>7870</v>
      </c>
      <c r="K275" s="105">
        <v>15.67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2093.7930000000001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3798330000000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277640000000</v>
      </c>
      <c r="C278" s="105">
        <v>211467.378</v>
      </c>
      <c r="D278" s="105"/>
      <c r="E278" s="105">
        <v>67153.404999999999</v>
      </c>
      <c r="F278" s="105">
        <v>40636.785000000003</v>
      </c>
      <c r="G278" s="105">
        <v>7519.741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1842.7349999999999</v>
      </c>
      <c r="R278" s="105">
        <v>0</v>
      </c>
      <c r="S278" s="105">
        <v>0</v>
      </c>
    </row>
    <row r="279" spans="1:19">
      <c r="A279" s="105" t="s">
        <v>609</v>
      </c>
      <c r="B279" s="106">
        <v>414378000000</v>
      </c>
      <c r="C279" s="105">
        <v>417432.07500000001</v>
      </c>
      <c r="D279" s="105"/>
      <c r="E279" s="105">
        <v>120876.129</v>
      </c>
      <c r="F279" s="105">
        <v>79091.122000000003</v>
      </c>
      <c r="G279" s="105">
        <v>31477.814999999999</v>
      </c>
      <c r="H279" s="105">
        <v>0</v>
      </c>
      <c r="I279" s="105">
        <v>187273.46299999999</v>
      </c>
      <c r="J279" s="105">
        <v>7870</v>
      </c>
      <c r="K279" s="105">
        <v>1108.27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3521.3580000000002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93022.25</v>
      </c>
      <c r="C282" s="105">
        <v>20948.37</v>
      </c>
      <c r="D282" s="105">
        <v>0</v>
      </c>
      <c r="E282" s="105">
        <v>113970.62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13.54</v>
      </c>
      <c r="C283" s="105">
        <v>3.05</v>
      </c>
      <c r="D283" s="105">
        <v>0</v>
      </c>
      <c r="E283" s="105">
        <v>16.59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13.54</v>
      </c>
      <c r="C284" s="105">
        <v>3.05</v>
      </c>
      <c r="D284" s="105">
        <v>0</v>
      </c>
      <c r="E284" s="105">
        <v>16.59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5457.16</v>
      </c>
      <c r="C2" s="105">
        <v>794.23</v>
      </c>
      <c r="D2" s="105">
        <v>794.23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5457.16</v>
      </c>
      <c r="C3" s="105">
        <v>794.23</v>
      </c>
      <c r="D3" s="105">
        <v>794.23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14069.82</v>
      </c>
      <c r="C4" s="105">
        <v>2047.71</v>
      </c>
      <c r="D4" s="105">
        <v>2047.71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14069.82</v>
      </c>
      <c r="C5" s="105">
        <v>2047.71</v>
      </c>
      <c r="D5" s="105">
        <v>2047.71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1427.5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229.77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123.57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140.12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1.73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151.75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67.290000000000006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3643.58</v>
      </c>
      <c r="C28" s="105">
        <v>1813.59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0.46600000000000003</v>
      </c>
      <c r="E61" s="105">
        <v>0.5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0.28499999999999998</v>
      </c>
      <c r="E63" s="105">
        <v>0.30199999999999999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0.46600000000000003</v>
      </c>
      <c r="E64" s="105">
        <v>0.5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0.46600000000000003</v>
      </c>
      <c r="E65" s="105">
        <v>0.5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0.28499999999999998</v>
      </c>
      <c r="E67" s="105">
        <v>0.30199999999999999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0.46600000000000003</v>
      </c>
      <c r="E68" s="105">
        <v>0.5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0.28499999999999998</v>
      </c>
      <c r="E70" s="105">
        <v>0.30199999999999999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0.46600000000000003</v>
      </c>
      <c r="E71" s="105">
        <v>0.5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0.46600000000000003</v>
      </c>
      <c r="E72" s="105">
        <v>0.5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0.28499999999999998</v>
      </c>
      <c r="E74" s="105">
        <v>0.30199999999999999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0.46600000000000003</v>
      </c>
      <c r="E75" s="105">
        <v>0.5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0.46600000000000003</v>
      </c>
      <c r="E76" s="105">
        <v>0.5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0.28499999999999998</v>
      </c>
      <c r="E78" s="105">
        <v>0.30199999999999999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0.46600000000000003</v>
      </c>
      <c r="E79" s="105">
        <v>0.5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0.46600000000000003</v>
      </c>
      <c r="E80" s="105">
        <v>0.5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0.28499999999999998</v>
      </c>
      <c r="E82" s="105">
        <v>0.30199999999999999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0.46600000000000003</v>
      </c>
      <c r="E83" s="105">
        <v>0.5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0.46600000000000003</v>
      </c>
      <c r="E84" s="105">
        <v>0.5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0.28499999999999998</v>
      </c>
      <c r="E86" s="105">
        <v>0.30199999999999999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0.46600000000000003</v>
      </c>
      <c r="E87" s="105">
        <v>0.5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0.46600000000000003</v>
      </c>
      <c r="E88" s="105">
        <v>0.5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0.28499999999999998</v>
      </c>
      <c r="E90" s="105">
        <v>0.30199999999999999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0.46600000000000003</v>
      </c>
      <c r="E91" s="105">
        <v>0.5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0.46600000000000003</v>
      </c>
      <c r="E92" s="105">
        <v>0.5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0.28499999999999998</v>
      </c>
      <c r="E94" s="105">
        <v>0.30199999999999999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0.46600000000000003</v>
      </c>
      <c r="E95" s="105">
        <v>0.5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0.28499999999999998</v>
      </c>
      <c r="E97" s="105">
        <v>0.30199999999999999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0.46600000000000003</v>
      </c>
      <c r="E98" s="105">
        <v>0.5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0.28499999999999998</v>
      </c>
      <c r="E100" s="105">
        <v>0.30199999999999999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0.46600000000000003</v>
      </c>
      <c r="E101" s="105">
        <v>0.5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0.28499999999999998</v>
      </c>
      <c r="E103" s="105">
        <v>0.30199999999999999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0.46600000000000003</v>
      </c>
      <c r="E104" s="105">
        <v>0.5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0.28499999999999998</v>
      </c>
      <c r="E106" s="105">
        <v>0.30199999999999999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0.46600000000000003</v>
      </c>
      <c r="E107" s="105">
        <v>0.5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0.28499999999999998</v>
      </c>
      <c r="E109" s="105">
        <v>0.30199999999999999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0.46600000000000003</v>
      </c>
      <c r="E110" s="105">
        <v>0.5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0.46600000000000003</v>
      </c>
      <c r="E111" s="105">
        <v>0.5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0.28499999999999998</v>
      </c>
      <c r="E113" s="105">
        <v>0.30199999999999999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0.46600000000000003</v>
      </c>
      <c r="E114" s="105">
        <v>0.5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0.28499999999999998</v>
      </c>
      <c r="E116" s="105">
        <v>0.30199999999999999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0.46600000000000003</v>
      </c>
      <c r="E117" s="105">
        <v>0.5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0.28499999999999998</v>
      </c>
      <c r="E119" s="105">
        <v>0.30199999999999999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0.28499999999999998</v>
      </c>
      <c r="E121" s="105">
        <v>0.30199999999999999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0.46600000000000003</v>
      </c>
      <c r="E122" s="105">
        <v>0.5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0.28499999999999998</v>
      </c>
      <c r="E124" s="105">
        <v>0.30199999999999999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0.46600000000000003</v>
      </c>
      <c r="E125" s="105">
        <v>0.5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0.28499999999999998</v>
      </c>
      <c r="E127" s="105">
        <v>0.30199999999999999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0.46600000000000003</v>
      </c>
      <c r="E128" s="105">
        <v>0.5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0.28499999999999998</v>
      </c>
      <c r="E130" s="105">
        <v>0.30199999999999999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0.46600000000000003</v>
      </c>
      <c r="E131" s="105">
        <v>0.5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0.28499999999999998</v>
      </c>
      <c r="E133" s="105">
        <v>0.30199999999999999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0.46600000000000003</v>
      </c>
      <c r="E134" s="105">
        <v>0.5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0.28499999999999998</v>
      </c>
      <c r="E136" s="105">
        <v>0.30199999999999999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0.46600000000000003</v>
      </c>
      <c r="E137" s="105">
        <v>0.5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0.28499999999999998</v>
      </c>
      <c r="E139" s="105">
        <v>0.30199999999999999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0.46600000000000003</v>
      </c>
      <c r="E140" s="105">
        <v>0.5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0.46600000000000003</v>
      </c>
      <c r="E141" s="105">
        <v>0.5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0.28499999999999998</v>
      </c>
      <c r="E143" s="105">
        <v>0.30199999999999999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3.3540000000000001</v>
      </c>
      <c r="F146" s="105">
        <v>0.38500000000000001</v>
      </c>
      <c r="G146" s="105">
        <v>0.30499999999999999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3.3540000000000001</v>
      </c>
      <c r="F147" s="105">
        <v>0.38500000000000001</v>
      </c>
      <c r="G147" s="105">
        <v>0.30499999999999999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3.3540000000000001</v>
      </c>
      <c r="F148" s="105">
        <v>0.38500000000000001</v>
      </c>
      <c r="G148" s="105">
        <v>0.30499999999999999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3.3540000000000001</v>
      </c>
      <c r="F149" s="105">
        <v>0.38500000000000001</v>
      </c>
      <c r="G149" s="105">
        <v>0.30499999999999999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3.3540000000000001</v>
      </c>
      <c r="F150" s="105">
        <v>0.38500000000000001</v>
      </c>
      <c r="G150" s="105">
        <v>0.30499999999999999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3.3540000000000001</v>
      </c>
      <c r="F151" s="105">
        <v>0.38500000000000001</v>
      </c>
      <c r="G151" s="105">
        <v>0.30499999999999999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3.3540000000000001</v>
      </c>
      <c r="F152" s="105">
        <v>0.38500000000000001</v>
      </c>
      <c r="G152" s="105">
        <v>0.30499999999999999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3.3540000000000001</v>
      </c>
      <c r="F153" s="105">
        <v>0.38500000000000001</v>
      </c>
      <c r="G153" s="105">
        <v>0.30499999999999999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3.3540000000000001</v>
      </c>
      <c r="F154" s="105">
        <v>0.38500000000000001</v>
      </c>
      <c r="G154" s="105">
        <v>0.30499999999999999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3.3540000000000001</v>
      </c>
      <c r="F155" s="105">
        <v>0.38500000000000001</v>
      </c>
      <c r="G155" s="105">
        <v>0.30499999999999999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3.3540000000000001</v>
      </c>
      <c r="F156" s="105">
        <v>0.38500000000000001</v>
      </c>
      <c r="G156" s="105">
        <v>0.30499999999999999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3.3540000000000001</v>
      </c>
      <c r="F157" s="105">
        <v>0.38500000000000001</v>
      </c>
      <c r="G157" s="105">
        <v>0.30499999999999999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3.3540000000000001</v>
      </c>
      <c r="F158" s="105">
        <v>0.38500000000000001</v>
      </c>
      <c r="G158" s="105">
        <v>0.30499999999999999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3.3540000000000001</v>
      </c>
      <c r="F159" s="105">
        <v>0.38500000000000001</v>
      </c>
      <c r="G159" s="105">
        <v>0.30499999999999999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3.3540000000000001</v>
      </c>
      <c r="F160" s="105">
        <v>0.38500000000000001</v>
      </c>
      <c r="G160" s="105">
        <v>0.30499999999999999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3.3540000000000001</v>
      </c>
      <c r="F161" s="105">
        <v>0.38500000000000001</v>
      </c>
      <c r="G161" s="105">
        <v>0.30499999999999999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3.3540000000000001</v>
      </c>
      <c r="F162" s="105">
        <v>0.38500000000000001</v>
      </c>
      <c r="G162" s="105">
        <v>0.30499999999999999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3.3540000000000001</v>
      </c>
      <c r="F163" s="105">
        <v>0.38500000000000001</v>
      </c>
      <c r="G163" s="105">
        <v>0.30499999999999999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3.3540000000000001</v>
      </c>
      <c r="F164" s="105">
        <v>0.38500000000000001</v>
      </c>
      <c r="G164" s="105">
        <v>0.30499999999999999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3.3540000000000001</v>
      </c>
      <c r="F165" s="105">
        <v>0.38500000000000001</v>
      </c>
      <c r="G165" s="105">
        <v>0.30499999999999999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3.3540000000000001</v>
      </c>
      <c r="F166" s="105">
        <v>0.38500000000000001</v>
      </c>
      <c r="G166" s="105">
        <v>0.30499999999999999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3.3540000000000001</v>
      </c>
      <c r="F167" s="105">
        <v>0.38500000000000001</v>
      </c>
      <c r="G167" s="105">
        <v>0.30499999999999999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3.3540000000000001</v>
      </c>
      <c r="F168" s="105">
        <v>0.38500000000000001</v>
      </c>
      <c r="G168" s="105">
        <v>0.30499999999999999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3.3540000000000001</v>
      </c>
      <c r="F169" s="105">
        <v>0.38500000000000001</v>
      </c>
      <c r="G169" s="105">
        <v>0.30499999999999999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3.3540000000000001</v>
      </c>
      <c r="F170" s="105">
        <v>0.38500000000000001</v>
      </c>
      <c r="G170" s="105">
        <v>0.30499999999999999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3.3540000000000001</v>
      </c>
      <c r="F171" s="105">
        <v>0.38500000000000001</v>
      </c>
      <c r="G171" s="105">
        <v>0.30499999999999999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3.3540000000000001</v>
      </c>
      <c r="F172" s="105">
        <v>0.38500000000000001</v>
      </c>
      <c r="G172" s="105">
        <v>0.30499999999999999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3.3540000000000001</v>
      </c>
      <c r="F173" s="105">
        <v>0.38500000000000001</v>
      </c>
      <c r="G173" s="105">
        <v>0.30499999999999999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3.3540000000000001</v>
      </c>
      <c r="F174" s="105">
        <v>0.38500000000000001</v>
      </c>
      <c r="G174" s="105">
        <v>0.30499999999999999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3.3540000000000001</v>
      </c>
      <c r="F175" s="105">
        <v>0.38500000000000001</v>
      </c>
      <c r="G175" s="105">
        <v>0.30499999999999999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3.3540000000000001</v>
      </c>
      <c r="F176" s="105">
        <v>0.38500000000000001</v>
      </c>
      <c r="G176" s="105">
        <v>0.30499999999999999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3.3540000000000001</v>
      </c>
      <c r="F177" s="105">
        <v>0.38500000000000001</v>
      </c>
      <c r="G177" s="105">
        <v>0.30499999999999999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3.3540000000000001</v>
      </c>
      <c r="F178" s="105">
        <v>0.38500000000000001</v>
      </c>
      <c r="G178" s="105">
        <v>0.30499999999999999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3.35</v>
      </c>
      <c r="F179" s="105">
        <v>0.38500000000000001</v>
      </c>
      <c r="G179" s="105">
        <v>0.30499999999999999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3.35</v>
      </c>
      <c r="F180" s="105">
        <v>0.38500000000000001</v>
      </c>
      <c r="G180" s="105">
        <v>0.30499999999999999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3.35</v>
      </c>
      <c r="F181" s="105">
        <v>0.38500000000000001</v>
      </c>
      <c r="G181" s="105">
        <v>0.30499999999999999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334749.93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12649.37</v>
      </c>
      <c r="D187" s="105">
        <v>8775.56</v>
      </c>
      <c r="E187" s="105">
        <v>3873.82</v>
      </c>
      <c r="F187" s="105">
        <v>0.69</v>
      </c>
      <c r="G187" s="105">
        <v>2.98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23612.240000000002</v>
      </c>
      <c r="D188" s="105">
        <v>16701.5</v>
      </c>
      <c r="E188" s="105">
        <v>6910.73</v>
      </c>
      <c r="F188" s="105">
        <v>0.71</v>
      </c>
      <c r="G188" s="105">
        <v>3.03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53923.29</v>
      </c>
      <c r="D189" s="105">
        <v>37032.949999999997</v>
      </c>
      <c r="E189" s="105">
        <v>16890.34</v>
      </c>
      <c r="F189" s="105">
        <v>0.69</v>
      </c>
      <c r="G189" s="105">
        <v>2.64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78150.789999999994</v>
      </c>
      <c r="D190" s="105">
        <v>60580.24</v>
      </c>
      <c r="E190" s="105">
        <v>17570.55</v>
      </c>
      <c r="F190" s="105">
        <v>0.78</v>
      </c>
      <c r="G190" s="105">
        <v>3.25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84143</v>
      </c>
      <c r="D191" s="105">
        <v>64239.54</v>
      </c>
      <c r="E191" s="105">
        <v>19903.46</v>
      </c>
      <c r="F191" s="105">
        <v>0.76</v>
      </c>
      <c r="G191" s="105">
        <v>3.2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65482.64</v>
      </c>
      <c r="D192" s="105">
        <v>49096.52</v>
      </c>
      <c r="E192" s="105">
        <v>16386.12</v>
      </c>
      <c r="F192" s="105">
        <v>0.75</v>
      </c>
      <c r="G192" s="105">
        <v>2.73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66853.490000000005</v>
      </c>
      <c r="D193" s="105">
        <v>51030.22</v>
      </c>
      <c r="E193" s="105">
        <v>15823.27</v>
      </c>
      <c r="F193" s="105">
        <v>0.76</v>
      </c>
      <c r="G193" s="105">
        <v>3.2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4788.93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4760.62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5707.45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5623.4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5632.45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5413.88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5418.69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5497.99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4527.63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4490.9799999999996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4557.57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10774.84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4602.45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9728.23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3137.74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13311.53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12892.63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12978.62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11757.18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11776.38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8136.59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10090.16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31790.86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62407.86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131920.13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34238.410000000003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35608.93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26570.58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28279.96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0.55000000000000004</v>
      </c>
      <c r="F230" s="105">
        <v>633.45000000000005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0.57999999999999996</v>
      </c>
      <c r="D233" s="105">
        <v>1109.6500000000001</v>
      </c>
      <c r="E233" s="105">
        <v>4.42</v>
      </c>
      <c r="F233" s="105">
        <v>8429.9500000000007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0.57999999999999996</v>
      </c>
      <c r="D234" s="105">
        <v>1109.6500000000001</v>
      </c>
      <c r="E234" s="105">
        <v>4.5999999999999996</v>
      </c>
      <c r="F234" s="105">
        <v>8767.3799999999992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0.56999999999999995</v>
      </c>
      <c r="D235" s="105">
        <v>622</v>
      </c>
      <c r="E235" s="105">
        <v>3.43</v>
      </c>
      <c r="F235" s="105">
        <v>3750.87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3.65</v>
      </c>
      <c r="F236" s="105">
        <v>6962.9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1843.28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98781.366200000004</v>
      </c>
      <c r="C246" s="105">
        <v>158.6926</v>
      </c>
      <c r="D246" s="105">
        <v>374.03590000000003</v>
      </c>
      <c r="E246" s="105">
        <v>0</v>
      </c>
      <c r="F246" s="105">
        <v>1.5E-3</v>
      </c>
      <c r="G246" s="105">
        <v>388847.33480000001</v>
      </c>
      <c r="H246" s="105">
        <v>40959.293599999997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86907.485100000005</v>
      </c>
      <c r="C247" s="105">
        <v>140.6473</v>
      </c>
      <c r="D247" s="105">
        <v>334.65140000000002</v>
      </c>
      <c r="E247" s="105">
        <v>0</v>
      </c>
      <c r="F247" s="105">
        <v>1.2999999999999999E-3</v>
      </c>
      <c r="G247" s="105">
        <v>347911.10820000002</v>
      </c>
      <c r="H247" s="105">
        <v>36136.888400000003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96606.730100000001</v>
      </c>
      <c r="C248" s="105">
        <v>159.54570000000001</v>
      </c>
      <c r="D248" s="105">
        <v>389.32810000000001</v>
      </c>
      <c r="E248" s="105">
        <v>0</v>
      </c>
      <c r="F248" s="105">
        <v>1.5E-3</v>
      </c>
      <c r="G248" s="105">
        <v>404778.304</v>
      </c>
      <c r="H248" s="105">
        <v>40483.952499999999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85345.563999999998</v>
      </c>
      <c r="C249" s="105">
        <v>144.7081</v>
      </c>
      <c r="D249" s="105">
        <v>364.29730000000001</v>
      </c>
      <c r="E249" s="105">
        <v>0</v>
      </c>
      <c r="F249" s="105">
        <v>1.4E-3</v>
      </c>
      <c r="G249" s="105">
        <v>378781.24690000003</v>
      </c>
      <c r="H249" s="105">
        <v>36133.690900000001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91829.353099999993</v>
      </c>
      <c r="C250" s="105">
        <v>157.34819999999999</v>
      </c>
      <c r="D250" s="105">
        <v>400.88479999999998</v>
      </c>
      <c r="E250" s="105">
        <v>0</v>
      </c>
      <c r="F250" s="105">
        <v>1.6000000000000001E-3</v>
      </c>
      <c r="G250" s="105">
        <v>416834.53279999999</v>
      </c>
      <c r="H250" s="105">
        <v>39040.303099999997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96401.095100000006</v>
      </c>
      <c r="C251" s="105">
        <v>167.09460000000001</v>
      </c>
      <c r="D251" s="105">
        <v>431.19569999999999</v>
      </c>
      <c r="E251" s="105">
        <v>0</v>
      </c>
      <c r="F251" s="105">
        <v>1.6999999999999999E-3</v>
      </c>
      <c r="G251" s="105">
        <v>448364.17810000002</v>
      </c>
      <c r="H251" s="105">
        <v>41171.554100000001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66890.905899999998</v>
      </c>
      <c r="C252" s="105">
        <v>116.39</v>
      </c>
      <c r="D252" s="105">
        <v>301.61360000000002</v>
      </c>
      <c r="E252" s="105">
        <v>0</v>
      </c>
      <c r="F252" s="105">
        <v>1.1999999999999999E-3</v>
      </c>
      <c r="G252" s="105">
        <v>313625.54470000003</v>
      </c>
      <c r="H252" s="105">
        <v>28611.933700000001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69280.965899999996</v>
      </c>
      <c r="C253" s="105">
        <v>120.4914</v>
      </c>
      <c r="D253" s="105">
        <v>312.0806</v>
      </c>
      <c r="E253" s="105">
        <v>0</v>
      </c>
      <c r="F253" s="105">
        <v>1.1999999999999999E-3</v>
      </c>
      <c r="G253" s="105">
        <v>324508.97940000001</v>
      </c>
      <c r="H253" s="105">
        <v>29628.641899999999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88388.555300000007</v>
      </c>
      <c r="C254" s="105">
        <v>152.7193</v>
      </c>
      <c r="D254" s="105">
        <v>392.72089999999997</v>
      </c>
      <c r="E254" s="105">
        <v>0</v>
      </c>
      <c r="F254" s="105">
        <v>1.5E-3</v>
      </c>
      <c r="G254" s="105">
        <v>408354.28940000001</v>
      </c>
      <c r="H254" s="105">
        <v>37701.752699999997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89740.972200000004</v>
      </c>
      <c r="C255" s="105">
        <v>153.32990000000001</v>
      </c>
      <c r="D255" s="105">
        <v>389.387</v>
      </c>
      <c r="E255" s="105">
        <v>0</v>
      </c>
      <c r="F255" s="105">
        <v>1.5E-3</v>
      </c>
      <c r="G255" s="105">
        <v>404876.3835</v>
      </c>
      <c r="H255" s="105">
        <v>38109.301800000001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90579.463600000003</v>
      </c>
      <c r="C256" s="105">
        <v>149.62649999999999</v>
      </c>
      <c r="D256" s="105">
        <v>365.22629999999998</v>
      </c>
      <c r="E256" s="105">
        <v>0</v>
      </c>
      <c r="F256" s="105">
        <v>1.4E-3</v>
      </c>
      <c r="G256" s="105">
        <v>379720.34940000001</v>
      </c>
      <c r="H256" s="105">
        <v>37961.583100000003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97096.962400000004</v>
      </c>
      <c r="C257" s="105">
        <v>155.4442</v>
      </c>
      <c r="D257" s="105">
        <v>364.72210000000001</v>
      </c>
      <c r="E257" s="105">
        <v>0</v>
      </c>
      <c r="F257" s="105">
        <v>1.5E-3</v>
      </c>
      <c r="G257" s="105">
        <v>379160.54499999998</v>
      </c>
      <c r="H257" s="105">
        <v>40207.657299999999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1057850</v>
      </c>
      <c r="C259" s="105">
        <v>1776.0376000000001</v>
      </c>
      <c r="D259" s="105">
        <v>4420.1439</v>
      </c>
      <c r="E259" s="105">
        <v>0</v>
      </c>
      <c r="F259" s="105">
        <v>1.7399999999999999E-2</v>
      </c>
      <c r="G259" s="106">
        <v>4595760</v>
      </c>
      <c r="H259" s="105">
        <v>446146.55310000002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66890.905899999998</v>
      </c>
      <c r="C260" s="105">
        <v>116.39</v>
      </c>
      <c r="D260" s="105">
        <v>301.61360000000002</v>
      </c>
      <c r="E260" s="105">
        <v>0</v>
      </c>
      <c r="F260" s="105">
        <v>1.1999999999999999E-3</v>
      </c>
      <c r="G260" s="105">
        <v>313625.54470000003</v>
      </c>
      <c r="H260" s="105">
        <v>28611.933700000001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98781.366200000004</v>
      </c>
      <c r="C261" s="105">
        <v>167.09460000000001</v>
      </c>
      <c r="D261" s="105">
        <v>431.19569999999999</v>
      </c>
      <c r="E261" s="105">
        <v>0</v>
      </c>
      <c r="F261" s="105">
        <v>1.6999999999999999E-3</v>
      </c>
      <c r="G261" s="105">
        <v>448364.17810000002</v>
      </c>
      <c r="H261" s="105">
        <v>41171.554100000001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308283000000</v>
      </c>
      <c r="C264" s="105">
        <v>234871.83</v>
      </c>
      <c r="D264" s="105" t="s">
        <v>714</v>
      </c>
      <c r="E264" s="105">
        <v>120876.129</v>
      </c>
      <c r="F264" s="105">
        <v>79091.122000000003</v>
      </c>
      <c r="G264" s="105">
        <v>12317.111000000001</v>
      </c>
      <c r="H264" s="105">
        <v>0</v>
      </c>
      <c r="I264" s="105">
        <v>20209.518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2377.9490000000001</v>
      </c>
      <c r="R264" s="105">
        <v>0</v>
      </c>
      <c r="S264" s="105">
        <v>0</v>
      </c>
    </row>
    <row r="265" spans="1:19">
      <c r="A265" s="105" t="s">
        <v>597</v>
      </c>
      <c r="B265" s="106">
        <v>275828000000</v>
      </c>
      <c r="C265" s="105">
        <v>223643.14499999999</v>
      </c>
      <c r="D265" s="105" t="s">
        <v>670</v>
      </c>
      <c r="E265" s="105">
        <v>120876.129</v>
      </c>
      <c r="F265" s="105">
        <v>75091.737999999998</v>
      </c>
      <c r="G265" s="105">
        <v>12820.299000000001</v>
      </c>
      <c r="H265" s="105">
        <v>0</v>
      </c>
      <c r="I265" s="105">
        <v>12565.433999999999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2289.5459999999998</v>
      </c>
      <c r="R265" s="105">
        <v>0</v>
      </c>
      <c r="S265" s="105">
        <v>0</v>
      </c>
    </row>
    <row r="266" spans="1:19">
      <c r="A266" s="105" t="s">
        <v>598</v>
      </c>
      <c r="B266" s="106">
        <v>320913000000</v>
      </c>
      <c r="C266" s="105">
        <v>259890.06299999999</v>
      </c>
      <c r="D266" s="105" t="s">
        <v>715</v>
      </c>
      <c r="E266" s="105">
        <v>120876.129</v>
      </c>
      <c r="F266" s="105">
        <v>73092.044999999998</v>
      </c>
      <c r="G266" s="105">
        <v>19315.752</v>
      </c>
      <c r="H266" s="105">
        <v>0</v>
      </c>
      <c r="I266" s="105">
        <v>44131.75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2474.3870000000002</v>
      </c>
      <c r="R266" s="105">
        <v>0</v>
      </c>
      <c r="S266" s="105">
        <v>0</v>
      </c>
    </row>
    <row r="267" spans="1:19">
      <c r="A267" s="105" t="s">
        <v>599</v>
      </c>
      <c r="B267" s="106">
        <v>300302000000</v>
      </c>
      <c r="C267" s="105">
        <v>277697.00599999999</v>
      </c>
      <c r="D267" s="105" t="s">
        <v>716</v>
      </c>
      <c r="E267" s="105">
        <v>120876.129</v>
      </c>
      <c r="F267" s="105">
        <v>73092.044999999998</v>
      </c>
      <c r="G267" s="105">
        <v>20725.902999999998</v>
      </c>
      <c r="H267" s="105">
        <v>0</v>
      </c>
      <c r="I267" s="105">
        <v>60456.101000000002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2546.828</v>
      </c>
      <c r="R267" s="105">
        <v>0</v>
      </c>
      <c r="S267" s="105">
        <v>0</v>
      </c>
    </row>
    <row r="268" spans="1:19">
      <c r="A268" s="105" t="s">
        <v>316</v>
      </c>
      <c r="B268" s="106">
        <v>330471000000</v>
      </c>
      <c r="C268" s="105">
        <v>301634.27399999998</v>
      </c>
      <c r="D268" s="105" t="s">
        <v>739</v>
      </c>
      <c r="E268" s="105">
        <v>120876.129</v>
      </c>
      <c r="F268" s="105">
        <v>73092.044999999998</v>
      </c>
      <c r="G268" s="105">
        <v>22193.794000000002</v>
      </c>
      <c r="H268" s="105">
        <v>0</v>
      </c>
      <c r="I268" s="105">
        <v>82968.486000000004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2503.8209999999999</v>
      </c>
      <c r="R268" s="105">
        <v>0</v>
      </c>
      <c r="S268" s="105">
        <v>0</v>
      </c>
    </row>
    <row r="269" spans="1:19">
      <c r="A269" s="105" t="s">
        <v>600</v>
      </c>
      <c r="B269" s="106">
        <v>355469000000</v>
      </c>
      <c r="C269" s="105">
        <v>342354.80800000002</v>
      </c>
      <c r="D269" s="105" t="s">
        <v>671</v>
      </c>
      <c r="E269" s="105">
        <v>120876.129</v>
      </c>
      <c r="F269" s="105">
        <v>79091.122000000003</v>
      </c>
      <c r="G269" s="105">
        <v>21460.851999999999</v>
      </c>
      <c r="H269" s="105">
        <v>0</v>
      </c>
      <c r="I269" s="105">
        <v>118241.126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2685.578</v>
      </c>
      <c r="R269" s="105">
        <v>0</v>
      </c>
      <c r="S269" s="105">
        <v>0</v>
      </c>
    </row>
    <row r="270" spans="1:19">
      <c r="A270" s="105" t="s">
        <v>601</v>
      </c>
      <c r="B270" s="106">
        <v>248646000000</v>
      </c>
      <c r="C270" s="105">
        <v>246872.89600000001</v>
      </c>
      <c r="D270" s="105" t="s">
        <v>771</v>
      </c>
      <c r="E270" s="105">
        <v>67153.404999999999</v>
      </c>
      <c r="F270" s="105">
        <v>40636.785000000003</v>
      </c>
      <c r="G270" s="105">
        <v>21570.82</v>
      </c>
      <c r="H270" s="105">
        <v>0</v>
      </c>
      <c r="I270" s="105">
        <v>115061.163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2450.723</v>
      </c>
      <c r="R270" s="105">
        <v>0</v>
      </c>
      <c r="S270" s="105">
        <v>0</v>
      </c>
    </row>
    <row r="271" spans="1:19">
      <c r="A271" s="105" t="s">
        <v>602</v>
      </c>
      <c r="B271" s="106">
        <v>257275000000</v>
      </c>
      <c r="C271" s="105">
        <v>251646.27499999999</v>
      </c>
      <c r="D271" s="105" t="s">
        <v>672</v>
      </c>
      <c r="E271" s="105">
        <v>67153.404999999999</v>
      </c>
      <c r="F271" s="105">
        <v>41836.601000000002</v>
      </c>
      <c r="G271" s="105">
        <v>20066.186000000002</v>
      </c>
      <c r="H271" s="105">
        <v>0</v>
      </c>
      <c r="I271" s="105">
        <v>120002.796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2587.2869999999998</v>
      </c>
      <c r="R271" s="105">
        <v>0</v>
      </c>
      <c r="S271" s="105">
        <v>0</v>
      </c>
    </row>
    <row r="272" spans="1:19">
      <c r="A272" s="105" t="s">
        <v>603</v>
      </c>
      <c r="B272" s="106">
        <v>323748000000</v>
      </c>
      <c r="C272" s="105">
        <v>321095.49</v>
      </c>
      <c r="D272" s="105" t="s">
        <v>673</v>
      </c>
      <c r="E272" s="105">
        <v>120876.129</v>
      </c>
      <c r="F272" s="105">
        <v>75091.737999999998</v>
      </c>
      <c r="G272" s="105">
        <v>22645.994999999999</v>
      </c>
      <c r="H272" s="105">
        <v>0</v>
      </c>
      <c r="I272" s="105">
        <v>99791.118000000002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2690.511</v>
      </c>
      <c r="R272" s="105">
        <v>0</v>
      </c>
      <c r="S272" s="105">
        <v>0</v>
      </c>
    </row>
    <row r="273" spans="1:19">
      <c r="A273" s="105" t="s">
        <v>604</v>
      </c>
      <c r="B273" s="106">
        <v>320991000000</v>
      </c>
      <c r="C273" s="105">
        <v>298821.39600000001</v>
      </c>
      <c r="D273" s="105" t="s">
        <v>717</v>
      </c>
      <c r="E273" s="105">
        <v>120876.129</v>
      </c>
      <c r="F273" s="105">
        <v>73092.044999999998</v>
      </c>
      <c r="G273" s="105">
        <v>23177.026000000002</v>
      </c>
      <c r="H273" s="105">
        <v>0</v>
      </c>
      <c r="I273" s="105">
        <v>79082.095000000001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2594.1019999999999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301047000000</v>
      </c>
      <c r="C274" s="105">
        <v>247883.06099999999</v>
      </c>
      <c r="D274" s="105" t="s">
        <v>674</v>
      </c>
      <c r="E274" s="105">
        <v>120876.129</v>
      </c>
      <c r="F274" s="105">
        <v>75091.737999999998</v>
      </c>
      <c r="G274" s="105">
        <v>15279.745999999999</v>
      </c>
      <c r="H274" s="105">
        <v>0</v>
      </c>
      <c r="I274" s="105">
        <v>34171.538999999997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2463.91</v>
      </c>
      <c r="R274" s="105">
        <v>0</v>
      </c>
      <c r="S274" s="105">
        <v>0</v>
      </c>
    </row>
    <row r="275" spans="1:19">
      <c r="A275" s="105" t="s">
        <v>606</v>
      </c>
      <c r="B275" s="106">
        <v>300603000000</v>
      </c>
      <c r="C275" s="105">
        <v>219880.402</v>
      </c>
      <c r="D275" s="105" t="s">
        <v>740</v>
      </c>
      <c r="E275" s="105">
        <v>120876.129</v>
      </c>
      <c r="F275" s="105">
        <v>75091.737999999998</v>
      </c>
      <c r="G275" s="105">
        <v>11660.338</v>
      </c>
      <c r="H275" s="105">
        <v>0</v>
      </c>
      <c r="I275" s="105">
        <v>9972.8709999999992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2279.326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3643580000000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248646000000</v>
      </c>
      <c r="C278" s="105">
        <v>219880.402</v>
      </c>
      <c r="D278" s="105"/>
      <c r="E278" s="105">
        <v>67153.404999999999</v>
      </c>
      <c r="F278" s="105">
        <v>40636.785000000003</v>
      </c>
      <c r="G278" s="105">
        <v>11660.338</v>
      </c>
      <c r="H278" s="105">
        <v>0</v>
      </c>
      <c r="I278" s="105">
        <v>9972.8709999999992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2279.326</v>
      </c>
      <c r="R278" s="105">
        <v>0</v>
      </c>
      <c r="S278" s="105">
        <v>0</v>
      </c>
    </row>
    <row r="279" spans="1:19">
      <c r="A279" s="105" t="s">
        <v>609</v>
      </c>
      <c r="B279" s="106">
        <v>355469000000</v>
      </c>
      <c r="C279" s="105">
        <v>342354.80800000002</v>
      </c>
      <c r="D279" s="105"/>
      <c r="E279" s="105">
        <v>120876.129</v>
      </c>
      <c r="F279" s="105">
        <v>79091.122000000003</v>
      </c>
      <c r="G279" s="105">
        <v>23177.026000000002</v>
      </c>
      <c r="H279" s="105">
        <v>0</v>
      </c>
      <c r="I279" s="105">
        <v>120002.796</v>
      </c>
      <c r="J279" s="105">
        <v>0</v>
      </c>
      <c r="K279" s="105">
        <v>0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2690.511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37567.339999999997</v>
      </c>
      <c r="C282" s="105">
        <v>12630.52</v>
      </c>
      <c r="D282" s="105">
        <v>0</v>
      </c>
      <c r="E282" s="105">
        <v>50197.86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5.47</v>
      </c>
      <c r="C283" s="105">
        <v>1.84</v>
      </c>
      <c r="D283" s="105">
        <v>0</v>
      </c>
      <c r="E283" s="105">
        <v>7.31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5.47</v>
      </c>
      <c r="C284" s="105">
        <v>1.84</v>
      </c>
      <c r="D284" s="105">
        <v>0</v>
      </c>
      <c r="E284" s="105">
        <v>7.31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6848.05</v>
      </c>
      <c r="C2" s="105">
        <v>996.66</v>
      </c>
      <c r="D2" s="105">
        <v>996.66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6848.05</v>
      </c>
      <c r="C3" s="105">
        <v>996.66</v>
      </c>
      <c r="D3" s="105">
        <v>996.66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16156.94</v>
      </c>
      <c r="C4" s="105">
        <v>2351.4699999999998</v>
      </c>
      <c r="D4" s="105">
        <v>2351.4699999999998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16156.94</v>
      </c>
      <c r="C5" s="105">
        <v>2351.4699999999998</v>
      </c>
      <c r="D5" s="105">
        <v>2351.4699999999998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2746.6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290.69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123.56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135.34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3.43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166.1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66.900000000000006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3701.01</v>
      </c>
      <c r="C28" s="105">
        <v>3147.04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0.36899999999999999</v>
      </c>
      <c r="E61" s="105">
        <v>0.39100000000000001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0.252</v>
      </c>
      <c r="E63" s="105">
        <v>0.26500000000000001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0.36899999999999999</v>
      </c>
      <c r="E64" s="105">
        <v>0.39100000000000001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0.36899999999999999</v>
      </c>
      <c r="E65" s="105">
        <v>0.39100000000000001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0.252</v>
      </c>
      <c r="E67" s="105">
        <v>0.26500000000000001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0.36899999999999999</v>
      </c>
      <c r="E68" s="105">
        <v>0.39100000000000001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0.252</v>
      </c>
      <c r="E70" s="105">
        <v>0.26500000000000001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0.36899999999999999</v>
      </c>
      <c r="E71" s="105">
        <v>0.39100000000000001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0.36899999999999999</v>
      </c>
      <c r="E72" s="105">
        <v>0.39100000000000001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0.252</v>
      </c>
      <c r="E74" s="105">
        <v>0.26500000000000001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0.36899999999999999</v>
      </c>
      <c r="E75" s="105">
        <v>0.39100000000000001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0.36899999999999999</v>
      </c>
      <c r="E76" s="105">
        <v>0.39100000000000001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0.252</v>
      </c>
      <c r="E78" s="105">
        <v>0.26500000000000001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0.36899999999999999</v>
      </c>
      <c r="E79" s="105">
        <v>0.39100000000000001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0.36899999999999999</v>
      </c>
      <c r="E80" s="105">
        <v>0.39100000000000001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0.252</v>
      </c>
      <c r="E82" s="105">
        <v>0.26500000000000001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0.36899999999999999</v>
      </c>
      <c r="E83" s="105">
        <v>0.39100000000000001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0.36899999999999999</v>
      </c>
      <c r="E84" s="105">
        <v>0.39100000000000001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0.252</v>
      </c>
      <c r="E86" s="105">
        <v>0.26500000000000001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0.36899999999999999</v>
      </c>
      <c r="E87" s="105">
        <v>0.39100000000000001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0.36899999999999999</v>
      </c>
      <c r="E88" s="105">
        <v>0.39100000000000001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0.252</v>
      </c>
      <c r="E90" s="105">
        <v>0.26500000000000001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0.36899999999999999</v>
      </c>
      <c r="E91" s="105">
        <v>0.39100000000000001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0.36899999999999999</v>
      </c>
      <c r="E92" s="105">
        <v>0.39100000000000001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0.252</v>
      </c>
      <c r="E94" s="105">
        <v>0.26500000000000001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0.36899999999999999</v>
      </c>
      <c r="E95" s="105">
        <v>0.39100000000000001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0.252</v>
      </c>
      <c r="E97" s="105">
        <v>0.26500000000000001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0.36899999999999999</v>
      </c>
      <c r="E98" s="105">
        <v>0.39100000000000001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0.252</v>
      </c>
      <c r="E100" s="105">
        <v>0.26500000000000001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0.36899999999999999</v>
      </c>
      <c r="E101" s="105">
        <v>0.39100000000000001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0.252</v>
      </c>
      <c r="E103" s="105">
        <v>0.26500000000000001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0.36899999999999999</v>
      </c>
      <c r="E104" s="105">
        <v>0.39100000000000001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0.252</v>
      </c>
      <c r="E106" s="105">
        <v>0.26500000000000001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0.36899999999999999</v>
      </c>
      <c r="E107" s="105">
        <v>0.39100000000000001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0.252</v>
      </c>
      <c r="E109" s="105">
        <v>0.26500000000000001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0.36899999999999999</v>
      </c>
      <c r="E110" s="105">
        <v>0.39100000000000001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0.36899999999999999</v>
      </c>
      <c r="E111" s="105">
        <v>0.39100000000000001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0.252</v>
      </c>
      <c r="E113" s="105">
        <v>0.26500000000000001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0.36899999999999999</v>
      </c>
      <c r="E114" s="105">
        <v>0.39100000000000001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0.252</v>
      </c>
      <c r="E116" s="105">
        <v>0.26500000000000001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0.36899999999999999</v>
      </c>
      <c r="E117" s="105">
        <v>0.39100000000000001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0.252</v>
      </c>
      <c r="E119" s="105">
        <v>0.26500000000000001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0.252</v>
      </c>
      <c r="E121" s="105">
        <v>0.26500000000000001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0.36899999999999999</v>
      </c>
      <c r="E122" s="105">
        <v>0.39100000000000001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0.252</v>
      </c>
      <c r="E124" s="105">
        <v>0.26500000000000001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0.36899999999999999</v>
      </c>
      <c r="E125" s="105">
        <v>0.39100000000000001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0.252</v>
      </c>
      <c r="E127" s="105">
        <v>0.26500000000000001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0.36899999999999999</v>
      </c>
      <c r="E128" s="105">
        <v>0.39100000000000001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0.252</v>
      </c>
      <c r="E130" s="105">
        <v>0.26500000000000001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0.36899999999999999</v>
      </c>
      <c r="E131" s="105">
        <v>0.39100000000000001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0.252</v>
      </c>
      <c r="E133" s="105">
        <v>0.26500000000000001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0.36899999999999999</v>
      </c>
      <c r="E134" s="105">
        <v>0.39100000000000001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0.252</v>
      </c>
      <c r="E136" s="105">
        <v>0.26500000000000001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0.36899999999999999</v>
      </c>
      <c r="E137" s="105">
        <v>0.39100000000000001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0.252</v>
      </c>
      <c r="E139" s="105">
        <v>0.26500000000000001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0.36899999999999999</v>
      </c>
      <c r="E140" s="105">
        <v>0.39100000000000001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0.36899999999999999</v>
      </c>
      <c r="E141" s="105">
        <v>0.39100000000000001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0.252</v>
      </c>
      <c r="E143" s="105">
        <v>0.26500000000000001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2.956</v>
      </c>
      <c r="F146" s="105">
        <v>0.38500000000000001</v>
      </c>
      <c r="G146" s="105">
        <v>0.30499999999999999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2.956</v>
      </c>
      <c r="F147" s="105">
        <v>0.38500000000000001</v>
      </c>
      <c r="G147" s="105">
        <v>0.30499999999999999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2.956</v>
      </c>
      <c r="F148" s="105">
        <v>0.38500000000000001</v>
      </c>
      <c r="G148" s="105">
        <v>0.30499999999999999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2.956</v>
      </c>
      <c r="F149" s="105">
        <v>0.38500000000000001</v>
      </c>
      <c r="G149" s="105">
        <v>0.30499999999999999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2.956</v>
      </c>
      <c r="F150" s="105">
        <v>0.38500000000000001</v>
      </c>
      <c r="G150" s="105">
        <v>0.30499999999999999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2.956</v>
      </c>
      <c r="F151" s="105">
        <v>0.38500000000000001</v>
      </c>
      <c r="G151" s="105">
        <v>0.30499999999999999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2.956</v>
      </c>
      <c r="F152" s="105">
        <v>0.38500000000000001</v>
      </c>
      <c r="G152" s="105">
        <v>0.30499999999999999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2.956</v>
      </c>
      <c r="F153" s="105">
        <v>0.38500000000000001</v>
      </c>
      <c r="G153" s="105">
        <v>0.30499999999999999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2.956</v>
      </c>
      <c r="F154" s="105">
        <v>0.38500000000000001</v>
      </c>
      <c r="G154" s="105">
        <v>0.30499999999999999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2.956</v>
      </c>
      <c r="F155" s="105">
        <v>0.38500000000000001</v>
      </c>
      <c r="G155" s="105">
        <v>0.30499999999999999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2.956</v>
      </c>
      <c r="F156" s="105">
        <v>0.38500000000000001</v>
      </c>
      <c r="G156" s="105">
        <v>0.30499999999999999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2.956</v>
      </c>
      <c r="F157" s="105">
        <v>0.38500000000000001</v>
      </c>
      <c r="G157" s="105">
        <v>0.30499999999999999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2.956</v>
      </c>
      <c r="F158" s="105">
        <v>0.38500000000000001</v>
      </c>
      <c r="G158" s="105">
        <v>0.30499999999999999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2.956</v>
      </c>
      <c r="F159" s="105">
        <v>0.38500000000000001</v>
      </c>
      <c r="G159" s="105">
        <v>0.30499999999999999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2.956</v>
      </c>
      <c r="F160" s="105">
        <v>0.38500000000000001</v>
      </c>
      <c r="G160" s="105">
        <v>0.30499999999999999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2.956</v>
      </c>
      <c r="F161" s="105">
        <v>0.38500000000000001</v>
      </c>
      <c r="G161" s="105">
        <v>0.30499999999999999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2.956</v>
      </c>
      <c r="F162" s="105">
        <v>0.38500000000000001</v>
      </c>
      <c r="G162" s="105">
        <v>0.30499999999999999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2.956</v>
      </c>
      <c r="F163" s="105">
        <v>0.38500000000000001</v>
      </c>
      <c r="G163" s="105">
        <v>0.30499999999999999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2.956</v>
      </c>
      <c r="F164" s="105">
        <v>0.38500000000000001</v>
      </c>
      <c r="G164" s="105">
        <v>0.30499999999999999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2.956</v>
      </c>
      <c r="F165" s="105">
        <v>0.38500000000000001</v>
      </c>
      <c r="G165" s="105">
        <v>0.30499999999999999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2.956</v>
      </c>
      <c r="F166" s="105">
        <v>0.38500000000000001</v>
      </c>
      <c r="G166" s="105">
        <v>0.30499999999999999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2.956</v>
      </c>
      <c r="F167" s="105">
        <v>0.38500000000000001</v>
      </c>
      <c r="G167" s="105">
        <v>0.30499999999999999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2.956</v>
      </c>
      <c r="F168" s="105">
        <v>0.38500000000000001</v>
      </c>
      <c r="G168" s="105">
        <v>0.30499999999999999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2.956</v>
      </c>
      <c r="F169" s="105">
        <v>0.38500000000000001</v>
      </c>
      <c r="G169" s="105">
        <v>0.30499999999999999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2.956</v>
      </c>
      <c r="F170" s="105">
        <v>0.38500000000000001</v>
      </c>
      <c r="G170" s="105">
        <v>0.30499999999999999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2.956</v>
      </c>
      <c r="F171" s="105">
        <v>0.38500000000000001</v>
      </c>
      <c r="G171" s="105">
        <v>0.30499999999999999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2.956</v>
      </c>
      <c r="F172" s="105">
        <v>0.38500000000000001</v>
      </c>
      <c r="G172" s="105">
        <v>0.30499999999999999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2.956</v>
      </c>
      <c r="F173" s="105">
        <v>0.38500000000000001</v>
      </c>
      <c r="G173" s="105">
        <v>0.30499999999999999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2.956</v>
      </c>
      <c r="F174" s="105">
        <v>0.38500000000000001</v>
      </c>
      <c r="G174" s="105">
        <v>0.30499999999999999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2.956</v>
      </c>
      <c r="F175" s="105">
        <v>0.38500000000000001</v>
      </c>
      <c r="G175" s="105">
        <v>0.30499999999999999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2.956</v>
      </c>
      <c r="F176" s="105">
        <v>0.38500000000000001</v>
      </c>
      <c r="G176" s="105">
        <v>0.30499999999999999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2.956</v>
      </c>
      <c r="F177" s="105">
        <v>0.38500000000000001</v>
      </c>
      <c r="G177" s="105">
        <v>0.30499999999999999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2.956</v>
      </c>
      <c r="F178" s="105">
        <v>0.38500000000000001</v>
      </c>
      <c r="G178" s="105">
        <v>0.30499999999999999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2.96</v>
      </c>
      <c r="F179" s="105">
        <v>0.38500000000000001</v>
      </c>
      <c r="G179" s="105">
        <v>0.30499999999999999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2.96</v>
      </c>
      <c r="F180" s="105">
        <v>0.38500000000000001</v>
      </c>
      <c r="G180" s="105">
        <v>0.30499999999999999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2.96</v>
      </c>
      <c r="F181" s="105">
        <v>0.38500000000000001</v>
      </c>
      <c r="G181" s="105">
        <v>0.30499999999999999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442984.18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13928.75</v>
      </c>
      <c r="D187" s="105">
        <v>9416.99</v>
      </c>
      <c r="E187" s="105">
        <v>4511.76</v>
      </c>
      <c r="F187" s="105">
        <v>0.68</v>
      </c>
      <c r="G187" s="105">
        <v>2.95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114267.92</v>
      </c>
      <c r="D190" s="105">
        <v>77254.62</v>
      </c>
      <c r="E190" s="105">
        <v>37013.300000000003</v>
      </c>
      <c r="F190" s="105">
        <v>0.68</v>
      </c>
      <c r="G190" s="105">
        <v>2.9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114103.43</v>
      </c>
      <c r="D191" s="105">
        <v>77143.41</v>
      </c>
      <c r="E191" s="105">
        <v>36960.019999999997</v>
      </c>
      <c r="F191" s="105">
        <v>0.68</v>
      </c>
      <c r="G191" s="105">
        <v>2.9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86096.97</v>
      </c>
      <c r="D192" s="105">
        <v>58208.72</v>
      </c>
      <c r="E192" s="105">
        <v>27888.25</v>
      </c>
      <c r="F192" s="105">
        <v>0.68</v>
      </c>
      <c r="G192" s="105">
        <v>2.62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90705.45</v>
      </c>
      <c r="D193" s="105">
        <v>61324.43</v>
      </c>
      <c r="E193" s="105">
        <v>29381.02</v>
      </c>
      <c r="F193" s="105">
        <v>0.68</v>
      </c>
      <c r="G193" s="105">
        <v>2.9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6138.96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5576.94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6514.53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6431.99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6440.11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6133.93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6138.5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6215.17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5086.55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5045.55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5112.3900000000003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12653.05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5615.41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11581.61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4029.63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16336.32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15869.96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15957.74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14340.21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14343.77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9771.49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12370.9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43462.28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83069.72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175595.96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48483.63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48413.84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36530.76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38486.120000000003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0.56000000000000005</v>
      </c>
      <c r="F230" s="105">
        <v>650.6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0.57999999999999996</v>
      </c>
      <c r="D233" s="105">
        <v>1109.6500000000001</v>
      </c>
      <c r="E233" s="105">
        <v>4.5999999999999996</v>
      </c>
      <c r="F233" s="105">
        <v>8777.18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0.57999999999999996</v>
      </c>
      <c r="D234" s="105">
        <v>1109.6500000000001</v>
      </c>
      <c r="E234" s="105">
        <v>4.59</v>
      </c>
      <c r="F234" s="105">
        <v>8764.5400000000009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0.56999999999999995</v>
      </c>
      <c r="D235" s="105">
        <v>622</v>
      </c>
      <c r="E235" s="105">
        <v>3.47</v>
      </c>
      <c r="F235" s="105">
        <v>3791.74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3.65</v>
      </c>
      <c r="F236" s="105">
        <v>6967.29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2439.2600000000002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108147.7596</v>
      </c>
      <c r="C246" s="105">
        <v>160.5052</v>
      </c>
      <c r="D246" s="105">
        <v>203.48410000000001</v>
      </c>
      <c r="E246" s="105">
        <v>0</v>
      </c>
      <c r="F246" s="105">
        <v>1.6000000000000001E-3</v>
      </c>
      <c r="G246" s="105">
        <v>133623.4571</v>
      </c>
      <c r="H246" s="105">
        <v>43388.8923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90587.504400000005</v>
      </c>
      <c r="C247" s="105">
        <v>138.05950000000001</v>
      </c>
      <c r="D247" s="105">
        <v>182.2182</v>
      </c>
      <c r="E247" s="105">
        <v>0</v>
      </c>
      <c r="F247" s="105">
        <v>1.4E-3</v>
      </c>
      <c r="G247" s="105">
        <v>119679.8066</v>
      </c>
      <c r="H247" s="105">
        <v>36689.3603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89057.601599999995</v>
      </c>
      <c r="C248" s="105">
        <v>144.68770000000001</v>
      </c>
      <c r="D248" s="105">
        <v>208.3152</v>
      </c>
      <c r="E248" s="105">
        <v>0</v>
      </c>
      <c r="F248" s="105">
        <v>1.6000000000000001E-3</v>
      </c>
      <c r="G248" s="105">
        <v>136869.2677</v>
      </c>
      <c r="H248" s="105">
        <v>36926.1584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71614.814400000003</v>
      </c>
      <c r="C249" s="105">
        <v>124.0077</v>
      </c>
      <c r="D249" s="105">
        <v>192.45189999999999</v>
      </c>
      <c r="E249" s="105">
        <v>0</v>
      </c>
      <c r="F249" s="105">
        <v>1.4E-3</v>
      </c>
      <c r="G249" s="105">
        <v>126482.72809999999</v>
      </c>
      <c r="H249" s="105">
        <v>30425.863799999999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78586.517200000002</v>
      </c>
      <c r="C250" s="105">
        <v>140.10230000000001</v>
      </c>
      <c r="D250" s="105">
        <v>224.28489999999999</v>
      </c>
      <c r="E250" s="105">
        <v>0</v>
      </c>
      <c r="F250" s="105">
        <v>1.6000000000000001E-3</v>
      </c>
      <c r="G250" s="105">
        <v>147420.47229999999</v>
      </c>
      <c r="H250" s="105">
        <v>33772.317799999997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87894.195200000002</v>
      </c>
      <c r="C251" s="105">
        <v>158.5958</v>
      </c>
      <c r="D251" s="105">
        <v>257.03559999999999</v>
      </c>
      <c r="E251" s="105">
        <v>0</v>
      </c>
      <c r="F251" s="105">
        <v>1.9E-3</v>
      </c>
      <c r="G251" s="105">
        <v>168954.5288</v>
      </c>
      <c r="H251" s="105">
        <v>37953.8776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58510.695500000002</v>
      </c>
      <c r="C252" s="105">
        <v>105.6953</v>
      </c>
      <c r="D252" s="105">
        <v>171.49430000000001</v>
      </c>
      <c r="E252" s="105">
        <v>0</v>
      </c>
      <c r="F252" s="105">
        <v>1.2999999999999999E-3</v>
      </c>
      <c r="G252" s="105">
        <v>112727.02280000001</v>
      </c>
      <c r="H252" s="105">
        <v>25277.056799999998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61936.17</v>
      </c>
      <c r="C253" s="105">
        <v>111.878</v>
      </c>
      <c r="D253" s="105">
        <v>181.51759999999999</v>
      </c>
      <c r="E253" s="105">
        <v>0</v>
      </c>
      <c r="F253" s="105">
        <v>1.2999999999999999E-3</v>
      </c>
      <c r="G253" s="105">
        <v>119315.5517</v>
      </c>
      <c r="H253" s="105">
        <v>26756.3966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72385.781799999997</v>
      </c>
      <c r="C254" s="105">
        <v>129.7397</v>
      </c>
      <c r="D254" s="105">
        <v>208.84110000000001</v>
      </c>
      <c r="E254" s="105">
        <v>0</v>
      </c>
      <c r="F254" s="105">
        <v>1.5E-3</v>
      </c>
      <c r="G254" s="105">
        <v>137272.07430000001</v>
      </c>
      <c r="H254" s="105">
        <v>31173.709299999999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75040.400899999993</v>
      </c>
      <c r="C255" s="105">
        <v>129.9462</v>
      </c>
      <c r="D255" s="105">
        <v>201.6797</v>
      </c>
      <c r="E255" s="105">
        <v>0</v>
      </c>
      <c r="F255" s="105">
        <v>1.5E-3</v>
      </c>
      <c r="G255" s="105">
        <v>132547.41409999999</v>
      </c>
      <c r="H255" s="105">
        <v>31881.888900000002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83283.849799999996</v>
      </c>
      <c r="C256" s="105">
        <v>136.09100000000001</v>
      </c>
      <c r="D256" s="105">
        <v>197.3614</v>
      </c>
      <c r="E256" s="105">
        <v>0</v>
      </c>
      <c r="F256" s="105">
        <v>1.5E-3</v>
      </c>
      <c r="G256" s="105">
        <v>129676.0129</v>
      </c>
      <c r="H256" s="105">
        <v>34607.0798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98176.933999999994</v>
      </c>
      <c r="C257" s="105">
        <v>149.95089999999999</v>
      </c>
      <c r="D257" s="105">
        <v>198.54169999999999</v>
      </c>
      <c r="E257" s="105">
        <v>0</v>
      </c>
      <c r="F257" s="105">
        <v>1.5E-3</v>
      </c>
      <c r="G257" s="105">
        <v>130402.76820000001</v>
      </c>
      <c r="H257" s="105">
        <v>39794.234600000003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975222.22439999995</v>
      </c>
      <c r="C259" s="105">
        <v>1629.2591</v>
      </c>
      <c r="D259" s="105">
        <v>2427.2257</v>
      </c>
      <c r="E259" s="105">
        <v>0</v>
      </c>
      <c r="F259" s="105">
        <v>1.7999999999999999E-2</v>
      </c>
      <c r="G259" s="106">
        <v>1594970</v>
      </c>
      <c r="H259" s="105">
        <v>408646.83620000002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58510.695500000002</v>
      </c>
      <c r="C260" s="105">
        <v>105.6953</v>
      </c>
      <c r="D260" s="105">
        <v>171.49430000000001</v>
      </c>
      <c r="E260" s="105">
        <v>0</v>
      </c>
      <c r="F260" s="105">
        <v>1.2999999999999999E-3</v>
      </c>
      <c r="G260" s="105">
        <v>112727.02280000001</v>
      </c>
      <c r="H260" s="105">
        <v>25277.056799999998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108147.7596</v>
      </c>
      <c r="C261" s="105">
        <v>160.5052</v>
      </c>
      <c r="D261" s="105">
        <v>257.03559999999999</v>
      </c>
      <c r="E261" s="105">
        <v>0</v>
      </c>
      <c r="F261" s="105">
        <v>1.9E-3</v>
      </c>
      <c r="G261" s="105">
        <v>168954.5288</v>
      </c>
      <c r="H261" s="105">
        <v>43388.8923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310063000000</v>
      </c>
      <c r="C264" s="105">
        <v>212229.484</v>
      </c>
      <c r="D264" s="105" t="s">
        <v>833</v>
      </c>
      <c r="E264" s="105">
        <v>120876.129</v>
      </c>
      <c r="F264" s="105">
        <v>73092.044999999998</v>
      </c>
      <c r="G264" s="105">
        <v>6941.8379999999997</v>
      </c>
      <c r="H264" s="105">
        <v>0</v>
      </c>
      <c r="I264" s="105">
        <v>0</v>
      </c>
      <c r="J264" s="105">
        <v>7870</v>
      </c>
      <c r="K264" s="105">
        <v>1607.9970000000001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1841.4760000000001</v>
      </c>
      <c r="R264" s="105">
        <v>0</v>
      </c>
      <c r="S264" s="105">
        <v>0</v>
      </c>
    </row>
    <row r="265" spans="1:19">
      <c r="A265" s="105" t="s">
        <v>597</v>
      </c>
      <c r="B265" s="106">
        <v>277708000000</v>
      </c>
      <c r="C265" s="105">
        <v>211221.41500000001</v>
      </c>
      <c r="D265" s="105" t="s">
        <v>772</v>
      </c>
      <c r="E265" s="105">
        <v>120876.129</v>
      </c>
      <c r="F265" s="105">
        <v>79091.122000000003</v>
      </c>
      <c r="G265" s="105">
        <v>6941.8379999999997</v>
      </c>
      <c r="H265" s="105">
        <v>0</v>
      </c>
      <c r="I265" s="105">
        <v>0</v>
      </c>
      <c r="J265" s="105">
        <v>0</v>
      </c>
      <c r="K265" s="105">
        <v>892.279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3420.047</v>
      </c>
      <c r="R265" s="105">
        <v>0</v>
      </c>
      <c r="S265" s="105">
        <v>0</v>
      </c>
    </row>
    <row r="266" spans="1:19">
      <c r="A266" s="105" t="s">
        <v>598</v>
      </c>
      <c r="B266" s="106">
        <v>317595000000</v>
      </c>
      <c r="C266" s="105">
        <v>228121.93599999999</v>
      </c>
      <c r="D266" s="105" t="s">
        <v>718</v>
      </c>
      <c r="E266" s="105">
        <v>120876.129</v>
      </c>
      <c r="F266" s="105">
        <v>73092.044999999998</v>
      </c>
      <c r="G266" s="105">
        <v>11241.550999999999</v>
      </c>
      <c r="H266" s="105">
        <v>0</v>
      </c>
      <c r="I266" s="105">
        <v>20594.026999999998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2318.1840000000002</v>
      </c>
      <c r="R266" s="105">
        <v>0</v>
      </c>
      <c r="S266" s="105">
        <v>0</v>
      </c>
    </row>
    <row r="267" spans="1:19">
      <c r="A267" s="105" t="s">
        <v>599</v>
      </c>
      <c r="B267" s="106">
        <v>293494000000</v>
      </c>
      <c r="C267" s="105">
        <v>247441.992</v>
      </c>
      <c r="D267" s="105" t="s">
        <v>719</v>
      </c>
      <c r="E267" s="105">
        <v>120876.129</v>
      </c>
      <c r="F267" s="105">
        <v>73092.044999999998</v>
      </c>
      <c r="G267" s="105">
        <v>13194.132</v>
      </c>
      <c r="H267" s="105">
        <v>0</v>
      </c>
      <c r="I267" s="105">
        <v>37836.9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2442.7849999999999</v>
      </c>
      <c r="R267" s="105">
        <v>0</v>
      </c>
      <c r="S267" s="105">
        <v>0</v>
      </c>
    </row>
    <row r="268" spans="1:19">
      <c r="A268" s="105" t="s">
        <v>316</v>
      </c>
      <c r="B268" s="106">
        <v>342078000000</v>
      </c>
      <c r="C268" s="105">
        <v>359278.68699999998</v>
      </c>
      <c r="D268" s="105" t="s">
        <v>675</v>
      </c>
      <c r="E268" s="105">
        <v>120876.129</v>
      </c>
      <c r="F268" s="105">
        <v>79091.122000000003</v>
      </c>
      <c r="G268" s="105">
        <v>18952.083999999999</v>
      </c>
      <c r="H268" s="105">
        <v>0</v>
      </c>
      <c r="I268" s="105">
        <v>137711.891</v>
      </c>
      <c r="J268" s="105">
        <v>0</v>
      </c>
      <c r="K268" s="105">
        <v>4.0000000000000001E-3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2647.4560000000001</v>
      </c>
      <c r="R268" s="105">
        <v>0</v>
      </c>
      <c r="S268" s="105">
        <v>0</v>
      </c>
    </row>
    <row r="269" spans="1:19">
      <c r="A269" s="105" t="s">
        <v>600</v>
      </c>
      <c r="B269" s="106">
        <v>392046000000</v>
      </c>
      <c r="C269" s="105">
        <v>397094.25199999998</v>
      </c>
      <c r="D269" s="105" t="s">
        <v>707</v>
      </c>
      <c r="E269" s="105">
        <v>120876.129</v>
      </c>
      <c r="F269" s="105">
        <v>79091.122000000003</v>
      </c>
      <c r="G269" s="105">
        <v>25062.686000000002</v>
      </c>
      <c r="H269" s="105">
        <v>0</v>
      </c>
      <c r="I269" s="105">
        <v>169370.24799999999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2694.067</v>
      </c>
      <c r="R269" s="105">
        <v>0</v>
      </c>
      <c r="S269" s="105">
        <v>0</v>
      </c>
    </row>
    <row r="270" spans="1:19">
      <c r="A270" s="105" t="s">
        <v>601</v>
      </c>
      <c r="B270" s="106">
        <v>261575000000</v>
      </c>
      <c r="C270" s="105">
        <v>295253.49099999998</v>
      </c>
      <c r="D270" s="105" t="s">
        <v>811</v>
      </c>
      <c r="E270" s="105">
        <v>67153.404999999999</v>
      </c>
      <c r="F270" s="105">
        <v>40636.785000000003</v>
      </c>
      <c r="G270" s="105">
        <v>21905.609</v>
      </c>
      <c r="H270" s="105">
        <v>0</v>
      </c>
      <c r="I270" s="105">
        <v>163000.28700000001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2557.4050000000002</v>
      </c>
      <c r="R270" s="105">
        <v>0</v>
      </c>
      <c r="S270" s="105">
        <v>0</v>
      </c>
    </row>
    <row r="271" spans="1:19">
      <c r="A271" s="105" t="s">
        <v>602</v>
      </c>
      <c r="B271" s="106">
        <v>276863000000</v>
      </c>
      <c r="C271" s="105">
        <v>291083.864</v>
      </c>
      <c r="D271" s="105" t="s">
        <v>676</v>
      </c>
      <c r="E271" s="105">
        <v>67153.404999999999</v>
      </c>
      <c r="F271" s="105">
        <v>40636.785000000003</v>
      </c>
      <c r="G271" s="105">
        <v>21403.756000000001</v>
      </c>
      <c r="H271" s="105">
        <v>0</v>
      </c>
      <c r="I271" s="105">
        <v>159344.951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2544.9679999999998</v>
      </c>
      <c r="R271" s="105">
        <v>0</v>
      </c>
      <c r="S271" s="105">
        <v>0</v>
      </c>
    </row>
    <row r="272" spans="1:19">
      <c r="A272" s="105" t="s">
        <v>603</v>
      </c>
      <c r="B272" s="106">
        <v>318530000000</v>
      </c>
      <c r="C272" s="105">
        <v>350832.44400000002</v>
      </c>
      <c r="D272" s="105" t="s">
        <v>720</v>
      </c>
      <c r="E272" s="105">
        <v>120876.129</v>
      </c>
      <c r="F272" s="105">
        <v>73092.044999999998</v>
      </c>
      <c r="G272" s="105">
        <v>22003.714</v>
      </c>
      <c r="H272" s="105">
        <v>0</v>
      </c>
      <c r="I272" s="105">
        <v>132224.984</v>
      </c>
      <c r="J272" s="105">
        <v>0</v>
      </c>
      <c r="K272" s="105">
        <v>1.4E-2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2635.558</v>
      </c>
      <c r="R272" s="105">
        <v>0</v>
      </c>
      <c r="S272" s="105">
        <v>0</v>
      </c>
    </row>
    <row r="273" spans="1:19">
      <c r="A273" s="105" t="s">
        <v>604</v>
      </c>
      <c r="B273" s="106">
        <v>307566000000</v>
      </c>
      <c r="C273" s="105">
        <v>263304.13</v>
      </c>
      <c r="D273" s="105" t="s">
        <v>677</v>
      </c>
      <c r="E273" s="105">
        <v>120876.129</v>
      </c>
      <c r="F273" s="105">
        <v>73092.044999999998</v>
      </c>
      <c r="G273" s="105">
        <v>15506.187</v>
      </c>
      <c r="H273" s="105">
        <v>0</v>
      </c>
      <c r="I273" s="105">
        <v>51329.112999999998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2500.6559999999999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300903000000</v>
      </c>
      <c r="C274" s="105">
        <v>241044.31099999999</v>
      </c>
      <c r="D274" s="105" t="s">
        <v>678</v>
      </c>
      <c r="E274" s="105">
        <v>120876.129</v>
      </c>
      <c r="F274" s="105">
        <v>73092.044999999998</v>
      </c>
      <c r="G274" s="105">
        <v>13680.641</v>
      </c>
      <c r="H274" s="105">
        <v>0</v>
      </c>
      <c r="I274" s="105">
        <v>31022.508000000002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2372.9879999999998</v>
      </c>
      <c r="R274" s="105">
        <v>0</v>
      </c>
      <c r="S274" s="105">
        <v>0</v>
      </c>
    </row>
    <row r="275" spans="1:19">
      <c r="A275" s="105" t="s">
        <v>606</v>
      </c>
      <c r="B275" s="106">
        <v>302590000000</v>
      </c>
      <c r="C275" s="105">
        <v>211130.55900000001</v>
      </c>
      <c r="D275" s="105" t="s">
        <v>834</v>
      </c>
      <c r="E275" s="105">
        <v>120876.129</v>
      </c>
      <c r="F275" s="105">
        <v>73092.044999999998</v>
      </c>
      <c r="G275" s="105">
        <v>6941.8379999999997</v>
      </c>
      <c r="H275" s="105">
        <v>0</v>
      </c>
      <c r="I275" s="105">
        <v>0</v>
      </c>
      <c r="J275" s="105">
        <v>7870</v>
      </c>
      <c r="K275" s="105">
        <v>500.52800000000002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1850.019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3701010000000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261575000000</v>
      </c>
      <c r="C278" s="105">
        <v>211130.55900000001</v>
      </c>
      <c r="D278" s="105"/>
      <c r="E278" s="105">
        <v>67153.404999999999</v>
      </c>
      <c r="F278" s="105">
        <v>40636.785000000003</v>
      </c>
      <c r="G278" s="105">
        <v>6941.8379999999997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1841.4760000000001</v>
      </c>
      <c r="R278" s="105">
        <v>0</v>
      </c>
      <c r="S278" s="105">
        <v>0</v>
      </c>
    </row>
    <row r="279" spans="1:19">
      <c r="A279" s="105" t="s">
        <v>609</v>
      </c>
      <c r="B279" s="106">
        <v>392046000000</v>
      </c>
      <c r="C279" s="105">
        <v>397094.25199999998</v>
      </c>
      <c r="D279" s="105"/>
      <c r="E279" s="105">
        <v>120876.129</v>
      </c>
      <c r="F279" s="105">
        <v>79091.122000000003</v>
      </c>
      <c r="G279" s="105">
        <v>25062.686000000002</v>
      </c>
      <c r="H279" s="105">
        <v>0</v>
      </c>
      <c r="I279" s="105">
        <v>169370.24799999999</v>
      </c>
      <c r="J279" s="105">
        <v>7870</v>
      </c>
      <c r="K279" s="105">
        <v>1607.9970000000001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3420.047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63188.28</v>
      </c>
      <c r="C282" s="105">
        <v>24863.58</v>
      </c>
      <c r="D282" s="105">
        <v>0</v>
      </c>
      <c r="E282" s="105">
        <v>88051.86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9.1999999999999993</v>
      </c>
      <c r="C283" s="105">
        <v>3.62</v>
      </c>
      <c r="D283" s="105">
        <v>0</v>
      </c>
      <c r="E283" s="105">
        <v>12.81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9.1999999999999993</v>
      </c>
      <c r="C284" s="105">
        <v>3.62</v>
      </c>
      <c r="D284" s="105">
        <v>0</v>
      </c>
      <c r="E284" s="105">
        <v>12.81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3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6129.42</v>
      </c>
      <c r="C2" s="105">
        <v>892.07</v>
      </c>
      <c r="D2" s="105">
        <v>892.07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6129.42</v>
      </c>
      <c r="C3" s="105">
        <v>892.07</v>
      </c>
      <c r="D3" s="105">
        <v>892.07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15137.17</v>
      </c>
      <c r="C4" s="105">
        <v>2203.0500000000002</v>
      </c>
      <c r="D4" s="105">
        <v>2203.0500000000002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15137.17</v>
      </c>
      <c r="C5" s="105">
        <v>2203.0500000000002</v>
      </c>
      <c r="D5" s="105">
        <v>2203.0500000000002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2185.5100000000002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133.44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123.53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135.5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2.66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167.7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65.66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3541.88</v>
      </c>
      <c r="C28" s="105">
        <v>2587.5500000000002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0.40899999999999997</v>
      </c>
      <c r="E61" s="105">
        <v>0.435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0.27400000000000002</v>
      </c>
      <c r="E63" s="105">
        <v>0.28899999999999998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0.40899999999999997</v>
      </c>
      <c r="E64" s="105">
        <v>0.435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0.40899999999999997</v>
      </c>
      <c r="E65" s="105">
        <v>0.435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0.27400000000000002</v>
      </c>
      <c r="E67" s="105">
        <v>0.28899999999999998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0.40899999999999997</v>
      </c>
      <c r="E68" s="105">
        <v>0.435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0.27400000000000002</v>
      </c>
      <c r="E70" s="105">
        <v>0.28899999999999998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0.40899999999999997</v>
      </c>
      <c r="E71" s="105">
        <v>0.435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0.40899999999999997</v>
      </c>
      <c r="E72" s="105">
        <v>0.435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0.27400000000000002</v>
      </c>
      <c r="E74" s="105">
        <v>0.28899999999999998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0.40899999999999997</v>
      </c>
      <c r="E75" s="105">
        <v>0.435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0.40899999999999997</v>
      </c>
      <c r="E76" s="105">
        <v>0.435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0.27400000000000002</v>
      </c>
      <c r="E78" s="105">
        <v>0.28899999999999998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0.40899999999999997</v>
      </c>
      <c r="E79" s="105">
        <v>0.435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0.40899999999999997</v>
      </c>
      <c r="E80" s="105">
        <v>0.435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0.27400000000000002</v>
      </c>
      <c r="E82" s="105">
        <v>0.28899999999999998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0.40899999999999997</v>
      </c>
      <c r="E83" s="105">
        <v>0.435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0.40899999999999997</v>
      </c>
      <c r="E84" s="105">
        <v>0.435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0.27400000000000002</v>
      </c>
      <c r="E86" s="105">
        <v>0.28899999999999998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0.40899999999999997</v>
      </c>
      <c r="E87" s="105">
        <v>0.435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0.40899999999999997</v>
      </c>
      <c r="E88" s="105">
        <v>0.435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0.27400000000000002</v>
      </c>
      <c r="E90" s="105">
        <v>0.28899999999999998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0.40899999999999997</v>
      </c>
      <c r="E91" s="105">
        <v>0.435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0.40899999999999997</v>
      </c>
      <c r="E92" s="105">
        <v>0.435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0.27400000000000002</v>
      </c>
      <c r="E94" s="105">
        <v>0.28899999999999998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0.40899999999999997</v>
      </c>
      <c r="E95" s="105">
        <v>0.435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0.27400000000000002</v>
      </c>
      <c r="E97" s="105">
        <v>0.28899999999999998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0.40899999999999997</v>
      </c>
      <c r="E98" s="105">
        <v>0.435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0.27400000000000002</v>
      </c>
      <c r="E100" s="105">
        <v>0.28899999999999998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0.40899999999999997</v>
      </c>
      <c r="E101" s="105">
        <v>0.435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0.27400000000000002</v>
      </c>
      <c r="E103" s="105">
        <v>0.28899999999999998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0.40899999999999997</v>
      </c>
      <c r="E104" s="105">
        <v>0.435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0.27400000000000002</v>
      </c>
      <c r="E106" s="105">
        <v>0.28899999999999998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0.40899999999999997</v>
      </c>
      <c r="E107" s="105">
        <v>0.435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0.27400000000000002</v>
      </c>
      <c r="E109" s="105">
        <v>0.28899999999999998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0.40899999999999997</v>
      </c>
      <c r="E110" s="105">
        <v>0.435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0.40899999999999997</v>
      </c>
      <c r="E111" s="105">
        <v>0.435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0.27400000000000002</v>
      </c>
      <c r="E113" s="105">
        <v>0.28899999999999998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0.40899999999999997</v>
      </c>
      <c r="E114" s="105">
        <v>0.435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0.27400000000000002</v>
      </c>
      <c r="E116" s="105">
        <v>0.28899999999999998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0.40899999999999997</v>
      </c>
      <c r="E117" s="105">
        <v>0.435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0.27400000000000002</v>
      </c>
      <c r="E119" s="105">
        <v>0.28899999999999998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0.27400000000000002</v>
      </c>
      <c r="E121" s="105">
        <v>0.28899999999999998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0.40899999999999997</v>
      </c>
      <c r="E122" s="105">
        <v>0.435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0.27400000000000002</v>
      </c>
      <c r="E124" s="105">
        <v>0.28899999999999998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0.40899999999999997</v>
      </c>
      <c r="E125" s="105">
        <v>0.435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0.27400000000000002</v>
      </c>
      <c r="E127" s="105">
        <v>0.28899999999999998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0.40899999999999997</v>
      </c>
      <c r="E128" s="105">
        <v>0.435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0.27400000000000002</v>
      </c>
      <c r="E130" s="105">
        <v>0.28899999999999998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0.40899999999999997</v>
      </c>
      <c r="E131" s="105">
        <v>0.435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0.27400000000000002</v>
      </c>
      <c r="E133" s="105">
        <v>0.28899999999999998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0.40899999999999997</v>
      </c>
      <c r="E134" s="105">
        <v>0.435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0.27400000000000002</v>
      </c>
      <c r="E136" s="105">
        <v>0.28899999999999998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0.40899999999999997</v>
      </c>
      <c r="E137" s="105">
        <v>0.435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0.27400000000000002</v>
      </c>
      <c r="E139" s="105">
        <v>0.28899999999999998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0.40899999999999997</v>
      </c>
      <c r="E140" s="105">
        <v>0.435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0.40899999999999997</v>
      </c>
      <c r="E141" s="105">
        <v>0.435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0.27400000000000002</v>
      </c>
      <c r="E143" s="105">
        <v>0.28899999999999998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2.956</v>
      </c>
      <c r="F146" s="105">
        <v>0.38500000000000001</v>
      </c>
      <c r="G146" s="105">
        <v>0.30499999999999999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2.956</v>
      </c>
      <c r="F147" s="105">
        <v>0.38500000000000001</v>
      </c>
      <c r="G147" s="105">
        <v>0.30499999999999999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2.956</v>
      </c>
      <c r="F148" s="105">
        <v>0.38500000000000001</v>
      </c>
      <c r="G148" s="105">
        <v>0.30499999999999999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2.956</v>
      </c>
      <c r="F149" s="105">
        <v>0.38500000000000001</v>
      </c>
      <c r="G149" s="105">
        <v>0.30499999999999999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2.956</v>
      </c>
      <c r="F150" s="105">
        <v>0.38500000000000001</v>
      </c>
      <c r="G150" s="105">
        <v>0.30499999999999999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2.956</v>
      </c>
      <c r="F151" s="105">
        <v>0.38500000000000001</v>
      </c>
      <c r="G151" s="105">
        <v>0.30499999999999999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2.956</v>
      </c>
      <c r="F152" s="105">
        <v>0.38500000000000001</v>
      </c>
      <c r="G152" s="105">
        <v>0.30499999999999999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2.956</v>
      </c>
      <c r="F153" s="105">
        <v>0.38500000000000001</v>
      </c>
      <c r="G153" s="105">
        <v>0.30499999999999999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2.956</v>
      </c>
      <c r="F154" s="105">
        <v>0.38500000000000001</v>
      </c>
      <c r="G154" s="105">
        <v>0.30499999999999999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2.956</v>
      </c>
      <c r="F155" s="105">
        <v>0.38500000000000001</v>
      </c>
      <c r="G155" s="105">
        <v>0.30499999999999999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2.956</v>
      </c>
      <c r="F156" s="105">
        <v>0.38500000000000001</v>
      </c>
      <c r="G156" s="105">
        <v>0.30499999999999999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2.956</v>
      </c>
      <c r="F157" s="105">
        <v>0.38500000000000001</v>
      </c>
      <c r="G157" s="105">
        <v>0.30499999999999999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2.956</v>
      </c>
      <c r="F158" s="105">
        <v>0.38500000000000001</v>
      </c>
      <c r="G158" s="105">
        <v>0.30499999999999999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2.956</v>
      </c>
      <c r="F159" s="105">
        <v>0.38500000000000001</v>
      </c>
      <c r="G159" s="105">
        <v>0.30499999999999999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2.956</v>
      </c>
      <c r="F160" s="105">
        <v>0.38500000000000001</v>
      </c>
      <c r="G160" s="105">
        <v>0.30499999999999999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2.956</v>
      </c>
      <c r="F161" s="105">
        <v>0.38500000000000001</v>
      </c>
      <c r="G161" s="105">
        <v>0.30499999999999999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2.956</v>
      </c>
      <c r="F162" s="105">
        <v>0.38500000000000001</v>
      </c>
      <c r="G162" s="105">
        <v>0.30499999999999999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2.956</v>
      </c>
      <c r="F163" s="105">
        <v>0.38500000000000001</v>
      </c>
      <c r="G163" s="105">
        <v>0.30499999999999999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2.956</v>
      </c>
      <c r="F164" s="105">
        <v>0.38500000000000001</v>
      </c>
      <c r="G164" s="105">
        <v>0.30499999999999999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2.956</v>
      </c>
      <c r="F165" s="105">
        <v>0.38500000000000001</v>
      </c>
      <c r="G165" s="105">
        <v>0.30499999999999999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2.956</v>
      </c>
      <c r="F166" s="105">
        <v>0.38500000000000001</v>
      </c>
      <c r="G166" s="105">
        <v>0.30499999999999999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2.956</v>
      </c>
      <c r="F167" s="105">
        <v>0.38500000000000001</v>
      </c>
      <c r="G167" s="105">
        <v>0.30499999999999999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2.956</v>
      </c>
      <c r="F168" s="105">
        <v>0.38500000000000001</v>
      </c>
      <c r="G168" s="105">
        <v>0.30499999999999999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2.956</v>
      </c>
      <c r="F169" s="105">
        <v>0.38500000000000001</v>
      </c>
      <c r="G169" s="105">
        <v>0.30499999999999999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2.956</v>
      </c>
      <c r="F170" s="105">
        <v>0.38500000000000001</v>
      </c>
      <c r="G170" s="105">
        <v>0.30499999999999999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2.956</v>
      </c>
      <c r="F171" s="105">
        <v>0.38500000000000001</v>
      </c>
      <c r="G171" s="105">
        <v>0.30499999999999999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2.956</v>
      </c>
      <c r="F172" s="105">
        <v>0.38500000000000001</v>
      </c>
      <c r="G172" s="105">
        <v>0.30499999999999999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2.956</v>
      </c>
      <c r="F173" s="105">
        <v>0.38500000000000001</v>
      </c>
      <c r="G173" s="105">
        <v>0.30499999999999999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2.956</v>
      </c>
      <c r="F174" s="105">
        <v>0.38500000000000001</v>
      </c>
      <c r="G174" s="105">
        <v>0.30499999999999999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2.956</v>
      </c>
      <c r="F175" s="105">
        <v>0.38500000000000001</v>
      </c>
      <c r="G175" s="105">
        <v>0.30499999999999999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2.956</v>
      </c>
      <c r="F176" s="105">
        <v>0.38500000000000001</v>
      </c>
      <c r="G176" s="105">
        <v>0.30499999999999999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2.956</v>
      </c>
      <c r="F177" s="105">
        <v>0.38500000000000001</v>
      </c>
      <c r="G177" s="105">
        <v>0.30499999999999999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2.956</v>
      </c>
      <c r="F178" s="105">
        <v>0.38500000000000001</v>
      </c>
      <c r="G178" s="105">
        <v>0.30499999999999999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2.96</v>
      </c>
      <c r="F179" s="105">
        <v>0.38500000000000001</v>
      </c>
      <c r="G179" s="105">
        <v>0.30499999999999999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2.96</v>
      </c>
      <c r="F180" s="105">
        <v>0.38500000000000001</v>
      </c>
      <c r="G180" s="105">
        <v>0.30499999999999999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2.96</v>
      </c>
      <c r="F181" s="105">
        <v>0.38500000000000001</v>
      </c>
      <c r="G181" s="105">
        <v>0.30499999999999999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409028.42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10032.27</v>
      </c>
      <c r="D187" s="105">
        <v>7433.38</v>
      </c>
      <c r="E187" s="105">
        <v>2598.9</v>
      </c>
      <c r="F187" s="105">
        <v>0.74</v>
      </c>
      <c r="G187" s="105">
        <v>3.07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19668.509999999998</v>
      </c>
      <c r="D188" s="105">
        <v>15001.76</v>
      </c>
      <c r="E188" s="105">
        <v>4666.75</v>
      </c>
      <c r="F188" s="105">
        <v>0.76</v>
      </c>
      <c r="G188" s="105">
        <v>3.14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46116.800000000003</v>
      </c>
      <c r="D189" s="105">
        <v>33668.35</v>
      </c>
      <c r="E189" s="105">
        <v>12448.44</v>
      </c>
      <c r="F189" s="105">
        <v>0.73</v>
      </c>
      <c r="G189" s="105">
        <v>2.7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82432.78</v>
      </c>
      <c r="D190" s="105">
        <v>65835.37</v>
      </c>
      <c r="E190" s="105">
        <v>16597.41</v>
      </c>
      <c r="F190" s="105">
        <v>0.8</v>
      </c>
      <c r="G190" s="105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74311.12</v>
      </c>
      <c r="D191" s="105">
        <v>59348.97</v>
      </c>
      <c r="E191" s="105">
        <v>14962.15</v>
      </c>
      <c r="F191" s="105">
        <v>0.8</v>
      </c>
      <c r="G191" s="105">
        <v>3.35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58655.78</v>
      </c>
      <c r="D192" s="105">
        <v>46845.74</v>
      </c>
      <c r="E192" s="105">
        <v>11810.03</v>
      </c>
      <c r="F192" s="105">
        <v>0.8</v>
      </c>
      <c r="G192" s="105">
        <v>3.35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58692.55</v>
      </c>
      <c r="D193" s="105">
        <v>46875.11</v>
      </c>
      <c r="E193" s="105">
        <v>11817.44</v>
      </c>
      <c r="F193" s="105">
        <v>0.8</v>
      </c>
      <c r="G193" s="105">
        <v>3.35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5463.86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4779.0600000000004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5604.42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5519.85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5529.14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5126.72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5131.4799999999996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5211.47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4346.7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4310.28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4374.67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10987.79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5647.42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10399.07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3874.38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14478.27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14483.07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14405.22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14413.53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14417.5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9521.5499999999993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11861.63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36075.03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75696.649999999994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160010.48000000001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47939.22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43216.03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34111.58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34132.959999999999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0.51</v>
      </c>
      <c r="F230" s="105">
        <v>592.62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4.9800000000000004</v>
      </c>
      <c r="F233" s="105">
        <v>9341.99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0.57999999999999996</v>
      </c>
      <c r="D234" s="105">
        <v>1109.6500000000001</v>
      </c>
      <c r="E234" s="105">
        <v>4.49</v>
      </c>
      <c r="F234" s="105">
        <v>8562.7199999999993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3.54</v>
      </c>
      <c r="F235" s="105">
        <v>6758.78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3.55</v>
      </c>
      <c r="F236" s="105">
        <v>6763.02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2252.2800000000002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101724.70269999999</v>
      </c>
      <c r="C246" s="105">
        <v>155.67740000000001</v>
      </c>
      <c r="D246" s="105">
        <v>229.5369</v>
      </c>
      <c r="E246" s="105">
        <v>0</v>
      </c>
      <c r="F246" s="105">
        <v>1.6999999999999999E-3</v>
      </c>
      <c r="G246" s="106">
        <v>5441880</v>
      </c>
      <c r="H246" s="105">
        <v>41329.886899999998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86717.873200000002</v>
      </c>
      <c r="C247" s="105">
        <v>135.6661</v>
      </c>
      <c r="D247" s="105">
        <v>206.36089999999999</v>
      </c>
      <c r="E247" s="105">
        <v>0</v>
      </c>
      <c r="F247" s="105">
        <v>1.5E-3</v>
      </c>
      <c r="G247" s="106">
        <v>4893000</v>
      </c>
      <c r="H247" s="105">
        <v>35518.364000000001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90103.599100000007</v>
      </c>
      <c r="C248" s="105">
        <v>147.35900000000001</v>
      </c>
      <c r="D248" s="105">
        <v>237.54920000000001</v>
      </c>
      <c r="E248" s="105">
        <v>0</v>
      </c>
      <c r="F248" s="105">
        <v>1.6999999999999999E-3</v>
      </c>
      <c r="G248" s="106">
        <v>5633690</v>
      </c>
      <c r="H248" s="105">
        <v>37523.3753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77583.843699999998</v>
      </c>
      <c r="C249" s="105">
        <v>129.84479999999999</v>
      </c>
      <c r="D249" s="105">
        <v>215.251</v>
      </c>
      <c r="E249" s="105">
        <v>0</v>
      </c>
      <c r="F249" s="105">
        <v>1.5E-3</v>
      </c>
      <c r="G249" s="106">
        <v>5105360</v>
      </c>
      <c r="H249" s="105">
        <v>32595.792600000001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80571.979300000006</v>
      </c>
      <c r="C250" s="105">
        <v>138.59970000000001</v>
      </c>
      <c r="D250" s="105">
        <v>237.11760000000001</v>
      </c>
      <c r="E250" s="105">
        <v>0</v>
      </c>
      <c r="F250" s="105">
        <v>1.6999999999999999E-3</v>
      </c>
      <c r="G250" s="106">
        <v>5624600</v>
      </c>
      <c r="H250" s="105">
        <v>34214.089999999997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83956.664900000003</v>
      </c>
      <c r="C251" s="105">
        <v>146.41059999999999</v>
      </c>
      <c r="D251" s="105">
        <v>254.27019999999999</v>
      </c>
      <c r="E251" s="105">
        <v>0</v>
      </c>
      <c r="F251" s="105">
        <v>1.8E-3</v>
      </c>
      <c r="G251" s="106">
        <v>6031770</v>
      </c>
      <c r="H251" s="105">
        <v>35843.587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55572.991099999999</v>
      </c>
      <c r="C252" s="105">
        <v>97.5715</v>
      </c>
      <c r="D252" s="105">
        <v>170.68979999999999</v>
      </c>
      <c r="E252" s="105">
        <v>0</v>
      </c>
      <c r="F252" s="105">
        <v>1.1999999999999999E-3</v>
      </c>
      <c r="G252" s="106">
        <v>4049180</v>
      </c>
      <c r="H252" s="105">
        <v>23789.424800000001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56573.689400000003</v>
      </c>
      <c r="C253" s="105">
        <v>98.897599999999997</v>
      </c>
      <c r="D253" s="105">
        <v>172.20509999999999</v>
      </c>
      <c r="E253" s="105">
        <v>0</v>
      </c>
      <c r="F253" s="105">
        <v>1.1999999999999999E-3</v>
      </c>
      <c r="G253" s="106">
        <v>4085060</v>
      </c>
      <c r="H253" s="105">
        <v>24176.148799999999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76081.191699999996</v>
      </c>
      <c r="C254" s="105">
        <v>132.0009</v>
      </c>
      <c r="D254" s="105">
        <v>227.97460000000001</v>
      </c>
      <c r="E254" s="105">
        <v>0</v>
      </c>
      <c r="F254" s="105">
        <v>1.6000000000000001E-3</v>
      </c>
      <c r="G254" s="106">
        <v>5407890</v>
      </c>
      <c r="H254" s="105">
        <v>32415.989000000001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79986.054099999994</v>
      </c>
      <c r="C255" s="105">
        <v>135.93780000000001</v>
      </c>
      <c r="D255" s="105">
        <v>229.41130000000001</v>
      </c>
      <c r="E255" s="105">
        <v>0</v>
      </c>
      <c r="F255" s="105">
        <v>1.6000000000000001E-3</v>
      </c>
      <c r="G255" s="106">
        <v>5441550</v>
      </c>
      <c r="H255" s="105">
        <v>33805.394099999998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85400.192299999995</v>
      </c>
      <c r="C256" s="105">
        <v>139.1232</v>
      </c>
      <c r="D256" s="105">
        <v>223.18299999999999</v>
      </c>
      <c r="E256" s="105">
        <v>0</v>
      </c>
      <c r="F256" s="105">
        <v>1.6000000000000001E-3</v>
      </c>
      <c r="G256" s="106">
        <v>5292890</v>
      </c>
      <c r="H256" s="105">
        <v>35512.104899999998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96775.747000000003</v>
      </c>
      <c r="C257" s="105">
        <v>149.70330000000001</v>
      </c>
      <c r="D257" s="105">
        <v>224.155</v>
      </c>
      <c r="E257" s="105">
        <v>0</v>
      </c>
      <c r="F257" s="105">
        <v>1.6000000000000001E-3</v>
      </c>
      <c r="G257" s="106">
        <v>5314600</v>
      </c>
      <c r="H257" s="105">
        <v>39473.7961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971048.52850000001</v>
      </c>
      <c r="C259" s="105">
        <v>1606.7919999999999</v>
      </c>
      <c r="D259" s="105">
        <v>2627.7044000000001</v>
      </c>
      <c r="E259" s="105">
        <v>0</v>
      </c>
      <c r="F259" s="105">
        <v>1.8499999999999999E-2</v>
      </c>
      <c r="G259" s="106">
        <v>62321500</v>
      </c>
      <c r="H259" s="105">
        <v>406197.9535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55572.991099999999</v>
      </c>
      <c r="C260" s="105">
        <v>97.5715</v>
      </c>
      <c r="D260" s="105">
        <v>170.68979999999999</v>
      </c>
      <c r="E260" s="105">
        <v>0</v>
      </c>
      <c r="F260" s="105">
        <v>1.1999999999999999E-3</v>
      </c>
      <c r="G260" s="106">
        <v>4049180</v>
      </c>
      <c r="H260" s="105">
        <v>23789.424800000001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101724.70269999999</v>
      </c>
      <c r="C261" s="105">
        <v>155.67740000000001</v>
      </c>
      <c r="D261" s="105">
        <v>254.27019999999999</v>
      </c>
      <c r="E261" s="105">
        <v>0</v>
      </c>
      <c r="F261" s="105">
        <v>1.8E-3</v>
      </c>
      <c r="G261" s="106">
        <v>6031770</v>
      </c>
      <c r="H261" s="105">
        <v>41329.886899999998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309275000000</v>
      </c>
      <c r="C264" s="105">
        <v>214973.71299999999</v>
      </c>
      <c r="D264" s="105" t="s">
        <v>773</v>
      </c>
      <c r="E264" s="105">
        <v>120876.129</v>
      </c>
      <c r="F264" s="105">
        <v>75091.737999999998</v>
      </c>
      <c r="G264" s="105">
        <v>7162.15</v>
      </c>
      <c r="H264" s="105">
        <v>0</v>
      </c>
      <c r="I264" s="105">
        <v>0</v>
      </c>
      <c r="J264" s="105">
        <v>7870</v>
      </c>
      <c r="K264" s="105">
        <v>2073.174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1900.5229999999999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278081000000</v>
      </c>
      <c r="C265" s="105">
        <v>230503.54500000001</v>
      </c>
      <c r="D265" s="105" t="s">
        <v>679</v>
      </c>
      <c r="E265" s="105">
        <v>120876.129</v>
      </c>
      <c r="F265" s="105">
        <v>75091.737999999998</v>
      </c>
      <c r="G265" s="105">
        <v>11963.717000000001</v>
      </c>
      <c r="H265" s="105">
        <v>0</v>
      </c>
      <c r="I265" s="105">
        <v>20203.341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2368.6210000000001</v>
      </c>
      <c r="R265" s="105">
        <v>0</v>
      </c>
      <c r="S265" s="105">
        <v>0</v>
      </c>
    </row>
    <row r="266" spans="1:19">
      <c r="A266" s="105" t="s">
        <v>598</v>
      </c>
      <c r="B266" s="106">
        <v>320176000000</v>
      </c>
      <c r="C266" s="105">
        <v>244572.351</v>
      </c>
      <c r="D266" s="105" t="s">
        <v>715</v>
      </c>
      <c r="E266" s="105">
        <v>120876.129</v>
      </c>
      <c r="F266" s="105">
        <v>73092.044999999998</v>
      </c>
      <c r="G266" s="105">
        <v>17174.574000000001</v>
      </c>
      <c r="H266" s="105">
        <v>0</v>
      </c>
      <c r="I266" s="105">
        <v>31008.111000000001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2421.4920000000002</v>
      </c>
      <c r="R266" s="105">
        <v>0</v>
      </c>
      <c r="S266" s="105">
        <v>0</v>
      </c>
    </row>
    <row r="267" spans="1:19">
      <c r="A267" s="105" t="s">
        <v>599</v>
      </c>
      <c r="B267" s="106">
        <v>290150000000</v>
      </c>
      <c r="C267" s="105">
        <v>235440.96100000001</v>
      </c>
      <c r="D267" s="105" t="s">
        <v>721</v>
      </c>
      <c r="E267" s="105">
        <v>120876.129</v>
      </c>
      <c r="F267" s="105">
        <v>73092.044999999998</v>
      </c>
      <c r="G267" s="105">
        <v>14478.651</v>
      </c>
      <c r="H267" s="105">
        <v>0</v>
      </c>
      <c r="I267" s="105">
        <v>24610.608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2383.5279999999998</v>
      </c>
      <c r="R267" s="105">
        <v>0</v>
      </c>
      <c r="S267" s="105">
        <v>0</v>
      </c>
    </row>
    <row r="268" spans="1:19">
      <c r="A268" s="105" t="s">
        <v>316</v>
      </c>
      <c r="B268" s="106">
        <v>319659000000</v>
      </c>
      <c r="C268" s="105">
        <v>272067.92599999998</v>
      </c>
      <c r="D268" s="105" t="s">
        <v>774</v>
      </c>
      <c r="E268" s="105">
        <v>120876.129</v>
      </c>
      <c r="F268" s="105">
        <v>73092.044999999998</v>
      </c>
      <c r="G268" s="105">
        <v>21483.831999999999</v>
      </c>
      <c r="H268" s="105">
        <v>0</v>
      </c>
      <c r="I268" s="105">
        <v>54092.228000000003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2523.692</v>
      </c>
      <c r="R268" s="105">
        <v>0</v>
      </c>
      <c r="S268" s="105">
        <v>0</v>
      </c>
    </row>
    <row r="269" spans="1:19">
      <c r="A269" s="105" t="s">
        <v>600</v>
      </c>
      <c r="B269" s="106">
        <v>342800000000</v>
      </c>
      <c r="C269" s="105">
        <v>329607.13400000002</v>
      </c>
      <c r="D269" s="105" t="s">
        <v>812</v>
      </c>
      <c r="E269" s="105">
        <v>120876.129</v>
      </c>
      <c r="F269" s="105">
        <v>73092.044999999998</v>
      </c>
      <c r="G269" s="105">
        <v>30128.062999999998</v>
      </c>
      <c r="H269" s="105">
        <v>0</v>
      </c>
      <c r="I269" s="105">
        <v>102783.425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2727.4720000000002</v>
      </c>
      <c r="R269" s="105">
        <v>0</v>
      </c>
      <c r="S269" s="105">
        <v>0</v>
      </c>
    </row>
    <row r="270" spans="1:19">
      <c r="A270" s="105" t="s">
        <v>601</v>
      </c>
      <c r="B270" s="106">
        <v>230125000000</v>
      </c>
      <c r="C270" s="105">
        <v>230534.818</v>
      </c>
      <c r="D270" s="105" t="s">
        <v>683</v>
      </c>
      <c r="E270" s="105">
        <v>67153.404999999999</v>
      </c>
      <c r="F270" s="105">
        <v>40636.785000000003</v>
      </c>
      <c r="G270" s="105">
        <v>26188.144</v>
      </c>
      <c r="H270" s="105">
        <v>0</v>
      </c>
      <c r="I270" s="105">
        <v>94115.395000000004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2441.0889999999999</v>
      </c>
      <c r="R270" s="105">
        <v>0</v>
      </c>
      <c r="S270" s="105">
        <v>0</v>
      </c>
    </row>
    <row r="271" spans="1:19">
      <c r="A271" s="105" t="s">
        <v>602</v>
      </c>
      <c r="B271" s="106">
        <v>232164000000</v>
      </c>
      <c r="C271" s="105">
        <v>204807.26199999999</v>
      </c>
      <c r="D271" s="105" t="s">
        <v>680</v>
      </c>
      <c r="E271" s="105">
        <v>67153.404999999999</v>
      </c>
      <c r="F271" s="105">
        <v>40636.785000000003</v>
      </c>
      <c r="G271" s="105">
        <v>13181.919</v>
      </c>
      <c r="H271" s="105">
        <v>0</v>
      </c>
      <c r="I271" s="105">
        <v>81421.040999999997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2414.1109999999999</v>
      </c>
      <c r="R271" s="105">
        <v>0</v>
      </c>
      <c r="S271" s="105">
        <v>0</v>
      </c>
    </row>
    <row r="272" spans="1:19">
      <c r="A272" s="105" t="s">
        <v>603</v>
      </c>
      <c r="B272" s="106">
        <v>307343000000</v>
      </c>
      <c r="C272" s="105">
        <v>299845.01199999999</v>
      </c>
      <c r="D272" s="105" t="s">
        <v>722</v>
      </c>
      <c r="E272" s="105">
        <v>120876.129</v>
      </c>
      <c r="F272" s="105">
        <v>75091.737999999998</v>
      </c>
      <c r="G272" s="105">
        <v>24173.276999999998</v>
      </c>
      <c r="H272" s="105">
        <v>0</v>
      </c>
      <c r="I272" s="105">
        <v>77106.284</v>
      </c>
      <c r="J272" s="105">
        <v>0</v>
      </c>
      <c r="K272" s="105">
        <v>4.0000000000000001E-3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2597.5810000000001</v>
      </c>
      <c r="R272" s="105">
        <v>0</v>
      </c>
      <c r="S272" s="105">
        <v>0</v>
      </c>
    </row>
    <row r="273" spans="1:19">
      <c r="A273" s="105" t="s">
        <v>604</v>
      </c>
      <c r="B273" s="106">
        <v>309256000000</v>
      </c>
      <c r="C273" s="105">
        <v>260410.177</v>
      </c>
      <c r="D273" s="105" t="s">
        <v>677</v>
      </c>
      <c r="E273" s="105">
        <v>120876.129</v>
      </c>
      <c r="F273" s="105">
        <v>73092.044999999998</v>
      </c>
      <c r="G273" s="105">
        <v>20344.388999999999</v>
      </c>
      <c r="H273" s="105">
        <v>0</v>
      </c>
      <c r="I273" s="105">
        <v>43608.726999999999</v>
      </c>
      <c r="J273" s="105">
        <v>0</v>
      </c>
      <c r="K273" s="105">
        <v>1E-3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2488.886</v>
      </c>
      <c r="R273" s="105">
        <v>0</v>
      </c>
      <c r="S273" s="105">
        <v>0</v>
      </c>
    </row>
    <row r="274" spans="1:19">
      <c r="A274" s="105" t="s">
        <v>605</v>
      </c>
      <c r="B274" s="106">
        <v>300808000000</v>
      </c>
      <c r="C274" s="105">
        <v>219003.28200000001</v>
      </c>
      <c r="D274" s="105" t="s">
        <v>775</v>
      </c>
      <c r="E274" s="105">
        <v>120876.129</v>
      </c>
      <c r="F274" s="105">
        <v>79091.122000000003</v>
      </c>
      <c r="G274" s="105">
        <v>8907.0280000000002</v>
      </c>
      <c r="H274" s="105">
        <v>0</v>
      </c>
      <c r="I274" s="105">
        <v>6793.76</v>
      </c>
      <c r="J274" s="105">
        <v>0</v>
      </c>
      <c r="K274" s="105">
        <v>0.35699999999999998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3334.886</v>
      </c>
      <c r="R274" s="105">
        <v>0</v>
      </c>
      <c r="S274" s="105">
        <v>0</v>
      </c>
    </row>
    <row r="275" spans="1:19">
      <c r="A275" s="105" t="s">
        <v>606</v>
      </c>
      <c r="B275" s="106">
        <v>302041000000</v>
      </c>
      <c r="C275" s="105">
        <v>214538.14</v>
      </c>
      <c r="D275" s="105" t="s">
        <v>776</v>
      </c>
      <c r="E275" s="105">
        <v>120876.129</v>
      </c>
      <c r="F275" s="105">
        <v>75091.737999999998</v>
      </c>
      <c r="G275" s="105">
        <v>7162.15</v>
      </c>
      <c r="H275" s="105">
        <v>0</v>
      </c>
      <c r="I275" s="105">
        <v>0</v>
      </c>
      <c r="J275" s="105">
        <v>7870</v>
      </c>
      <c r="K275" s="105">
        <v>1635.461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1902.663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3541880000000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230125000000</v>
      </c>
      <c r="C278" s="105">
        <v>204807.26199999999</v>
      </c>
      <c r="D278" s="105"/>
      <c r="E278" s="105">
        <v>67153.404999999999</v>
      </c>
      <c r="F278" s="105">
        <v>40636.785000000003</v>
      </c>
      <c r="G278" s="105">
        <v>7162.15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1900.5229999999999</v>
      </c>
      <c r="R278" s="105">
        <v>0</v>
      </c>
      <c r="S278" s="105">
        <v>0</v>
      </c>
    </row>
    <row r="279" spans="1:19">
      <c r="A279" s="105" t="s">
        <v>609</v>
      </c>
      <c r="B279" s="106">
        <v>342800000000</v>
      </c>
      <c r="C279" s="105">
        <v>329607.13400000002</v>
      </c>
      <c r="D279" s="105"/>
      <c r="E279" s="105">
        <v>120876.129</v>
      </c>
      <c r="F279" s="105">
        <v>79091.122000000003</v>
      </c>
      <c r="G279" s="105">
        <v>30128.062999999998</v>
      </c>
      <c r="H279" s="105">
        <v>0</v>
      </c>
      <c r="I279" s="105">
        <v>102783.425</v>
      </c>
      <c r="J279" s="105">
        <v>7870</v>
      </c>
      <c r="K279" s="105">
        <v>2073.174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3334.886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74526.78</v>
      </c>
      <c r="C282" s="105">
        <v>21140.3</v>
      </c>
      <c r="D282" s="105">
        <v>0</v>
      </c>
      <c r="E282" s="105">
        <v>95667.09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10.85</v>
      </c>
      <c r="C283" s="105">
        <v>3.08</v>
      </c>
      <c r="D283" s="105">
        <v>0</v>
      </c>
      <c r="E283" s="105">
        <v>13.92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10.85</v>
      </c>
      <c r="C284" s="105">
        <v>3.08</v>
      </c>
      <c r="D284" s="105">
        <v>0</v>
      </c>
      <c r="E284" s="105">
        <v>13.92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2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7231.51</v>
      </c>
      <c r="C2" s="105">
        <v>1052.47</v>
      </c>
      <c r="D2" s="105">
        <v>1052.47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7231.51</v>
      </c>
      <c r="C3" s="105">
        <v>1052.47</v>
      </c>
      <c r="D3" s="105">
        <v>1052.47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16138.51</v>
      </c>
      <c r="C4" s="105">
        <v>2348.79</v>
      </c>
      <c r="D4" s="105">
        <v>2348.79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16138.51</v>
      </c>
      <c r="C5" s="105">
        <v>2348.79</v>
      </c>
      <c r="D5" s="105">
        <v>2348.79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3296.16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120.21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123.46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120.99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4.29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186.43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64.540000000000006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3514.58</v>
      </c>
      <c r="C28" s="105">
        <v>3716.93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0.32900000000000001</v>
      </c>
      <c r="E61" s="105">
        <v>0.34599999999999997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0.22700000000000001</v>
      </c>
      <c r="E63" s="105">
        <v>0.23699999999999999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0.32900000000000001</v>
      </c>
      <c r="E64" s="105">
        <v>0.34599999999999997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0.32900000000000001</v>
      </c>
      <c r="E65" s="105">
        <v>0.34599999999999997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0.22700000000000001</v>
      </c>
      <c r="E67" s="105">
        <v>0.23699999999999999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0.32900000000000001</v>
      </c>
      <c r="E68" s="105">
        <v>0.34599999999999997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0.22700000000000001</v>
      </c>
      <c r="E70" s="105">
        <v>0.23699999999999999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0.32900000000000001</v>
      </c>
      <c r="E71" s="105">
        <v>0.34599999999999997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0.32900000000000001</v>
      </c>
      <c r="E72" s="105">
        <v>0.34599999999999997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0.22700000000000001</v>
      </c>
      <c r="E74" s="105">
        <v>0.23699999999999999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0.32900000000000001</v>
      </c>
      <c r="E75" s="105">
        <v>0.34599999999999997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0.32900000000000001</v>
      </c>
      <c r="E76" s="105">
        <v>0.34599999999999997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0.22700000000000001</v>
      </c>
      <c r="E78" s="105">
        <v>0.23699999999999999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0.32900000000000001</v>
      </c>
      <c r="E79" s="105">
        <v>0.34599999999999997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0.32900000000000001</v>
      </c>
      <c r="E80" s="105">
        <v>0.34599999999999997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0.22700000000000001</v>
      </c>
      <c r="E82" s="105">
        <v>0.23699999999999999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0.32900000000000001</v>
      </c>
      <c r="E83" s="105">
        <v>0.34599999999999997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0.32900000000000001</v>
      </c>
      <c r="E84" s="105">
        <v>0.34599999999999997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0.22700000000000001</v>
      </c>
      <c r="E86" s="105">
        <v>0.23699999999999999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0.32900000000000001</v>
      </c>
      <c r="E87" s="105">
        <v>0.34599999999999997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0.32900000000000001</v>
      </c>
      <c r="E88" s="105">
        <v>0.34599999999999997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0.22700000000000001</v>
      </c>
      <c r="E90" s="105">
        <v>0.23699999999999999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0.32900000000000001</v>
      </c>
      <c r="E91" s="105">
        <v>0.34599999999999997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0.32900000000000001</v>
      </c>
      <c r="E92" s="105">
        <v>0.34599999999999997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0.22700000000000001</v>
      </c>
      <c r="E94" s="105">
        <v>0.23699999999999999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0.32900000000000001</v>
      </c>
      <c r="E95" s="105">
        <v>0.34599999999999997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0.22700000000000001</v>
      </c>
      <c r="E97" s="105">
        <v>0.23699999999999999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0.32900000000000001</v>
      </c>
      <c r="E98" s="105">
        <v>0.34599999999999997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0.22700000000000001</v>
      </c>
      <c r="E100" s="105">
        <v>0.23699999999999999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0.32900000000000001</v>
      </c>
      <c r="E101" s="105">
        <v>0.34599999999999997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0.22700000000000001</v>
      </c>
      <c r="E103" s="105">
        <v>0.23699999999999999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0.32900000000000001</v>
      </c>
      <c r="E104" s="105">
        <v>0.34599999999999997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0.22700000000000001</v>
      </c>
      <c r="E106" s="105">
        <v>0.23699999999999999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0.32900000000000001</v>
      </c>
      <c r="E107" s="105">
        <v>0.34599999999999997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0.22700000000000001</v>
      </c>
      <c r="E109" s="105">
        <v>0.23699999999999999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0.32900000000000001</v>
      </c>
      <c r="E110" s="105">
        <v>0.34599999999999997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0.32900000000000001</v>
      </c>
      <c r="E111" s="105">
        <v>0.34599999999999997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0.22700000000000001</v>
      </c>
      <c r="E113" s="105">
        <v>0.23699999999999999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0.32900000000000001</v>
      </c>
      <c r="E114" s="105">
        <v>0.34599999999999997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0.22700000000000001</v>
      </c>
      <c r="E116" s="105">
        <v>0.23699999999999999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0.32900000000000001</v>
      </c>
      <c r="E117" s="105">
        <v>0.34599999999999997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0.22700000000000001</v>
      </c>
      <c r="E119" s="105">
        <v>0.23699999999999999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0.22700000000000001</v>
      </c>
      <c r="E121" s="105">
        <v>0.23699999999999999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0.32900000000000001</v>
      </c>
      <c r="E122" s="105">
        <v>0.34599999999999997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0.22700000000000001</v>
      </c>
      <c r="E124" s="105">
        <v>0.23699999999999999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0.32900000000000001</v>
      </c>
      <c r="E125" s="105">
        <v>0.34599999999999997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0.22700000000000001</v>
      </c>
      <c r="E127" s="105">
        <v>0.23699999999999999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0.32900000000000001</v>
      </c>
      <c r="E128" s="105">
        <v>0.34599999999999997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0.22700000000000001</v>
      </c>
      <c r="E130" s="105">
        <v>0.23699999999999999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0.32900000000000001</v>
      </c>
      <c r="E131" s="105">
        <v>0.34599999999999997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0.22700000000000001</v>
      </c>
      <c r="E133" s="105">
        <v>0.23699999999999999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0.32900000000000001</v>
      </c>
      <c r="E134" s="105">
        <v>0.34599999999999997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0.22700000000000001</v>
      </c>
      <c r="E136" s="105">
        <v>0.23699999999999999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0.32900000000000001</v>
      </c>
      <c r="E137" s="105">
        <v>0.34599999999999997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0.22700000000000001</v>
      </c>
      <c r="E139" s="105">
        <v>0.23699999999999999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0.32900000000000001</v>
      </c>
      <c r="E140" s="105">
        <v>0.34599999999999997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0.32900000000000001</v>
      </c>
      <c r="E141" s="105">
        <v>0.34599999999999997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0.22700000000000001</v>
      </c>
      <c r="E143" s="105">
        <v>0.23699999999999999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2.956</v>
      </c>
      <c r="F146" s="105">
        <v>0.48699999999999999</v>
      </c>
      <c r="G146" s="105">
        <v>0.40899999999999997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2.956</v>
      </c>
      <c r="F147" s="105">
        <v>0.48699999999999999</v>
      </c>
      <c r="G147" s="105">
        <v>0.40899999999999997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2.956</v>
      </c>
      <c r="F148" s="105">
        <v>0.48699999999999999</v>
      </c>
      <c r="G148" s="105">
        <v>0.40899999999999997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2.956</v>
      </c>
      <c r="F149" s="105">
        <v>0.48699999999999999</v>
      </c>
      <c r="G149" s="105">
        <v>0.40899999999999997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2.956</v>
      </c>
      <c r="F150" s="105">
        <v>0.48699999999999999</v>
      </c>
      <c r="G150" s="105">
        <v>0.40899999999999997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2.956</v>
      </c>
      <c r="F151" s="105">
        <v>0.48699999999999999</v>
      </c>
      <c r="G151" s="105">
        <v>0.40899999999999997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2.956</v>
      </c>
      <c r="F152" s="105">
        <v>0.48699999999999999</v>
      </c>
      <c r="G152" s="105">
        <v>0.40899999999999997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2.956</v>
      </c>
      <c r="F153" s="105">
        <v>0.48699999999999999</v>
      </c>
      <c r="G153" s="105">
        <v>0.40899999999999997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2.956</v>
      </c>
      <c r="F154" s="105">
        <v>0.48699999999999999</v>
      </c>
      <c r="G154" s="105">
        <v>0.40899999999999997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2.956</v>
      </c>
      <c r="F155" s="105">
        <v>0.48699999999999999</v>
      </c>
      <c r="G155" s="105">
        <v>0.40899999999999997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2.956</v>
      </c>
      <c r="F156" s="105">
        <v>0.48699999999999999</v>
      </c>
      <c r="G156" s="105">
        <v>0.40899999999999997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2.956</v>
      </c>
      <c r="F157" s="105">
        <v>0.48699999999999999</v>
      </c>
      <c r="G157" s="105">
        <v>0.40899999999999997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2.956</v>
      </c>
      <c r="F158" s="105">
        <v>0.48699999999999999</v>
      </c>
      <c r="G158" s="105">
        <v>0.40899999999999997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2.956</v>
      </c>
      <c r="F159" s="105">
        <v>0.48699999999999999</v>
      </c>
      <c r="G159" s="105">
        <v>0.40899999999999997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2.956</v>
      </c>
      <c r="F160" s="105">
        <v>0.48699999999999999</v>
      </c>
      <c r="G160" s="105">
        <v>0.40899999999999997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2.956</v>
      </c>
      <c r="F161" s="105">
        <v>0.48699999999999999</v>
      </c>
      <c r="G161" s="105">
        <v>0.40899999999999997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2.956</v>
      </c>
      <c r="F162" s="105">
        <v>0.48699999999999999</v>
      </c>
      <c r="G162" s="105">
        <v>0.40899999999999997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2.956</v>
      </c>
      <c r="F163" s="105">
        <v>0.48699999999999999</v>
      </c>
      <c r="G163" s="105">
        <v>0.40899999999999997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2.956</v>
      </c>
      <c r="F164" s="105">
        <v>0.48699999999999999</v>
      </c>
      <c r="G164" s="105">
        <v>0.40899999999999997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2.956</v>
      </c>
      <c r="F165" s="105">
        <v>0.48699999999999999</v>
      </c>
      <c r="G165" s="105">
        <v>0.40899999999999997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2.956</v>
      </c>
      <c r="F166" s="105">
        <v>0.48699999999999999</v>
      </c>
      <c r="G166" s="105">
        <v>0.40899999999999997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2.956</v>
      </c>
      <c r="F167" s="105">
        <v>0.48699999999999999</v>
      </c>
      <c r="G167" s="105">
        <v>0.40899999999999997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2.956</v>
      </c>
      <c r="F168" s="105">
        <v>0.48699999999999999</v>
      </c>
      <c r="G168" s="105">
        <v>0.40899999999999997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2.956</v>
      </c>
      <c r="F169" s="105">
        <v>0.48699999999999999</v>
      </c>
      <c r="G169" s="105">
        <v>0.40899999999999997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2.956</v>
      </c>
      <c r="F170" s="105">
        <v>0.48699999999999999</v>
      </c>
      <c r="G170" s="105">
        <v>0.40899999999999997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2.956</v>
      </c>
      <c r="F171" s="105">
        <v>0.48699999999999999</v>
      </c>
      <c r="G171" s="105">
        <v>0.40899999999999997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2.956</v>
      </c>
      <c r="F172" s="105">
        <v>0.48699999999999999</v>
      </c>
      <c r="G172" s="105">
        <v>0.40899999999999997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2.956</v>
      </c>
      <c r="F173" s="105">
        <v>0.48699999999999999</v>
      </c>
      <c r="G173" s="105">
        <v>0.40899999999999997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2.956</v>
      </c>
      <c r="F174" s="105">
        <v>0.48699999999999999</v>
      </c>
      <c r="G174" s="105">
        <v>0.40899999999999997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2.956</v>
      </c>
      <c r="F175" s="105">
        <v>0.48699999999999999</v>
      </c>
      <c r="G175" s="105">
        <v>0.40899999999999997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2.956</v>
      </c>
      <c r="F176" s="105">
        <v>0.48699999999999999</v>
      </c>
      <c r="G176" s="105">
        <v>0.40899999999999997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2.956</v>
      </c>
      <c r="F177" s="105">
        <v>0.48699999999999999</v>
      </c>
      <c r="G177" s="105">
        <v>0.40899999999999997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2.956</v>
      </c>
      <c r="F178" s="105">
        <v>0.48699999999999999</v>
      </c>
      <c r="G178" s="105">
        <v>0.40899999999999997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2.96</v>
      </c>
      <c r="F179" s="105">
        <v>0.48699999999999999</v>
      </c>
      <c r="G179" s="105">
        <v>0.40899999999999997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2.96</v>
      </c>
      <c r="F180" s="105">
        <v>0.48699999999999999</v>
      </c>
      <c r="G180" s="105">
        <v>0.40899999999999997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2.96</v>
      </c>
      <c r="F181" s="105">
        <v>0.48699999999999999</v>
      </c>
      <c r="G181" s="105">
        <v>0.40899999999999997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426082.64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11970.87</v>
      </c>
      <c r="D187" s="105">
        <v>8093.3</v>
      </c>
      <c r="E187" s="105">
        <v>3877.56</v>
      </c>
      <c r="F187" s="105">
        <v>0.68</v>
      </c>
      <c r="G187" s="105">
        <v>2.95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110912.7</v>
      </c>
      <c r="D190" s="105">
        <v>74986.22</v>
      </c>
      <c r="E190" s="105">
        <v>35926.480000000003</v>
      </c>
      <c r="F190" s="105">
        <v>0.68</v>
      </c>
      <c r="G190" s="105">
        <v>2.9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104565.59</v>
      </c>
      <c r="D191" s="105">
        <v>70695.039999999994</v>
      </c>
      <c r="E191" s="105">
        <v>33870.550000000003</v>
      </c>
      <c r="F191" s="105">
        <v>0.68</v>
      </c>
      <c r="G191" s="105">
        <v>2.9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81866.12</v>
      </c>
      <c r="D192" s="105">
        <v>55348.31</v>
      </c>
      <c r="E192" s="105">
        <v>26517.81</v>
      </c>
      <c r="F192" s="105">
        <v>0.68</v>
      </c>
      <c r="G192" s="105">
        <v>2.62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82398.28</v>
      </c>
      <c r="D193" s="105">
        <v>55708.1</v>
      </c>
      <c r="E193" s="105">
        <v>26690.19</v>
      </c>
      <c r="F193" s="105">
        <v>0.68</v>
      </c>
      <c r="G193" s="105">
        <v>2.62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5538.37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4941.3599999999997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6212.75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6097.05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6109.39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5651.51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5657.77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5768.83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4094.62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4039.3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4136.33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11328.09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5811.91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9211.58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3064.08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15585.24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15004.72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15140.94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14892.77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14896.13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9839.2199999999993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12182.28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38233.68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85028.19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179735.84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48431.31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45659.77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35747.78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35980.160000000003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0.48</v>
      </c>
      <c r="F230" s="105">
        <v>559.15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0.57999999999999996</v>
      </c>
      <c r="D233" s="105">
        <v>1109.6500000000001</v>
      </c>
      <c r="E233" s="105">
        <v>4.47</v>
      </c>
      <c r="F233" s="105">
        <v>8519.4500000000007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0.57999999999999996</v>
      </c>
      <c r="D234" s="105">
        <v>1109.6500000000001</v>
      </c>
      <c r="E234" s="105">
        <v>4.21</v>
      </c>
      <c r="F234" s="105">
        <v>8031.92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0.56999999999999995</v>
      </c>
      <c r="D235" s="105">
        <v>622</v>
      </c>
      <c r="E235" s="105">
        <v>3.3</v>
      </c>
      <c r="F235" s="105">
        <v>3605.41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0.56999999999999995</v>
      </c>
      <c r="D236" s="105">
        <v>622</v>
      </c>
      <c r="E236" s="105">
        <v>3.32</v>
      </c>
      <c r="F236" s="105">
        <v>3628.85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2346.19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107827.6682</v>
      </c>
      <c r="C246" s="105">
        <v>160.07220000000001</v>
      </c>
      <c r="D246" s="105">
        <v>203.0187</v>
      </c>
      <c r="E246" s="105">
        <v>0</v>
      </c>
      <c r="F246" s="105">
        <v>1.6000000000000001E-3</v>
      </c>
      <c r="G246" s="105">
        <v>133318.09700000001</v>
      </c>
      <c r="H246" s="105">
        <v>43264.489800000003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93238.520199999999</v>
      </c>
      <c r="C247" s="105">
        <v>140.53620000000001</v>
      </c>
      <c r="D247" s="105">
        <v>182.45920000000001</v>
      </c>
      <c r="E247" s="105">
        <v>0</v>
      </c>
      <c r="F247" s="105">
        <v>1.4E-3</v>
      </c>
      <c r="G247" s="105">
        <v>119829.54919999999</v>
      </c>
      <c r="H247" s="105">
        <v>37613.598599999998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95254.3505</v>
      </c>
      <c r="C248" s="105">
        <v>150.24100000000001</v>
      </c>
      <c r="D248" s="105">
        <v>208.11109999999999</v>
      </c>
      <c r="E248" s="105">
        <v>0</v>
      </c>
      <c r="F248" s="105">
        <v>1.6000000000000001E-3</v>
      </c>
      <c r="G248" s="105">
        <v>136713.91889999999</v>
      </c>
      <c r="H248" s="105">
        <v>39064.035300000003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75248.4182</v>
      </c>
      <c r="C249" s="105">
        <v>126.36499999999999</v>
      </c>
      <c r="D249" s="105">
        <v>189.40479999999999</v>
      </c>
      <c r="E249" s="105">
        <v>0</v>
      </c>
      <c r="F249" s="105">
        <v>1.4E-3</v>
      </c>
      <c r="G249" s="105">
        <v>124464.0076</v>
      </c>
      <c r="H249" s="105">
        <v>31593.5206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75470.597800000003</v>
      </c>
      <c r="C250" s="105">
        <v>131.26920000000001</v>
      </c>
      <c r="D250" s="105">
        <v>204.71799999999999</v>
      </c>
      <c r="E250" s="105">
        <v>0</v>
      </c>
      <c r="F250" s="105">
        <v>1.5E-3</v>
      </c>
      <c r="G250" s="105">
        <v>134546.63959999999</v>
      </c>
      <c r="H250" s="105">
        <v>32119.915000000001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76563.77</v>
      </c>
      <c r="C251" s="105">
        <v>137.17019999999999</v>
      </c>
      <c r="D251" s="105">
        <v>220.70689999999999</v>
      </c>
      <c r="E251" s="105">
        <v>0</v>
      </c>
      <c r="F251" s="105">
        <v>1.6000000000000001E-3</v>
      </c>
      <c r="G251" s="105">
        <v>145071.26010000001</v>
      </c>
      <c r="H251" s="105">
        <v>32967.479500000001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53298.922599999998</v>
      </c>
      <c r="C252" s="105">
        <v>95.944000000000003</v>
      </c>
      <c r="D252" s="105">
        <v>155.12280000000001</v>
      </c>
      <c r="E252" s="105">
        <v>0</v>
      </c>
      <c r="F252" s="105">
        <v>1.1000000000000001E-3</v>
      </c>
      <c r="G252" s="105">
        <v>101964.4016</v>
      </c>
      <c r="H252" s="105">
        <v>22993.362799999999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52906.061300000001</v>
      </c>
      <c r="C253" s="105">
        <v>94.3767</v>
      </c>
      <c r="D253" s="105">
        <v>151.17869999999999</v>
      </c>
      <c r="E253" s="105">
        <v>0</v>
      </c>
      <c r="F253" s="105">
        <v>1.1000000000000001E-3</v>
      </c>
      <c r="G253" s="105">
        <v>99368.601599999995</v>
      </c>
      <c r="H253" s="105">
        <v>22741.663199999999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70073.101200000005</v>
      </c>
      <c r="C254" s="105">
        <v>123.4533</v>
      </c>
      <c r="D254" s="105">
        <v>195.19630000000001</v>
      </c>
      <c r="E254" s="105">
        <v>0</v>
      </c>
      <c r="F254" s="105">
        <v>1.4E-3</v>
      </c>
      <c r="G254" s="105">
        <v>128295.0999</v>
      </c>
      <c r="H254" s="105">
        <v>29973.047500000001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76688.474900000001</v>
      </c>
      <c r="C255" s="105">
        <v>130.7749</v>
      </c>
      <c r="D255" s="105">
        <v>199.5147</v>
      </c>
      <c r="E255" s="105">
        <v>0</v>
      </c>
      <c r="F255" s="105">
        <v>1.5E-3</v>
      </c>
      <c r="G255" s="105">
        <v>131116.2739</v>
      </c>
      <c r="H255" s="105">
        <v>32388.514200000001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86306.642600000006</v>
      </c>
      <c r="C256" s="105">
        <v>138.77879999999999</v>
      </c>
      <c r="D256" s="105">
        <v>197.19300000000001</v>
      </c>
      <c r="E256" s="105">
        <v>0</v>
      </c>
      <c r="F256" s="105">
        <v>1.5E-3</v>
      </c>
      <c r="G256" s="105">
        <v>129554.90519999999</v>
      </c>
      <c r="H256" s="105">
        <v>35647.921799999996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101171.9843</v>
      </c>
      <c r="C257" s="105">
        <v>152.66239999999999</v>
      </c>
      <c r="D257" s="105">
        <v>198.53229999999999</v>
      </c>
      <c r="E257" s="105">
        <v>0</v>
      </c>
      <c r="F257" s="105">
        <v>1.5E-3</v>
      </c>
      <c r="G257" s="105">
        <v>130386.42879999999</v>
      </c>
      <c r="H257" s="105">
        <v>40830.145199999999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964048.51179999998</v>
      </c>
      <c r="C259" s="105">
        <v>1581.6438000000001</v>
      </c>
      <c r="D259" s="105">
        <v>2305.1567</v>
      </c>
      <c r="E259" s="105">
        <v>0</v>
      </c>
      <c r="F259" s="105">
        <v>1.72E-2</v>
      </c>
      <c r="G259" s="106">
        <v>1514630</v>
      </c>
      <c r="H259" s="105">
        <v>401197.6936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52906.061300000001</v>
      </c>
      <c r="C260" s="105">
        <v>94.3767</v>
      </c>
      <c r="D260" s="105">
        <v>151.17869999999999</v>
      </c>
      <c r="E260" s="105">
        <v>0</v>
      </c>
      <c r="F260" s="105">
        <v>1.1000000000000001E-3</v>
      </c>
      <c r="G260" s="105">
        <v>99368.601599999995</v>
      </c>
      <c r="H260" s="105">
        <v>22741.663199999999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107827.6682</v>
      </c>
      <c r="C261" s="105">
        <v>160.07220000000001</v>
      </c>
      <c r="D261" s="105">
        <v>220.70689999999999</v>
      </c>
      <c r="E261" s="105">
        <v>0</v>
      </c>
      <c r="F261" s="105">
        <v>1.6000000000000001E-3</v>
      </c>
      <c r="G261" s="105">
        <v>145071.26010000001</v>
      </c>
      <c r="H261" s="105">
        <v>43264.489800000003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309355000000</v>
      </c>
      <c r="C264" s="105">
        <v>211804.432</v>
      </c>
      <c r="D264" s="105" t="s">
        <v>777</v>
      </c>
      <c r="E264" s="105">
        <v>120876.129</v>
      </c>
      <c r="F264" s="105">
        <v>79091.122000000003</v>
      </c>
      <c r="G264" s="105">
        <v>6494.8469999999998</v>
      </c>
      <c r="H264" s="105">
        <v>0</v>
      </c>
      <c r="I264" s="105">
        <v>0</v>
      </c>
      <c r="J264" s="105">
        <v>0</v>
      </c>
      <c r="K264" s="105">
        <v>1925.5139999999999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3416.819</v>
      </c>
      <c r="R264" s="105">
        <v>0</v>
      </c>
      <c r="S264" s="105">
        <v>0</v>
      </c>
    </row>
    <row r="265" spans="1:19">
      <c r="A265" s="105" t="s">
        <v>597</v>
      </c>
      <c r="B265" s="106">
        <v>278055000000</v>
      </c>
      <c r="C265" s="105">
        <v>211628.965</v>
      </c>
      <c r="D265" s="105" t="s">
        <v>778</v>
      </c>
      <c r="E265" s="105">
        <v>120876.129</v>
      </c>
      <c r="F265" s="105">
        <v>79091.122000000003</v>
      </c>
      <c r="G265" s="105">
        <v>6494.8469999999998</v>
      </c>
      <c r="H265" s="105">
        <v>0</v>
      </c>
      <c r="I265" s="105">
        <v>0</v>
      </c>
      <c r="J265" s="105">
        <v>0</v>
      </c>
      <c r="K265" s="105">
        <v>1743.1980000000001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3423.6680000000001</v>
      </c>
      <c r="R265" s="105">
        <v>0</v>
      </c>
      <c r="S265" s="105">
        <v>0</v>
      </c>
    </row>
    <row r="266" spans="1:19">
      <c r="A266" s="105" t="s">
        <v>598</v>
      </c>
      <c r="B266" s="106">
        <v>317234000000</v>
      </c>
      <c r="C266" s="105">
        <v>210429.242</v>
      </c>
      <c r="D266" s="105" t="s">
        <v>779</v>
      </c>
      <c r="E266" s="105">
        <v>120876.129</v>
      </c>
      <c r="F266" s="105">
        <v>79091.122000000003</v>
      </c>
      <c r="G266" s="105">
        <v>6789.59</v>
      </c>
      <c r="H266" s="105">
        <v>0</v>
      </c>
      <c r="I266" s="105">
        <v>0</v>
      </c>
      <c r="J266" s="105">
        <v>0</v>
      </c>
      <c r="K266" s="105">
        <v>222.39599999999999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3450.0039999999999</v>
      </c>
      <c r="R266" s="105">
        <v>0</v>
      </c>
      <c r="S266" s="105">
        <v>0</v>
      </c>
    </row>
    <row r="267" spans="1:19">
      <c r="A267" s="105" t="s">
        <v>599</v>
      </c>
      <c r="B267" s="106">
        <v>288809000000</v>
      </c>
      <c r="C267" s="105">
        <v>232485.37299999999</v>
      </c>
      <c r="D267" s="105" t="s">
        <v>681</v>
      </c>
      <c r="E267" s="105">
        <v>120876.129</v>
      </c>
      <c r="F267" s="105">
        <v>73092.044999999998</v>
      </c>
      <c r="G267" s="105">
        <v>12433.392</v>
      </c>
      <c r="H267" s="105">
        <v>0</v>
      </c>
      <c r="I267" s="105">
        <v>23757.595000000001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2326.2109999999998</v>
      </c>
      <c r="R267" s="105">
        <v>0</v>
      </c>
      <c r="S267" s="105">
        <v>0</v>
      </c>
    </row>
    <row r="268" spans="1:19">
      <c r="A268" s="105" t="s">
        <v>316</v>
      </c>
      <c r="B268" s="106">
        <v>312205000000</v>
      </c>
      <c r="C268" s="105">
        <v>267539.45</v>
      </c>
      <c r="D268" s="105" t="s">
        <v>764</v>
      </c>
      <c r="E268" s="105">
        <v>120876.129</v>
      </c>
      <c r="F268" s="105">
        <v>73092.044999999998</v>
      </c>
      <c r="G268" s="105">
        <v>17708.235000000001</v>
      </c>
      <c r="H268" s="105">
        <v>0</v>
      </c>
      <c r="I268" s="105">
        <v>53375.072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2487.9690000000001</v>
      </c>
      <c r="R268" s="105">
        <v>0</v>
      </c>
      <c r="S268" s="105">
        <v>0</v>
      </c>
    </row>
    <row r="269" spans="1:19">
      <c r="A269" s="105" t="s">
        <v>600</v>
      </c>
      <c r="B269" s="106">
        <v>336627000000</v>
      </c>
      <c r="C269" s="105">
        <v>354012.83199999999</v>
      </c>
      <c r="D269" s="105" t="s">
        <v>813</v>
      </c>
      <c r="E269" s="105">
        <v>120876.129</v>
      </c>
      <c r="F269" s="105">
        <v>73092.044999999998</v>
      </c>
      <c r="G269" s="105">
        <v>20826.521000000001</v>
      </c>
      <c r="H269" s="105">
        <v>0</v>
      </c>
      <c r="I269" s="105">
        <v>136598.49799999999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2619.6390000000001</v>
      </c>
      <c r="R269" s="105">
        <v>0</v>
      </c>
      <c r="S269" s="105">
        <v>0</v>
      </c>
    </row>
    <row r="270" spans="1:19">
      <c r="A270" s="105" t="s">
        <v>601</v>
      </c>
      <c r="B270" s="106">
        <v>236601000000</v>
      </c>
      <c r="C270" s="105">
        <v>247273.01699999999</v>
      </c>
      <c r="D270" s="105" t="s">
        <v>691</v>
      </c>
      <c r="E270" s="105">
        <v>67153.404999999999</v>
      </c>
      <c r="F270" s="105">
        <v>40636.785000000003</v>
      </c>
      <c r="G270" s="105">
        <v>11378.834000000001</v>
      </c>
      <c r="H270" s="105">
        <v>0</v>
      </c>
      <c r="I270" s="105">
        <v>125669.75199999999</v>
      </c>
      <c r="J270" s="105">
        <v>0</v>
      </c>
      <c r="K270" s="105">
        <v>4.0000000000000001E-3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2434.2359999999999</v>
      </c>
      <c r="R270" s="105">
        <v>0</v>
      </c>
      <c r="S270" s="105">
        <v>0</v>
      </c>
    </row>
    <row r="271" spans="1:19">
      <c r="A271" s="105" t="s">
        <v>602</v>
      </c>
      <c r="B271" s="106">
        <v>230577000000</v>
      </c>
      <c r="C271" s="105">
        <v>224480.15</v>
      </c>
      <c r="D271" s="105" t="s">
        <v>814</v>
      </c>
      <c r="E271" s="105">
        <v>67153.404999999999</v>
      </c>
      <c r="F271" s="105">
        <v>40636.785000000003</v>
      </c>
      <c r="G271" s="105">
        <v>9176.6869999999999</v>
      </c>
      <c r="H271" s="105">
        <v>0</v>
      </c>
      <c r="I271" s="105">
        <v>105106.87300000001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2406.4</v>
      </c>
      <c r="R271" s="105">
        <v>0</v>
      </c>
      <c r="S271" s="105">
        <v>0</v>
      </c>
    </row>
    <row r="272" spans="1:19">
      <c r="A272" s="105" t="s">
        <v>603</v>
      </c>
      <c r="B272" s="106">
        <v>297699000000</v>
      </c>
      <c r="C272" s="105">
        <v>325570.72499999998</v>
      </c>
      <c r="D272" s="105" t="s">
        <v>682</v>
      </c>
      <c r="E272" s="105">
        <v>120876.129</v>
      </c>
      <c r="F272" s="105">
        <v>73092.044999999998</v>
      </c>
      <c r="G272" s="105">
        <v>18910.452000000001</v>
      </c>
      <c r="H272" s="105">
        <v>0</v>
      </c>
      <c r="I272" s="105">
        <v>110120.999</v>
      </c>
      <c r="J272" s="105">
        <v>0</v>
      </c>
      <c r="K272" s="105">
        <v>5.0000000000000001E-3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2571.096</v>
      </c>
      <c r="R272" s="105">
        <v>0</v>
      </c>
      <c r="S272" s="105">
        <v>0</v>
      </c>
    </row>
    <row r="273" spans="1:19">
      <c r="A273" s="105" t="s">
        <v>604</v>
      </c>
      <c r="B273" s="106">
        <v>304245000000</v>
      </c>
      <c r="C273" s="105">
        <v>238718.44699999999</v>
      </c>
      <c r="D273" s="105" t="s">
        <v>815</v>
      </c>
      <c r="E273" s="105">
        <v>120876.129</v>
      </c>
      <c r="F273" s="105">
        <v>79091.122000000003</v>
      </c>
      <c r="G273" s="105">
        <v>11468.468000000001</v>
      </c>
      <c r="H273" s="105">
        <v>0</v>
      </c>
      <c r="I273" s="105">
        <v>24896.991000000002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2385.7350000000001</v>
      </c>
      <c r="R273" s="105">
        <v>0</v>
      </c>
      <c r="S273" s="105">
        <v>0</v>
      </c>
    </row>
    <row r="274" spans="1:19">
      <c r="A274" s="105" t="s">
        <v>605</v>
      </c>
      <c r="B274" s="106">
        <v>300622000000</v>
      </c>
      <c r="C274" s="105">
        <v>212658.19500000001</v>
      </c>
      <c r="D274" s="105" t="s">
        <v>780</v>
      </c>
      <c r="E274" s="105">
        <v>120876.129</v>
      </c>
      <c r="F274" s="105">
        <v>79091.122000000003</v>
      </c>
      <c r="G274" s="105">
        <v>7575.3630000000003</v>
      </c>
      <c r="H274" s="105">
        <v>0</v>
      </c>
      <c r="I274" s="105">
        <v>1833.47</v>
      </c>
      <c r="J274" s="105">
        <v>0</v>
      </c>
      <c r="K274" s="105">
        <v>0.58599999999999997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3281.5239999999999</v>
      </c>
      <c r="R274" s="105">
        <v>0</v>
      </c>
      <c r="S274" s="105">
        <v>0</v>
      </c>
    </row>
    <row r="275" spans="1:19">
      <c r="A275" s="105" t="s">
        <v>606</v>
      </c>
      <c r="B275" s="106">
        <v>302552000000</v>
      </c>
      <c r="C275" s="105">
        <v>210893.22099999999</v>
      </c>
      <c r="D275" s="105" t="s">
        <v>835</v>
      </c>
      <c r="E275" s="105">
        <v>120876.129</v>
      </c>
      <c r="F275" s="105">
        <v>73092.044999999998</v>
      </c>
      <c r="G275" s="105">
        <v>6494.8469999999998</v>
      </c>
      <c r="H275" s="105">
        <v>0</v>
      </c>
      <c r="I275" s="105">
        <v>0</v>
      </c>
      <c r="J275" s="105">
        <v>7870</v>
      </c>
      <c r="K275" s="105">
        <v>705.94299999999998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1854.2570000000001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3514580000000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230577000000</v>
      </c>
      <c r="C278" s="105">
        <v>210429.242</v>
      </c>
      <c r="D278" s="105"/>
      <c r="E278" s="105">
        <v>67153.404999999999</v>
      </c>
      <c r="F278" s="105">
        <v>40636.785000000003</v>
      </c>
      <c r="G278" s="105">
        <v>6494.8469999999998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1854.2570000000001</v>
      </c>
      <c r="R278" s="105">
        <v>0</v>
      </c>
      <c r="S278" s="105">
        <v>0</v>
      </c>
    </row>
    <row r="279" spans="1:19">
      <c r="A279" s="105" t="s">
        <v>609</v>
      </c>
      <c r="B279" s="106">
        <v>336627000000</v>
      </c>
      <c r="C279" s="105">
        <v>354012.83199999999</v>
      </c>
      <c r="D279" s="105"/>
      <c r="E279" s="105">
        <v>120876.129</v>
      </c>
      <c r="F279" s="105">
        <v>79091.122000000003</v>
      </c>
      <c r="G279" s="105">
        <v>20826.521000000001</v>
      </c>
      <c r="H279" s="105">
        <v>0</v>
      </c>
      <c r="I279" s="105">
        <v>136598.49799999999</v>
      </c>
      <c r="J279" s="105">
        <v>7870</v>
      </c>
      <c r="K279" s="105">
        <v>1925.5139999999999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3450.0039999999999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58312.59</v>
      </c>
      <c r="C282" s="105">
        <v>29308.35</v>
      </c>
      <c r="D282" s="105">
        <v>0</v>
      </c>
      <c r="E282" s="105">
        <v>87620.94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8.49</v>
      </c>
      <c r="C283" s="105">
        <v>4.2699999999999996</v>
      </c>
      <c r="D283" s="105">
        <v>0</v>
      </c>
      <c r="E283" s="105">
        <v>12.75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8.49</v>
      </c>
      <c r="C284" s="105">
        <v>4.2699999999999996</v>
      </c>
      <c r="D284" s="105">
        <v>0</v>
      </c>
      <c r="E284" s="105">
        <v>12.75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1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10592.96</v>
      </c>
      <c r="C2" s="105">
        <v>1541.69</v>
      </c>
      <c r="D2" s="105">
        <v>1541.69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10592.96</v>
      </c>
      <c r="C3" s="105">
        <v>1541.69</v>
      </c>
      <c r="D3" s="105">
        <v>1541.69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20245.009999999998</v>
      </c>
      <c r="C4" s="105">
        <v>2946.44</v>
      </c>
      <c r="D4" s="105">
        <v>2946.44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20245.009999999998</v>
      </c>
      <c r="C5" s="105">
        <v>2946.44</v>
      </c>
      <c r="D5" s="105">
        <v>2946.44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6648.94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63.18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122.7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158.33000000000001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11.05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210.69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62.63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3498.99</v>
      </c>
      <c r="C28" s="105">
        <v>7093.97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0.25600000000000001</v>
      </c>
      <c r="E61" s="105">
        <v>0.26600000000000001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0.17399999999999999</v>
      </c>
      <c r="E63" s="105">
        <v>0.18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0.25600000000000001</v>
      </c>
      <c r="E64" s="105">
        <v>0.26600000000000001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0.25600000000000001</v>
      </c>
      <c r="E65" s="105">
        <v>0.26600000000000001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0.17399999999999999</v>
      </c>
      <c r="E67" s="105">
        <v>0.18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0.25600000000000001</v>
      </c>
      <c r="E68" s="105">
        <v>0.26600000000000001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0.17399999999999999</v>
      </c>
      <c r="E70" s="105">
        <v>0.18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0.25600000000000001</v>
      </c>
      <c r="E71" s="105">
        <v>0.26600000000000001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0.25600000000000001</v>
      </c>
      <c r="E72" s="105">
        <v>0.26600000000000001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0.17399999999999999</v>
      </c>
      <c r="E74" s="105">
        <v>0.18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0.25600000000000001</v>
      </c>
      <c r="E75" s="105">
        <v>0.26600000000000001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0.25600000000000001</v>
      </c>
      <c r="E76" s="105">
        <v>0.26600000000000001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0.17399999999999999</v>
      </c>
      <c r="E78" s="105">
        <v>0.18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0.25600000000000001</v>
      </c>
      <c r="E79" s="105">
        <v>0.26600000000000001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0.25600000000000001</v>
      </c>
      <c r="E80" s="105">
        <v>0.26600000000000001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0.17399999999999999</v>
      </c>
      <c r="E82" s="105">
        <v>0.18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0.25600000000000001</v>
      </c>
      <c r="E83" s="105">
        <v>0.26600000000000001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0.25600000000000001</v>
      </c>
      <c r="E84" s="105">
        <v>0.26600000000000001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0.17399999999999999</v>
      </c>
      <c r="E86" s="105">
        <v>0.18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0.25600000000000001</v>
      </c>
      <c r="E87" s="105">
        <v>0.26600000000000001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0.25600000000000001</v>
      </c>
      <c r="E88" s="105">
        <v>0.26600000000000001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0.17399999999999999</v>
      </c>
      <c r="E90" s="105">
        <v>0.18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0.25600000000000001</v>
      </c>
      <c r="E91" s="105">
        <v>0.26600000000000001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0.25600000000000001</v>
      </c>
      <c r="E92" s="105">
        <v>0.26600000000000001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0.17399999999999999</v>
      </c>
      <c r="E94" s="105">
        <v>0.18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0.25600000000000001</v>
      </c>
      <c r="E95" s="105">
        <v>0.26600000000000001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0.17399999999999999</v>
      </c>
      <c r="E97" s="105">
        <v>0.18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0.25600000000000001</v>
      </c>
      <c r="E98" s="105">
        <v>0.26600000000000001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0.17399999999999999</v>
      </c>
      <c r="E100" s="105">
        <v>0.18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0.25600000000000001</v>
      </c>
      <c r="E101" s="105">
        <v>0.26600000000000001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0.17399999999999999</v>
      </c>
      <c r="E103" s="105">
        <v>0.18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0.25600000000000001</v>
      </c>
      <c r="E104" s="105">
        <v>0.26600000000000001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0.17399999999999999</v>
      </c>
      <c r="E106" s="105">
        <v>0.18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0.25600000000000001</v>
      </c>
      <c r="E107" s="105">
        <v>0.26600000000000001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0.17399999999999999</v>
      </c>
      <c r="E109" s="105">
        <v>0.18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0.25600000000000001</v>
      </c>
      <c r="E110" s="105">
        <v>0.26600000000000001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0.25600000000000001</v>
      </c>
      <c r="E111" s="105">
        <v>0.26600000000000001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0.17399999999999999</v>
      </c>
      <c r="E113" s="105">
        <v>0.18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0.25600000000000001</v>
      </c>
      <c r="E114" s="105">
        <v>0.26600000000000001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0.17399999999999999</v>
      </c>
      <c r="E116" s="105">
        <v>0.18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0.25600000000000001</v>
      </c>
      <c r="E117" s="105">
        <v>0.26600000000000001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0.17399999999999999</v>
      </c>
      <c r="E119" s="105">
        <v>0.18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0.17399999999999999</v>
      </c>
      <c r="E121" s="105">
        <v>0.18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0.25600000000000001</v>
      </c>
      <c r="E122" s="105">
        <v>0.26600000000000001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0.17399999999999999</v>
      </c>
      <c r="E124" s="105">
        <v>0.18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0.25600000000000001</v>
      </c>
      <c r="E125" s="105">
        <v>0.26600000000000001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0.17399999999999999</v>
      </c>
      <c r="E127" s="105">
        <v>0.18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0.25600000000000001</v>
      </c>
      <c r="E128" s="105">
        <v>0.26600000000000001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0.17399999999999999</v>
      </c>
      <c r="E130" s="105">
        <v>0.18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0.25600000000000001</v>
      </c>
      <c r="E131" s="105">
        <v>0.26600000000000001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0.17399999999999999</v>
      </c>
      <c r="E133" s="105">
        <v>0.18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0.25600000000000001</v>
      </c>
      <c r="E134" s="105">
        <v>0.26600000000000001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0.17399999999999999</v>
      </c>
      <c r="E136" s="105">
        <v>0.18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0.25600000000000001</v>
      </c>
      <c r="E137" s="105">
        <v>0.26600000000000001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0.17399999999999999</v>
      </c>
      <c r="E139" s="105">
        <v>0.18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0.25600000000000001</v>
      </c>
      <c r="E140" s="105">
        <v>0.26600000000000001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0.25600000000000001</v>
      </c>
      <c r="E141" s="105">
        <v>0.26600000000000001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0.17399999999999999</v>
      </c>
      <c r="E143" s="105">
        <v>0.18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2.956</v>
      </c>
      <c r="F146" s="105">
        <v>0.61599999999999999</v>
      </c>
      <c r="G146" s="105">
        <v>0.54100000000000004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2.956</v>
      </c>
      <c r="F147" s="105">
        <v>0.61599999999999999</v>
      </c>
      <c r="G147" s="105">
        <v>0.54100000000000004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2.956</v>
      </c>
      <c r="F148" s="105">
        <v>0.61599999999999999</v>
      </c>
      <c r="G148" s="105">
        <v>0.54100000000000004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2.956</v>
      </c>
      <c r="F149" s="105">
        <v>0.61599999999999999</v>
      </c>
      <c r="G149" s="105">
        <v>0.54100000000000004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2.956</v>
      </c>
      <c r="F150" s="105">
        <v>0.61599999999999999</v>
      </c>
      <c r="G150" s="105">
        <v>0.54100000000000004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2.956</v>
      </c>
      <c r="F151" s="105">
        <v>0.61599999999999999</v>
      </c>
      <c r="G151" s="105">
        <v>0.54100000000000004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2.956</v>
      </c>
      <c r="F152" s="105">
        <v>0.61599999999999999</v>
      </c>
      <c r="G152" s="105">
        <v>0.54100000000000004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2.956</v>
      </c>
      <c r="F153" s="105">
        <v>0.61599999999999999</v>
      </c>
      <c r="G153" s="105">
        <v>0.54100000000000004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2.956</v>
      </c>
      <c r="F154" s="105">
        <v>0.61599999999999999</v>
      </c>
      <c r="G154" s="105">
        <v>0.54100000000000004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2.956</v>
      </c>
      <c r="F155" s="105">
        <v>0.61599999999999999</v>
      </c>
      <c r="G155" s="105">
        <v>0.54100000000000004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2.956</v>
      </c>
      <c r="F156" s="105">
        <v>0.61599999999999999</v>
      </c>
      <c r="G156" s="105">
        <v>0.54100000000000004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2.956</v>
      </c>
      <c r="F157" s="105">
        <v>0.61599999999999999</v>
      </c>
      <c r="G157" s="105">
        <v>0.54100000000000004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2.956</v>
      </c>
      <c r="F158" s="105">
        <v>0.61599999999999999</v>
      </c>
      <c r="G158" s="105">
        <v>0.54100000000000004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2.956</v>
      </c>
      <c r="F159" s="105">
        <v>0.61599999999999999</v>
      </c>
      <c r="G159" s="105">
        <v>0.54100000000000004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2.956</v>
      </c>
      <c r="F160" s="105">
        <v>0.61599999999999999</v>
      </c>
      <c r="G160" s="105">
        <v>0.54100000000000004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2.956</v>
      </c>
      <c r="F161" s="105">
        <v>0.61599999999999999</v>
      </c>
      <c r="G161" s="105">
        <v>0.54100000000000004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2.956</v>
      </c>
      <c r="F162" s="105">
        <v>0.61599999999999999</v>
      </c>
      <c r="G162" s="105">
        <v>0.54100000000000004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2.956</v>
      </c>
      <c r="F163" s="105">
        <v>0.61599999999999999</v>
      </c>
      <c r="G163" s="105">
        <v>0.54100000000000004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2.956</v>
      </c>
      <c r="F164" s="105">
        <v>0.61599999999999999</v>
      </c>
      <c r="G164" s="105">
        <v>0.54100000000000004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2.956</v>
      </c>
      <c r="F165" s="105">
        <v>0.61599999999999999</v>
      </c>
      <c r="G165" s="105">
        <v>0.54100000000000004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2.956</v>
      </c>
      <c r="F166" s="105">
        <v>0.61599999999999999</v>
      </c>
      <c r="G166" s="105">
        <v>0.54100000000000004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2.956</v>
      </c>
      <c r="F167" s="105">
        <v>0.61599999999999999</v>
      </c>
      <c r="G167" s="105">
        <v>0.54100000000000004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2.956</v>
      </c>
      <c r="F168" s="105">
        <v>0.61599999999999999</v>
      </c>
      <c r="G168" s="105">
        <v>0.54100000000000004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2.956</v>
      </c>
      <c r="F169" s="105">
        <v>0.61599999999999999</v>
      </c>
      <c r="G169" s="105">
        <v>0.54100000000000004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2.956</v>
      </c>
      <c r="F170" s="105">
        <v>0.61599999999999999</v>
      </c>
      <c r="G170" s="105">
        <v>0.54100000000000004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2.956</v>
      </c>
      <c r="F171" s="105">
        <v>0.61599999999999999</v>
      </c>
      <c r="G171" s="105">
        <v>0.54100000000000004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2.956</v>
      </c>
      <c r="F172" s="105">
        <v>0.61599999999999999</v>
      </c>
      <c r="G172" s="105">
        <v>0.54100000000000004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2.956</v>
      </c>
      <c r="F173" s="105">
        <v>0.61599999999999999</v>
      </c>
      <c r="G173" s="105">
        <v>0.54100000000000004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2.956</v>
      </c>
      <c r="F174" s="105">
        <v>0.61599999999999999</v>
      </c>
      <c r="G174" s="105">
        <v>0.54100000000000004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2.956</v>
      </c>
      <c r="F175" s="105">
        <v>0.61599999999999999</v>
      </c>
      <c r="G175" s="105">
        <v>0.54100000000000004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2.956</v>
      </c>
      <c r="F176" s="105">
        <v>0.61599999999999999</v>
      </c>
      <c r="G176" s="105">
        <v>0.54100000000000004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2.956</v>
      </c>
      <c r="F177" s="105">
        <v>0.61599999999999999</v>
      </c>
      <c r="G177" s="105">
        <v>0.54100000000000004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2.956</v>
      </c>
      <c r="F178" s="105">
        <v>0.61599999999999999</v>
      </c>
      <c r="G178" s="105">
        <v>0.54100000000000004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2.96</v>
      </c>
      <c r="F179" s="105">
        <v>0.61599999999999999</v>
      </c>
      <c r="G179" s="105">
        <v>0.54100000000000004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2.96</v>
      </c>
      <c r="F180" s="105">
        <v>0.61599999999999999</v>
      </c>
      <c r="G180" s="105">
        <v>0.54100000000000004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2.96</v>
      </c>
      <c r="F181" s="105">
        <v>0.61599999999999999</v>
      </c>
      <c r="G181" s="105">
        <v>0.54100000000000004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670675.74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8109.77</v>
      </c>
      <c r="D187" s="105">
        <v>6476.91</v>
      </c>
      <c r="E187" s="105">
        <v>1632.86</v>
      </c>
      <c r="F187" s="105">
        <v>0.8</v>
      </c>
      <c r="G187" s="105">
        <v>3.19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17746.599999999999</v>
      </c>
      <c r="D188" s="105">
        <v>14173.41</v>
      </c>
      <c r="E188" s="105">
        <v>3573.18</v>
      </c>
      <c r="F188" s="105">
        <v>0.8</v>
      </c>
      <c r="G188" s="105">
        <v>3.17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37513.440000000002</v>
      </c>
      <c r="D189" s="105">
        <v>29960.31</v>
      </c>
      <c r="E189" s="105">
        <v>7553.13</v>
      </c>
      <c r="F189" s="105">
        <v>0.8</v>
      </c>
      <c r="G189" s="105">
        <v>3.19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95559.67</v>
      </c>
      <c r="D190" s="105">
        <v>76319.23</v>
      </c>
      <c r="E190" s="105">
        <v>19240.439999999999</v>
      </c>
      <c r="F190" s="105">
        <v>0.8</v>
      </c>
      <c r="G190" s="105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89354.2</v>
      </c>
      <c r="D191" s="105">
        <v>71363.199999999997</v>
      </c>
      <c r="E191" s="105">
        <v>17991</v>
      </c>
      <c r="F191" s="105">
        <v>0.8</v>
      </c>
      <c r="G191" s="105">
        <v>3.32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70154.649999999994</v>
      </c>
      <c r="D192" s="105">
        <v>56029.38</v>
      </c>
      <c r="E192" s="105">
        <v>14125.27</v>
      </c>
      <c r="F192" s="105">
        <v>0.8</v>
      </c>
      <c r="G192" s="105">
        <v>3.35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70476.47</v>
      </c>
      <c r="D193" s="105">
        <v>56286.400000000001</v>
      </c>
      <c r="E193" s="105">
        <v>14190.07</v>
      </c>
      <c r="F193" s="105">
        <v>0.8</v>
      </c>
      <c r="G193" s="105">
        <v>3.35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7182.08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6524.78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7258.45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7098.78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7120.59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6997.31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6998.11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7003.98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4987.07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4987.3599999999997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4936.1499999999996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14818.04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7471.97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13326.21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4525.1899999999996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26006.33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24802.799999999999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25046.59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19562.38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19565.900000000001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12919.42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15855.79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48116.86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105294.08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222574.67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77776.649999999994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72725.98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57099.34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57361.27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0.49</v>
      </c>
      <c r="F230" s="105">
        <v>568.25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5.77</v>
      </c>
      <c r="F233" s="105">
        <v>10829.64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5.4</v>
      </c>
      <c r="F234" s="105">
        <v>10126.379999999999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4.24</v>
      </c>
      <c r="F235" s="105">
        <v>8083.77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4.26</v>
      </c>
      <c r="F236" s="105">
        <v>8120.86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3693.03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133450.60219999999</v>
      </c>
      <c r="C246" s="105">
        <v>142.67400000000001</v>
      </c>
      <c r="D246" s="105">
        <v>450.87279999999998</v>
      </c>
      <c r="E246" s="105">
        <v>0</v>
      </c>
      <c r="F246" s="105">
        <v>1.6999999999999999E-3</v>
      </c>
      <c r="G246" s="105">
        <v>90420.042000000001</v>
      </c>
      <c r="H246" s="105">
        <v>49500.946000000004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115577.24800000001</v>
      </c>
      <c r="C247" s="105">
        <v>124.19119999999999</v>
      </c>
      <c r="D247" s="105">
        <v>403.5797</v>
      </c>
      <c r="E247" s="105">
        <v>0</v>
      </c>
      <c r="F247" s="105">
        <v>1.5E-3</v>
      </c>
      <c r="G247" s="105">
        <v>80939.694600000003</v>
      </c>
      <c r="H247" s="105">
        <v>42967.477099999996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108442.4901</v>
      </c>
      <c r="C248" s="105">
        <v>120.27200000000001</v>
      </c>
      <c r="D248" s="105">
        <v>457.06290000000001</v>
      </c>
      <c r="E248" s="105">
        <v>0</v>
      </c>
      <c r="F248" s="105">
        <v>1.6000000000000001E-3</v>
      </c>
      <c r="G248" s="105">
        <v>91689.1633</v>
      </c>
      <c r="H248" s="105">
        <v>40891.681600000004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78380.169299999994</v>
      </c>
      <c r="C249" s="105">
        <v>90.779300000000006</v>
      </c>
      <c r="D249" s="105">
        <v>410.88130000000001</v>
      </c>
      <c r="E249" s="105">
        <v>0</v>
      </c>
      <c r="F249" s="105">
        <v>1.4E-3</v>
      </c>
      <c r="G249" s="105">
        <v>82444.634000000005</v>
      </c>
      <c r="H249" s="105">
        <v>30148.035599999999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67960.6541</v>
      </c>
      <c r="C250" s="105">
        <v>82.630300000000005</v>
      </c>
      <c r="D250" s="105">
        <v>438.24610000000001</v>
      </c>
      <c r="E250" s="105">
        <v>0</v>
      </c>
      <c r="F250" s="105">
        <v>1.5E-3</v>
      </c>
      <c r="G250" s="105">
        <v>87951.632599999997</v>
      </c>
      <c r="H250" s="105">
        <v>26743.338199999998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67190.791800000006</v>
      </c>
      <c r="C251" s="105">
        <v>82.963399999999993</v>
      </c>
      <c r="D251" s="105">
        <v>459.83319999999998</v>
      </c>
      <c r="E251" s="105">
        <v>0</v>
      </c>
      <c r="F251" s="105">
        <v>1.6000000000000001E-3</v>
      </c>
      <c r="G251" s="105">
        <v>92288.199200000003</v>
      </c>
      <c r="H251" s="105">
        <v>26635.689699999999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43980.440300000002</v>
      </c>
      <c r="C252" s="105">
        <v>54.302700000000002</v>
      </c>
      <c r="D252" s="105">
        <v>300.95080000000002</v>
      </c>
      <c r="E252" s="105">
        <v>0</v>
      </c>
      <c r="F252" s="105">
        <v>1E-3</v>
      </c>
      <c r="G252" s="105">
        <v>60400.617200000001</v>
      </c>
      <c r="H252" s="105">
        <v>17434.393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46796.055999999997</v>
      </c>
      <c r="C253" s="105">
        <v>57.047899999999998</v>
      </c>
      <c r="D253" s="105">
        <v>304.91759999999999</v>
      </c>
      <c r="E253" s="105">
        <v>0</v>
      </c>
      <c r="F253" s="105">
        <v>1E-3</v>
      </c>
      <c r="G253" s="105">
        <v>61194.446199999998</v>
      </c>
      <c r="H253" s="105">
        <v>18437.998200000002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65925.265100000004</v>
      </c>
      <c r="C254" s="105">
        <v>79.212800000000001</v>
      </c>
      <c r="D254" s="105">
        <v>405.39839999999998</v>
      </c>
      <c r="E254" s="105">
        <v>0</v>
      </c>
      <c r="F254" s="105">
        <v>1.4E-3</v>
      </c>
      <c r="G254" s="105">
        <v>81356.266199999998</v>
      </c>
      <c r="H254" s="105">
        <v>25797.318500000001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87654.969899999996</v>
      </c>
      <c r="C255" s="105">
        <v>100.39870000000001</v>
      </c>
      <c r="D255" s="105">
        <v>436.01690000000002</v>
      </c>
      <c r="E255" s="105">
        <v>0</v>
      </c>
      <c r="F255" s="105">
        <v>1.5E-3</v>
      </c>
      <c r="G255" s="105">
        <v>87483.555300000007</v>
      </c>
      <c r="H255" s="105">
        <v>33542.741199999997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114204.912</v>
      </c>
      <c r="C256" s="105">
        <v>124.6272</v>
      </c>
      <c r="D256" s="105">
        <v>438.76029999999997</v>
      </c>
      <c r="E256" s="105">
        <v>0</v>
      </c>
      <c r="F256" s="105">
        <v>1.6000000000000001E-3</v>
      </c>
      <c r="G256" s="105">
        <v>88007.131299999994</v>
      </c>
      <c r="H256" s="105">
        <v>42751.3122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125134.91590000001</v>
      </c>
      <c r="C257" s="105">
        <v>134.7482</v>
      </c>
      <c r="D257" s="105">
        <v>442.9581</v>
      </c>
      <c r="E257" s="105">
        <v>0</v>
      </c>
      <c r="F257" s="105">
        <v>1.6000000000000001E-3</v>
      </c>
      <c r="G257" s="105">
        <v>88838.971099999995</v>
      </c>
      <c r="H257" s="105">
        <v>46564.840300000003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1054700</v>
      </c>
      <c r="C259" s="105">
        <v>1193.8477</v>
      </c>
      <c r="D259" s="105">
        <v>4949.4780000000001</v>
      </c>
      <c r="E259" s="105">
        <v>0</v>
      </c>
      <c r="F259" s="105">
        <v>1.7500000000000002E-2</v>
      </c>
      <c r="G259" s="105">
        <v>993014.35309999995</v>
      </c>
      <c r="H259" s="105">
        <v>401415.77159999998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43980.440300000002</v>
      </c>
      <c r="C260" s="105">
        <v>54.302700000000002</v>
      </c>
      <c r="D260" s="105">
        <v>300.95080000000002</v>
      </c>
      <c r="E260" s="105">
        <v>0</v>
      </c>
      <c r="F260" s="105">
        <v>1E-3</v>
      </c>
      <c r="G260" s="105">
        <v>60400.617200000001</v>
      </c>
      <c r="H260" s="105">
        <v>17434.393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133450.60219999999</v>
      </c>
      <c r="C261" s="105">
        <v>142.67400000000001</v>
      </c>
      <c r="D261" s="105">
        <v>459.83319999999998</v>
      </c>
      <c r="E261" s="105">
        <v>0</v>
      </c>
      <c r="F261" s="105">
        <v>1.6999999999999999E-3</v>
      </c>
      <c r="G261" s="105">
        <v>92288.199200000003</v>
      </c>
      <c r="H261" s="105">
        <v>49500.946000000004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318605000000</v>
      </c>
      <c r="C264" s="105">
        <v>222555.99100000001</v>
      </c>
      <c r="D264" s="105" t="s">
        <v>816</v>
      </c>
      <c r="E264" s="105">
        <v>120876.129</v>
      </c>
      <c r="F264" s="105">
        <v>79091.122000000003</v>
      </c>
      <c r="G264" s="105">
        <v>7839.6840000000002</v>
      </c>
      <c r="H264" s="105">
        <v>0</v>
      </c>
      <c r="I264" s="105">
        <v>0</v>
      </c>
      <c r="J264" s="105">
        <v>7870</v>
      </c>
      <c r="K264" s="105">
        <v>3474.491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3404.5639999999999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285200000000</v>
      </c>
      <c r="C265" s="105">
        <v>217103.215</v>
      </c>
      <c r="D265" s="105" t="s">
        <v>817</v>
      </c>
      <c r="E265" s="105">
        <v>120876.129</v>
      </c>
      <c r="F265" s="105">
        <v>75091.737999999998</v>
      </c>
      <c r="G265" s="105">
        <v>7839.6840000000002</v>
      </c>
      <c r="H265" s="105">
        <v>0</v>
      </c>
      <c r="I265" s="105">
        <v>0</v>
      </c>
      <c r="J265" s="105">
        <v>7870</v>
      </c>
      <c r="K265" s="105">
        <v>3474.6410000000001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1951.0229999999999</v>
      </c>
      <c r="R265" s="105">
        <v>0</v>
      </c>
      <c r="S265" s="105">
        <v>0</v>
      </c>
    </row>
    <row r="266" spans="1:19">
      <c r="A266" s="105" t="s">
        <v>598</v>
      </c>
      <c r="B266" s="106">
        <v>323077000000</v>
      </c>
      <c r="C266" s="105">
        <v>216985.766</v>
      </c>
      <c r="D266" s="105" t="s">
        <v>781</v>
      </c>
      <c r="E266" s="105">
        <v>120876.129</v>
      </c>
      <c r="F266" s="105">
        <v>75091.737999999998</v>
      </c>
      <c r="G266" s="105">
        <v>7839.6840000000002</v>
      </c>
      <c r="H266" s="105">
        <v>0</v>
      </c>
      <c r="I266" s="105">
        <v>0</v>
      </c>
      <c r="J266" s="105">
        <v>7870</v>
      </c>
      <c r="K266" s="105">
        <v>3405.056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1903.1590000000001</v>
      </c>
      <c r="R266" s="105">
        <v>0</v>
      </c>
      <c r="S266" s="105">
        <v>0</v>
      </c>
    </row>
    <row r="267" spans="1:19">
      <c r="A267" s="105" t="s">
        <v>599</v>
      </c>
      <c r="B267" s="106">
        <v>290503000000</v>
      </c>
      <c r="C267" s="105">
        <v>212878.48199999999</v>
      </c>
      <c r="D267" s="105" t="s">
        <v>782</v>
      </c>
      <c r="E267" s="105">
        <v>120876.129</v>
      </c>
      <c r="F267" s="105">
        <v>79091.122000000003</v>
      </c>
      <c r="G267" s="105">
        <v>10729.641</v>
      </c>
      <c r="H267" s="105">
        <v>0</v>
      </c>
      <c r="I267" s="105">
        <v>0</v>
      </c>
      <c r="J267" s="105">
        <v>0</v>
      </c>
      <c r="K267" s="105">
        <v>44.277000000000001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2137.3119999999999</v>
      </c>
      <c r="R267" s="105">
        <v>0</v>
      </c>
      <c r="S267" s="105">
        <v>0</v>
      </c>
    </row>
    <row r="268" spans="1:19">
      <c r="A268" s="105" t="s">
        <v>316</v>
      </c>
      <c r="B268" s="106">
        <v>309907000000</v>
      </c>
      <c r="C268" s="105">
        <v>253744.94500000001</v>
      </c>
      <c r="D268" s="105" t="s">
        <v>694</v>
      </c>
      <c r="E268" s="105">
        <v>120876.129</v>
      </c>
      <c r="F268" s="105">
        <v>73092.044999999998</v>
      </c>
      <c r="G268" s="105">
        <v>20510.415000000001</v>
      </c>
      <c r="H268" s="105">
        <v>0</v>
      </c>
      <c r="I268" s="105">
        <v>36874.35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2392.0050000000001</v>
      </c>
      <c r="R268" s="105">
        <v>0</v>
      </c>
      <c r="S268" s="105">
        <v>0</v>
      </c>
    </row>
    <row r="269" spans="1:19">
      <c r="A269" s="105" t="s">
        <v>600</v>
      </c>
      <c r="B269" s="106">
        <v>325187000000</v>
      </c>
      <c r="C269" s="105">
        <v>300388.84700000001</v>
      </c>
      <c r="D269" s="105" t="s">
        <v>818</v>
      </c>
      <c r="E269" s="105">
        <v>120876.129</v>
      </c>
      <c r="F269" s="105">
        <v>73092.044999999998</v>
      </c>
      <c r="G269" s="105">
        <v>24681.064999999999</v>
      </c>
      <c r="H269" s="105">
        <v>0</v>
      </c>
      <c r="I269" s="105">
        <v>79173.7</v>
      </c>
      <c r="J269" s="105">
        <v>0</v>
      </c>
      <c r="K269" s="105">
        <v>1.0999999999999999E-2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2565.8969999999999</v>
      </c>
      <c r="R269" s="105">
        <v>0</v>
      </c>
      <c r="S269" s="105">
        <v>0</v>
      </c>
    </row>
    <row r="270" spans="1:19">
      <c r="A270" s="105" t="s">
        <v>601</v>
      </c>
      <c r="B270" s="106">
        <v>212828000000</v>
      </c>
      <c r="C270" s="105">
        <v>167657.193</v>
      </c>
      <c r="D270" s="105" t="s">
        <v>819</v>
      </c>
      <c r="E270" s="105">
        <v>67153.404999999999</v>
      </c>
      <c r="F270" s="105">
        <v>41836.601000000002</v>
      </c>
      <c r="G270" s="105">
        <v>9845.0020000000004</v>
      </c>
      <c r="H270" s="105">
        <v>0</v>
      </c>
      <c r="I270" s="105">
        <v>46411.425000000003</v>
      </c>
      <c r="J270" s="105">
        <v>0</v>
      </c>
      <c r="K270" s="105">
        <v>4.0000000000000001E-3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2410.7559999999999</v>
      </c>
      <c r="R270" s="105">
        <v>0</v>
      </c>
      <c r="S270" s="105">
        <v>0</v>
      </c>
    </row>
    <row r="271" spans="1:19">
      <c r="A271" s="105" t="s">
        <v>602</v>
      </c>
      <c r="B271" s="106">
        <v>215625000000</v>
      </c>
      <c r="C271" s="105">
        <v>171940.86199999999</v>
      </c>
      <c r="D271" s="105" t="s">
        <v>692</v>
      </c>
      <c r="E271" s="105">
        <v>67153.404999999999</v>
      </c>
      <c r="F271" s="105">
        <v>41836.601000000002</v>
      </c>
      <c r="G271" s="105">
        <v>10535.178</v>
      </c>
      <c r="H271" s="105">
        <v>0</v>
      </c>
      <c r="I271" s="105">
        <v>49991.46</v>
      </c>
      <c r="J271" s="105">
        <v>0</v>
      </c>
      <c r="K271" s="105">
        <v>6.0000000000000001E-3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2424.2130000000002</v>
      </c>
      <c r="R271" s="105">
        <v>0</v>
      </c>
      <c r="S271" s="105">
        <v>0</v>
      </c>
    </row>
    <row r="272" spans="1:19">
      <c r="A272" s="105" t="s">
        <v>603</v>
      </c>
      <c r="B272" s="106">
        <v>286668000000</v>
      </c>
      <c r="C272" s="105">
        <v>225362.886</v>
      </c>
      <c r="D272" s="105" t="s">
        <v>682</v>
      </c>
      <c r="E272" s="105">
        <v>120876.129</v>
      </c>
      <c r="F272" s="105">
        <v>73092.044999999998</v>
      </c>
      <c r="G272" s="105">
        <v>13296.928</v>
      </c>
      <c r="H272" s="105">
        <v>0</v>
      </c>
      <c r="I272" s="105">
        <v>15818.922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2278.8620000000001</v>
      </c>
      <c r="R272" s="105">
        <v>0</v>
      </c>
      <c r="S272" s="105">
        <v>0</v>
      </c>
    </row>
    <row r="273" spans="1:19">
      <c r="A273" s="105" t="s">
        <v>604</v>
      </c>
      <c r="B273" s="106">
        <v>308258000000</v>
      </c>
      <c r="C273" s="105">
        <v>214933.65700000001</v>
      </c>
      <c r="D273" s="105" t="s">
        <v>783</v>
      </c>
      <c r="E273" s="105">
        <v>120876.129</v>
      </c>
      <c r="F273" s="105">
        <v>75091.737999999998</v>
      </c>
      <c r="G273" s="105">
        <v>7839.6840000000002</v>
      </c>
      <c r="H273" s="105">
        <v>0</v>
      </c>
      <c r="I273" s="105">
        <v>0</v>
      </c>
      <c r="J273" s="105">
        <v>7870</v>
      </c>
      <c r="K273" s="105">
        <v>1339.883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1916.2239999999999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310103000000</v>
      </c>
      <c r="C274" s="105">
        <v>218466.236</v>
      </c>
      <c r="D274" s="105" t="s">
        <v>784</v>
      </c>
      <c r="E274" s="105">
        <v>120876.129</v>
      </c>
      <c r="F274" s="105">
        <v>79091.122000000003</v>
      </c>
      <c r="G274" s="105">
        <v>7839.6840000000002</v>
      </c>
      <c r="H274" s="105">
        <v>0</v>
      </c>
      <c r="I274" s="105">
        <v>0</v>
      </c>
      <c r="J274" s="105">
        <v>7870</v>
      </c>
      <c r="K274" s="105">
        <v>826.47500000000002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1962.826</v>
      </c>
      <c r="R274" s="105">
        <v>0</v>
      </c>
      <c r="S274" s="105">
        <v>0</v>
      </c>
    </row>
    <row r="275" spans="1:19">
      <c r="A275" s="105" t="s">
        <v>606</v>
      </c>
      <c r="B275" s="106">
        <v>313034000000</v>
      </c>
      <c r="C275" s="105">
        <v>222557.97399999999</v>
      </c>
      <c r="D275" s="105" t="s">
        <v>820</v>
      </c>
      <c r="E275" s="105">
        <v>120876.129</v>
      </c>
      <c r="F275" s="105">
        <v>79091.122000000003</v>
      </c>
      <c r="G275" s="105">
        <v>7839.6840000000002</v>
      </c>
      <c r="H275" s="105">
        <v>0</v>
      </c>
      <c r="I275" s="105">
        <v>0</v>
      </c>
      <c r="J275" s="105">
        <v>7870</v>
      </c>
      <c r="K275" s="105">
        <v>3473.7820000000002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3407.2559999999999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3498990000000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212828000000</v>
      </c>
      <c r="C278" s="105">
        <v>167657.193</v>
      </c>
      <c r="D278" s="105"/>
      <c r="E278" s="105">
        <v>67153.404999999999</v>
      </c>
      <c r="F278" s="105">
        <v>41836.601000000002</v>
      </c>
      <c r="G278" s="105">
        <v>7839.6840000000002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1903.1590000000001</v>
      </c>
      <c r="R278" s="105">
        <v>0</v>
      </c>
      <c r="S278" s="105">
        <v>0</v>
      </c>
    </row>
    <row r="279" spans="1:19">
      <c r="A279" s="105" t="s">
        <v>609</v>
      </c>
      <c r="B279" s="106">
        <v>325187000000</v>
      </c>
      <c r="C279" s="105">
        <v>300388.84700000001</v>
      </c>
      <c r="D279" s="105"/>
      <c r="E279" s="105">
        <v>120876.129</v>
      </c>
      <c r="F279" s="105">
        <v>79091.122000000003</v>
      </c>
      <c r="G279" s="105">
        <v>24681.064999999999</v>
      </c>
      <c r="H279" s="105">
        <v>0</v>
      </c>
      <c r="I279" s="105">
        <v>79173.7</v>
      </c>
      <c r="J279" s="105">
        <v>7870</v>
      </c>
      <c r="K279" s="105">
        <v>3474.6410000000001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3407.2559999999999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92293.7</v>
      </c>
      <c r="C282" s="105">
        <v>29245.62</v>
      </c>
      <c r="D282" s="105">
        <v>0</v>
      </c>
      <c r="E282" s="105">
        <v>121539.32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13.43</v>
      </c>
      <c r="C283" s="105">
        <v>4.26</v>
      </c>
      <c r="D283" s="105">
        <v>0</v>
      </c>
      <c r="E283" s="105">
        <v>17.690000000000001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13.43</v>
      </c>
      <c r="C284" s="105">
        <v>4.26</v>
      </c>
      <c r="D284" s="105">
        <v>0</v>
      </c>
      <c r="E284" s="105">
        <v>17.690000000000001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82"/>
  <sheetViews>
    <sheetView workbookViewId="0">
      <pane xSplit="1" ySplit="2" topLeftCell="B19" activePane="bottomRight" state="frozen"/>
      <selection pane="topRight" activeCell="B1" sqref="B1"/>
      <selection pane="bottomLeft" activeCell="A4" sqref="A4"/>
      <selection pane="bottomRight" activeCell="A35" sqref="A35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3</v>
      </c>
      <c r="B2" s="17" t="s">
        <v>1</v>
      </c>
      <c r="C2" s="17" t="s">
        <v>89</v>
      </c>
      <c r="D2" s="18" t="s">
        <v>281</v>
      </c>
      <c r="E2" s="18" t="s">
        <v>282</v>
      </c>
      <c r="F2" s="17" t="s">
        <v>283</v>
      </c>
      <c r="G2" s="17" t="s">
        <v>284</v>
      </c>
      <c r="H2" s="17" t="s">
        <v>285</v>
      </c>
      <c r="I2" s="19" t="s">
        <v>286</v>
      </c>
      <c r="J2" s="19" t="s">
        <v>5</v>
      </c>
      <c r="K2" s="19" t="s">
        <v>287</v>
      </c>
      <c r="L2" s="19" t="s">
        <v>288</v>
      </c>
      <c r="M2" s="19" t="s">
        <v>289</v>
      </c>
      <c r="N2" s="44" t="s">
        <v>290</v>
      </c>
      <c r="O2" s="19" t="s">
        <v>291</v>
      </c>
      <c r="P2" s="19" t="s">
        <v>292</v>
      </c>
      <c r="Q2" s="19" t="s">
        <v>293</v>
      </c>
      <c r="R2" s="19" t="s">
        <v>294</v>
      </c>
      <c r="S2" s="19" t="s">
        <v>52</v>
      </c>
    </row>
    <row r="3" spans="1:19">
      <c r="A3" s="2" t="s">
        <v>241</v>
      </c>
      <c r="B3" s="2" t="s">
        <v>2</v>
      </c>
      <c r="C3" s="2">
        <v>1</v>
      </c>
      <c r="D3" s="41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21.527799999999999</v>
      </c>
      <c r="L3" s="4">
        <v>15</v>
      </c>
      <c r="M3" s="4"/>
      <c r="N3" s="5"/>
      <c r="O3" s="4">
        <v>8</v>
      </c>
      <c r="P3" s="4"/>
      <c r="Q3" s="4">
        <v>198.00000000000003</v>
      </c>
      <c r="R3" s="4"/>
      <c r="S3" s="4">
        <v>1.8448633787710047</v>
      </c>
    </row>
    <row r="4" spans="1:19">
      <c r="A4" s="2" t="s">
        <v>212</v>
      </c>
      <c r="B4" s="2" t="s">
        <v>2</v>
      </c>
      <c r="C4" s="2">
        <v>1</v>
      </c>
      <c r="D4" s="41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21.527799999999999</v>
      </c>
      <c r="L4" s="4">
        <v>15</v>
      </c>
      <c r="M4" s="4"/>
      <c r="N4" s="5"/>
      <c r="O4" s="4">
        <v>8</v>
      </c>
      <c r="P4" s="4"/>
      <c r="Q4" s="4">
        <v>954.00000000000011</v>
      </c>
      <c r="R4" s="4"/>
      <c r="S4" s="4">
        <v>1.4738292125069967</v>
      </c>
    </row>
    <row r="5" spans="1:19">
      <c r="A5" s="2" t="s">
        <v>213</v>
      </c>
      <c r="B5" s="2" t="s">
        <v>2</v>
      </c>
      <c r="C5" s="2">
        <v>1</v>
      </c>
      <c r="D5" s="41">
        <v>192</v>
      </c>
      <c r="E5" s="3">
        <v>768</v>
      </c>
      <c r="F5" s="4">
        <v>4</v>
      </c>
      <c r="G5" s="3">
        <v>12.00001114837559</v>
      </c>
      <c r="H5" s="3">
        <v>4.2000039019314563</v>
      </c>
      <c r="I5" s="4">
        <v>10</v>
      </c>
      <c r="J5" s="4">
        <v>19.2</v>
      </c>
      <c r="K5" s="4">
        <v>21.527799999999999</v>
      </c>
      <c r="L5" s="4">
        <v>4</v>
      </c>
      <c r="M5" s="4"/>
      <c r="N5" s="5"/>
      <c r="O5" s="4"/>
      <c r="P5" s="4">
        <v>0.5</v>
      </c>
      <c r="Q5" s="4">
        <v>96</v>
      </c>
      <c r="R5" s="4"/>
      <c r="S5" s="4">
        <v>1.0841145066220577</v>
      </c>
    </row>
    <row r="6" spans="1:19">
      <c r="A6" s="2" t="s">
        <v>214</v>
      </c>
      <c r="B6" s="2" t="s">
        <v>2</v>
      </c>
      <c r="C6" s="2">
        <v>1</v>
      </c>
      <c r="D6" s="41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21.527799999999999</v>
      </c>
      <c r="L6" s="4">
        <v>15</v>
      </c>
      <c r="M6" s="4"/>
      <c r="N6" s="5"/>
      <c r="O6" s="4">
        <v>8</v>
      </c>
      <c r="P6" s="4"/>
      <c r="Q6" s="4">
        <v>198.00000000000003</v>
      </c>
      <c r="R6" s="4"/>
      <c r="S6" s="4">
        <v>1.8448633787710047</v>
      </c>
    </row>
    <row r="7" spans="1:19">
      <c r="A7" s="2" t="s">
        <v>215</v>
      </c>
      <c r="B7" s="2" t="s">
        <v>2</v>
      </c>
      <c r="C7" s="2">
        <v>1</v>
      </c>
      <c r="D7" s="41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21.527799999999999</v>
      </c>
      <c r="L7" s="4">
        <v>15</v>
      </c>
      <c r="M7" s="4"/>
      <c r="N7" s="5"/>
      <c r="O7" s="4">
        <v>8</v>
      </c>
      <c r="P7" s="4"/>
      <c r="Q7" s="4">
        <v>954.00000000000011</v>
      </c>
      <c r="R7" s="4"/>
      <c r="S7" s="4">
        <v>1.4738292125069967</v>
      </c>
    </row>
    <row r="8" spans="1:19">
      <c r="A8" s="2" t="s">
        <v>216</v>
      </c>
      <c r="B8" s="2" t="s">
        <v>2</v>
      </c>
      <c r="C8" s="2">
        <v>1</v>
      </c>
      <c r="D8" s="41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21.527799999999999</v>
      </c>
      <c r="L8" s="4">
        <v>15</v>
      </c>
      <c r="M8" s="4"/>
      <c r="N8" s="5"/>
      <c r="O8" s="4">
        <v>8</v>
      </c>
      <c r="P8" s="4"/>
      <c r="Q8" s="4">
        <v>198.00000000000003</v>
      </c>
      <c r="R8" s="4"/>
      <c r="S8" s="4">
        <v>1.8448633787710047</v>
      </c>
    </row>
    <row r="9" spans="1:19">
      <c r="A9" s="2" t="s">
        <v>217</v>
      </c>
      <c r="B9" s="2" t="s">
        <v>2</v>
      </c>
      <c r="C9" s="2">
        <v>1</v>
      </c>
      <c r="D9" s="41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21.527799999999999</v>
      </c>
      <c r="L9" s="4">
        <v>15</v>
      </c>
      <c r="M9" s="4"/>
      <c r="N9" s="5"/>
      <c r="O9" s="4">
        <v>8</v>
      </c>
      <c r="P9" s="4"/>
      <c r="Q9" s="4">
        <v>954.00000000000011</v>
      </c>
      <c r="R9" s="4"/>
      <c r="S9" s="4">
        <v>1.4738292125069967</v>
      </c>
    </row>
    <row r="10" spans="1:19">
      <c r="A10" s="2" t="s">
        <v>218</v>
      </c>
      <c r="B10" s="2" t="s">
        <v>2</v>
      </c>
      <c r="C10" s="2">
        <v>1</v>
      </c>
      <c r="D10" s="41">
        <v>192</v>
      </c>
      <c r="E10" s="3">
        <v>768</v>
      </c>
      <c r="F10" s="4">
        <v>4</v>
      </c>
      <c r="G10" s="3">
        <v>12.00001114837559</v>
      </c>
      <c r="H10" s="3">
        <v>4.2000039019314563</v>
      </c>
      <c r="I10" s="4">
        <v>10</v>
      </c>
      <c r="J10" s="4">
        <v>19.2</v>
      </c>
      <c r="K10" s="4">
        <v>9.6941831344522651</v>
      </c>
      <c r="L10" s="4">
        <v>4</v>
      </c>
      <c r="M10" s="4"/>
      <c r="N10" s="5"/>
      <c r="O10" s="4"/>
      <c r="P10" s="4">
        <v>0.5</v>
      </c>
      <c r="Q10" s="4">
        <v>96</v>
      </c>
      <c r="R10" s="4"/>
      <c r="S10" s="4">
        <v>1.0841145066220577</v>
      </c>
    </row>
    <row r="11" spans="1:19">
      <c r="A11" s="2" t="s">
        <v>219</v>
      </c>
      <c r="B11" s="2" t="s">
        <v>2</v>
      </c>
      <c r="C11" s="2">
        <v>1</v>
      </c>
      <c r="D11" s="41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21.527799999999999</v>
      </c>
      <c r="L11" s="4">
        <v>15</v>
      </c>
      <c r="M11" s="4"/>
      <c r="N11" s="5"/>
      <c r="O11" s="4">
        <v>8</v>
      </c>
      <c r="P11" s="4"/>
      <c r="Q11" s="4">
        <v>198.00000000000003</v>
      </c>
      <c r="R11" s="4"/>
      <c r="S11" s="4">
        <v>1.8448633787710047</v>
      </c>
    </row>
    <row r="12" spans="1:19">
      <c r="A12" s="2" t="s">
        <v>220</v>
      </c>
      <c r="B12" s="2" t="s">
        <v>2</v>
      </c>
      <c r="C12" s="2">
        <v>1</v>
      </c>
      <c r="D12" s="41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21.527799999999999</v>
      </c>
      <c r="L12" s="4">
        <v>15</v>
      </c>
      <c r="M12" s="4"/>
      <c r="N12" s="5"/>
      <c r="O12" s="4">
        <v>8</v>
      </c>
      <c r="P12" s="4"/>
      <c r="Q12" s="4">
        <v>954.00000000000011</v>
      </c>
      <c r="R12" s="4"/>
      <c r="S12" s="4">
        <v>1.4738292125069967</v>
      </c>
    </row>
    <row r="13" spans="1:19">
      <c r="A13" s="2" t="s">
        <v>221</v>
      </c>
      <c r="B13" s="2" t="s">
        <v>2</v>
      </c>
      <c r="C13" s="2">
        <v>1</v>
      </c>
      <c r="D13" s="41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21.527799999999999</v>
      </c>
      <c r="L13" s="4">
        <v>15</v>
      </c>
      <c r="M13" s="4"/>
      <c r="N13" s="5"/>
      <c r="O13" s="4">
        <v>8</v>
      </c>
      <c r="P13" s="4"/>
      <c r="Q13" s="4">
        <v>198.00000000000003</v>
      </c>
      <c r="R13" s="4"/>
      <c r="S13" s="4">
        <v>1.8448633787710047</v>
      </c>
    </row>
    <row r="14" spans="1:19">
      <c r="A14" s="2" t="s">
        <v>222</v>
      </c>
      <c r="B14" s="2" t="s">
        <v>2</v>
      </c>
      <c r="C14" s="2">
        <v>1</v>
      </c>
      <c r="D14" s="41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21.527799999999999</v>
      </c>
      <c r="L14" s="4">
        <v>15</v>
      </c>
      <c r="M14" s="4"/>
      <c r="N14" s="5"/>
      <c r="O14" s="4">
        <v>8</v>
      </c>
      <c r="P14" s="4"/>
      <c r="Q14" s="4">
        <v>954.00000000000011</v>
      </c>
      <c r="R14" s="4"/>
      <c r="S14" s="4">
        <v>1.4738292125069967</v>
      </c>
    </row>
    <row r="15" spans="1:19">
      <c r="A15" s="2" t="s">
        <v>223</v>
      </c>
      <c r="B15" s="2" t="s">
        <v>2</v>
      </c>
      <c r="C15" s="2">
        <v>1</v>
      </c>
      <c r="D15" s="41">
        <v>192</v>
      </c>
      <c r="E15" s="3">
        <v>768</v>
      </c>
      <c r="F15" s="4">
        <v>4</v>
      </c>
      <c r="G15" s="3">
        <v>12.00001114837559</v>
      </c>
      <c r="H15" s="3">
        <v>4.2000039019314563</v>
      </c>
      <c r="I15" s="4">
        <v>10</v>
      </c>
      <c r="J15" s="4">
        <v>19.2</v>
      </c>
      <c r="K15" s="4">
        <v>9.6941831344522651</v>
      </c>
      <c r="L15" s="4">
        <v>4</v>
      </c>
      <c r="M15" s="4"/>
      <c r="N15" s="5"/>
      <c r="O15" s="4"/>
      <c r="P15" s="4">
        <v>0.5</v>
      </c>
      <c r="Q15" s="4">
        <v>96</v>
      </c>
      <c r="R15" s="4"/>
      <c r="S15" s="4">
        <v>1.0841145066220577</v>
      </c>
    </row>
    <row r="16" spans="1:19">
      <c r="A16" s="2" t="s">
        <v>224</v>
      </c>
      <c r="B16" s="2" t="s">
        <v>2</v>
      </c>
      <c r="C16" s="2">
        <v>1</v>
      </c>
      <c r="D16" s="41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21.527799999999999</v>
      </c>
      <c r="L16" s="4">
        <v>15</v>
      </c>
      <c r="M16" s="4"/>
      <c r="N16" s="5"/>
      <c r="O16" s="4">
        <v>8</v>
      </c>
      <c r="P16" s="4"/>
      <c r="Q16" s="4">
        <v>198.00000000000003</v>
      </c>
      <c r="R16" s="4"/>
      <c r="S16" s="4">
        <v>1.8448633787710047</v>
      </c>
    </row>
    <row r="17" spans="1:19">
      <c r="A17" s="2" t="s">
        <v>225</v>
      </c>
      <c r="B17" s="2" t="s">
        <v>2</v>
      </c>
      <c r="C17" s="2">
        <v>1</v>
      </c>
      <c r="D17" s="41">
        <v>315</v>
      </c>
      <c r="E17" s="3">
        <v>1260</v>
      </c>
      <c r="F17" s="4">
        <v>4</v>
      </c>
      <c r="G17" s="3">
        <v>140.00013006438186</v>
      </c>
      <c r="H17" s="3">
        <v>49.000045522533647</v>
      </c>
      <c r="I17" s="4">
        <v>4</v>
      </c>
      <c r="J17" s="4">
        <v>78.75</v>
      </c>
      <c r="K17" s="4">
        <v>21.527799999999999</v>
      </c>
      <c r="L17" s="4">
        <v>15</v>
      </c>
      <c r="M17" s="4"/>
      <c r="N17" s="5"/>
      <c r="O17" s="4">
        <v>8</v>
      </c>
      <c r="P17" s="4"/>
      <c r="Q17" s="4">
        <v>630</v>
      </c>
      <c r="R17" s="4"/>
      <c r="S17" s="4">
        <v>1.4738292125069967</v>
      </c>
    </row>
    <row r="18" spans="1:19">
      <c r="A18" s="2" t="s">
        <v>226</v>
      </c>
      <c r="B18" s="2" t="s">
        <v>2</v>
      </c>
      <c r="C18" s="2">
        <v>1</v>
      </c>
      <c r="D18" s="41">
        <v>162</v>
      </c>
      <c r="E18" s="3">
        <v>648</v>
      </c>
      <c r="F18" s="4">
        <v>4</v>
      </c>
      <c r="G18" s="3">
        <v>72.000066890253521</v>
      </c>
      <c r="H18" s="3">
        <v>25.200023411588734</v>
      </c>
      <c r="I18" s="4">
        <v>3.33</v>
      </c>
      <c r="J18" s="4">
        <v>48.648648648648653</v>
      </c>
      <c r="K18" s="4">
        <v>21.527799999999999</v>
      </c>
      <c r="L18" s="4">
        <v>20</v>
      </c>
      <c r="M18" s="4"/>
      <c r="N18" s="5"/>
      <c r="O18" s="4">
        <v>8</v>
      </c>
      <c r="P18" s="4"/>
      <c r="Q18" s="4">
        <v>389.18918918918928</v>
      </c>
      <c r="R18" s="4"/>
      <c r="S18" s="4">
        <v>1.4738292125069967</v>
      </c>
    </row>
    <row r="19" spans="1:19">
      <c r="A19" s="2" t="s">
        <v>227</v>
      </c>
      <c r="B19" s="2" t="s">
        <v>2</v>
      </c>
      <c r="C19" s="2">
        <v>1</v>
      </c>
      <c r="D19" s="41">
        <v>546</v>
      </c>
      <c r="E19" s="3">
        <v>2184</v>
      </c>
      <c r="F19" s="4">
        <v>4</v>
      </c>
      <c r="G19" s="3">
        <v>36.000033445126761</v>
      </c>
      <c r="H19" s="3">
        <v>12.600011705794367</v>
      </c>
      <c r="I19" s="4"/>
      <c r="J19" s="4">
        <v>0</v>
      </c>
      <c r="K19" s="4">
        <v>11.148618213582248</v>
      </c>
      <c r="L19" s="4">
        <v>4</v>
      </c>
      <c r="M19" s="4"/>
      <c r="N19" s="5"/>
      <c r="O19" s="4"/>
      <c r="P19" s="4">
        <v>0.5</v>
      </c>
      <c r="Q19" s="4">
        <v>273.00000000000006</v>
      </c>
      <c r="R19" s="4"/>
      <c r="S19" s="4">
        <v>1.0876184350465974</v>
      </c>
    </row>
    <row r="20" spans="1:19">
      <c r="A20" s="2" t="s">
        <v>228</v>
      </c>
      <c r="B20" s="2" t="s">
        <v>2</v>
      </c>
      <c r="C20" s="2">
        <v>1</v>
      </c>
      <c r="D20" s="41">
        <v>171</v>
      </c>
      <c r="E20" s="3">
        <v>684</v>
      </c>
      <c r="F20" s="4">
        <v>4</v>
      </c>
      <c r="G20" s="3">
        <v>76.000070606378728</v>
      </c>
      <c r="H20" s="3">
        <v>26.600024712232553</v>
      </c>
      <c r="I20" s="4"/>
      <c r="J20" s="4">
        <v>0</v>
      </c>
      <c r="K20" s="4">
        <v>12.268216058590941</v>
      </c>
      <c r="L20" s="4">
        <v>4</v>
      </c>
      <c r="M20" s="4"/>
      <c r="N20" s="5"/>
      <c r="O20" s="4"/>
      <c r="P20" s="4">
        <v>0.5</v>
      </c>
      <c r="Q20" s="4">
        <v>85.500000000000014</v>
      </c>
      <c r="R20" s="4"/>
      <c r="S20" s="4">
        <v>1.4738292125069967</v>
      </c>
    </row>
    <row r="21" spans="1:19">
      <c r="A21" s="2" t="s">
        <v>229</v>
      </c>
      <c r="B21" s="2" t="s">
        <v>2</v>
      </c>
      <c r="C21" s="2">
        <v>1</v>
      </c>
      <c r="D21" s="41">
        <v>252</v>
      </c>
      <c r="E21" s="3">
        <v>1007.9999999999999</v>
      </c>
      <c r="F21" s="4">
        <v>3.9999999999999996</v>
      </c>
      <c r="G21" s="3">
        <v>0</v>
      </c>
      <c r="H21" s="3">
        <v>0</v>
      </c>
      <c r="I21" s="4">
        <v>99.999999999999986</v>
      </c>
      <c r="J21" s="4">
        <v>2.52</v>
      </c>
      <c r="K21" s="4">
        <v>8.2630158826563189</v>
      </c>
      <c r="L21" s="4">
        <v>4</v>
      </c>
      <c r="M21" s="4"/>
      <c r="N21" s="5"/>
      <c r="O21" s="4"/>
      <c r="P21" s="4">
        <v>0.25</v>
      </c>
      <c r="Q21" s="4">
        <v>63</v>
      </c>
      <c r="R21" s="4"/>
      <c r="S21" s="4">
        <v>1.0203430092954313</v>
      </c>
    </row>
    <row r="22" spans="1:19">
      <c r="A22" s="2" t="s">
        <v>230</v>
      </c>
      <c r="B22" s="2" t="s">
        <v>2</v>
      </c>
      <c r="C22" s="2">
        <v>1</v>
      </c>
      <c r="D22" s="41">
        <v>190</v>
      </c>
      <c r="E22" s="3">
        <v>760</v>
      </c>
      <c r="F22" s="4">
        <v>4</v>
      </c>
      <c r="G22" s="3">
        <v>40.00003716125196</v>
      </c>
      <c r="H22" s="3">
        <v>14.000013006438188</v>
      </c>
      <c r="I22" s="4">
        <v>10</v>
      </c>
      <c r="J22" s="4">
        <v>19</v>
      </c>
      <c r="K22" s="4">
        <v>9.7047097868714438</v>
      </c>
      <c r="L22" s="4">
        <v>4</v>
      </c>
      <c r="M22" s="4"/>
      <c r="N22" s="5">
        <v>213.95739130434782</v>
      </c>
      <c r="O22" s="4">
        <v>25</v>
      </c>
      <c r="P22" s="4"/>
      <c r="Q22" s="4">
        <v>300</v>
      </c>
      <c r="R22" s="4">
        <v>283.16820000000001</v>
      </c>
      <c r="S22" s="4">
        <v>1.2351522634482781</v>
      </c>
    </row>
    <row r="23" spans="1:19">
      <c r="A23" s="2" t="s">
        <v>231</v>
      </c>
      <c r="B23" s="2" t="s">
        <v>2</v>
      </c>
      <c r="C23" s="2">
        <v>1</v>
      </c>
      <c r="D23" s="41">
        <v>441</v>
      </c>
      <c r="E23" s="3">
        <v>1764</v>
      </c>
      <c r="F23" s="4">
        <v>4</v>
      </c>
      <c r="G23" s="3">
        <v>168.00015607725823</v>
      </c>
      <c r="H23" s="3">
        <v>58.800054627040375</v>
      </c>
      <c r="I23" s="4">
        <v>20</v>
      </c>
      <c r="J23" s="4">
        <v>22.05</v>
      </c>
      <c r="K23" s="4">
        <v>20.341837917455699</v>
      </c>
      <c r="L23" s="4">
        <v>10.799999999999999</v>
      </c>
      <c r="M23" s="4"/>
      <c r="N23" s="5"/>
      <c r="O23" s="4">
        <v>10</v>
      </c>
      <c r="P23" s="4"/>
      <c r="Q23" s="4">
        <v>220.5</v>
      </c>
      <c r="R23" s="4"/>
      <c r="S23" s="4">
        <v>1.4090454691910592</v>
      </c>
    </row>
    <row r="24" spans="1:19">
      <c r="A24" s="2" t="s">
        <v>232</v>
      </c>
      <c r="B24" s="2" t="s">
        <v>2</v>
      </c>
      <c r="C24" s="2">
        <v>1</v>
      </c>
      <c r="D24" s="41">
        <v>357</v>
      </c>
      <c r="E24" s="3">
        <v>1428</v>
      </c>
      <c r="F24" s="4">
        <v>4</v>
      </c>
      <c r="G24" s="3">
        <v>68.000063174128343</v>
      </c>
      <c r="H24" s="3">
        <v>37.180034541383698</v>
      </c>
      <c r="I24" s="4">
        <v>3.33</v>
      </c>
      <c r="J24" s="4">
        <v>107.2072072072072</v>
      </c>
      <c r="K24" s="4">
        <v>11.471689122362081</v>
      </c>
      <c r="L24" s="4">
        <v>5</v>
      </c>
      <c r="M24" s="4"/>
      <c r="N24" s="5"/>
      <c r="O24" s="4">
        <v>10</v>
      </c>
      <c r="P24" s="4"/>
      <c r="Q24" s="4">
        <v>1072.0720720720722</v>
      </c>
      <c r="R24" s="4"/>
      <c r="S24" s="4">
        <v>1.2146942392432449</v>
      </c>
    </row>
    <row r="25" spans="1:19">
      <c r="A25" s="2" t="s">
        <v>233</v>
      </c>
      <c r="B25" s="2" t="s">
        <v>2</v>
      </c>
      <c r="C25" s="2">
        <v>1</v>
      </c>
      <c r="D25" s="41">
        <v>168</v>
      </c>
      <c r="E25" s="3">
        <v>672</v>
      </c>
      <c r="F25" s="4">
        <v>4</v>
      </c>
      <c r="G25" s="3">
        <v>32.000029729001568</v>
      </c>
      <c r="H25" s="3">
        <v>11.200010405150548</v>
      </c>
      <c r="I25" s="4">
        <v>6.669999999999999</v>
      </c>
      <c r="J25" s="4">
        <v>25.187406296851577</v>
      </c>
      <c r="K25" s="4">
        <v>17.209073624189049</v>
      </c>
      <c r="L25" s="4">
        <v>190.52103</v>
      </c>
      <c r="M25" s="4">
        <v>954.39913692130006</v>
      </c>
      <c r="N25" s="5">
        <v>378.54</v>
      </c>
      <c r="O25" s="4">
        <v>8</v>
      </c>
      <c r="P25" s="4"/>
      <c r="Q25" s="4">
        <v>201.49925037481265</v>
      </c>
      <c r="R25" s="4">
        <v>1557.4250999999999</v>
      </c>
      <c r="S25" s="4">
        <v>1.2146942392432449</v>
      </c>
    </row>
    <row r="26" spans="1:19">
      <c r="A26" s="2" t="s">
        <v>234</v>
      </c>
      <c r="B26" s="2" t="s">
        <v>2</v>
      </c>
      <c r="C26" s="2">
        <v>1</v>
      </c>
      <c r="D26" s="41">
        <v>315</v>
      </c>
      <c r="E26" s="3">
        <v>1260</v>
      </c>
      <c r="F26" s="4">
        <v>4</v>
      </c>
      <c r="G26" s="3">
        <v>144.00013378050704</v>
      </c>
      <c r="H26" s="3">
        <v>50.400046823177469</v>
      </c>
      <c r="I26" s="4">
        <v>1.3935469485966983</v>
      </c>
      <c r="J26" s="4">
        <v>226.0419</v>
      </c>
      <c r="K26" s="4">
        <v>15.058290098696046</v>
      </c>
      <c r="L26" s="4">
        <v>25.402803999999996</v>
      </c>
      <c r="M26" s="4"/>
      <c r="N26" s="5"/>
      <c r="O26" s="4">
        <v>10</v>
      </c>
      <c r="P26" s="4"/>
      <c r="Q26" s="4">
        <v>2260.4189999999999</v>
      </c>
      <c r="R26" s="4"/>
      <c r="S26" s="4">
        <v>1.4867859611701844</v>
      </c>
    </row>
    <row r="27" spans="1:19">
      <c r="A27" s="2" t="s">
        <v>235</v>
      </c>
      <c r="B27" s="2" t="s">
        <v>2</v>
      </c>
      <c r="C27" s="2">
        <v>1</v>
      </c>
      <c r="D27" s="41">
        <v>399</v>
      </c>
      <c r="E27" s="3">
        <v>1596</v>
      </c>
      <c r="F27" s="4">
        <v>4</v>
      </c>
      <c r="G27" s="3">
        <v>160.00014864500784</v>
      </c>
      <c r="H27" s="3">
        <v>56.000052025752751</v>
      </c>
      <c r="I27" s="4">
        <v>4.3499999999999996</v>
      </c>
      <c r="J27" s="4">
        <v>91.724137931034477</v>
      </c>
      <c r="K27" s="4">
        <v>22.758437236824037</v>
      </c>
      <c r="L27" s="4">
        <v>15</v>
      </c>
      <c r="M27" s="4"/>
      <c r="N27" s="5"/>
      <c r="O27" s="4">
        <v>8</v>
      </c>
      <c r="P27" s="4"/>
      <c r="Q27" s="4">
        <v>733.79310344827593</v>
      </c>
      <c r="R27" s="4"/>
      <c r="S27" s="4">
        <v>1.429503493396092</v>
      </c>
    </row>
    <row r="28" spans="1:19">
      <c r="A28" s="32" t="s">
        <v>181</v>
      </c>
      <c r="B28" s="33"/>
      <c r="C28" s="33"/>
      <c r="D28" s="38">
        <f>SUMIF($B3:$B27,"yes",D3:D27)</f>
        <v>6871</v>
      </c>
      <c r="E28" s="38">
        <f>SUMIF($B3:$B27,"yes",E3:E27)</f>
        <v>27484</v>
      </c>
      <c r="F28" s="38"/>
      <c r="G28" s="38">
        <f>SUMIF($B3:$B27,"yes",G3:G27)</f>
        <v>2512.002333726623</v>
      </c>
      <c r="H28" s="38">
        <f>SUMIF($B3:$B27,"yes",H3:H27)</f>
        <v>892.58082923475706</v>
      </c>
      <c r="I28" s="38"/>
      <c r="J28" s="38">
        <f>SUMIF($B3:$B27,"yes",J3:J27)</f>
        <v>1423.4793000837417</v>
      </c>
      <c r="K28" s="4"/>
      <c r="L28" s="4"/>
      <c r="M28" s="4"/>
      <c r="N28" s="5"/>
      <c r="O28" s="4"/>
      <c r="P28" s="4"/>
      <c r="Q28" s="4"/>
      <c r="R28" s="4"/>
      <c r="S28" s="4"/>
    </row>
    <row r="29" spans="1:19">
      <c r="D29" s="48"/>
      <c r="G29" s="48"/>
    </row>
    <row r="30" spans="1:19">
      <c r="A30" s="32" t="s">
        <v>146</v>
      </c>
      <c r="I30" s="1">
        <v>1</v>
      </c>
      <c r="K30" s="1">
        <v>2</v>
      </c>
      <c r="L30" s="1" t="s">
        <v>312</v>
      </c>
      <c r="M30" s="1" t="s">
        <v>312</v>
      </c>
      <c r="N30" s="1" t="s">
        <v>312</v>
      </c>
      <c r="O30" s="1">
        <v>3</v>
      </c>
      <c r="P30" s="1">
        <v>3</v>
      </c>
      <c r="Q30" s="1">
        <v>3</v>
      </c>
      <c r="R30" s="1">
        <v>4</v>
      </c>
      <c r="S30" s="1">
        <v>4</v>
      </c>
    </row>
    <row r="32" spans="1:19">
      <c r="A32" s="32" t="s">
        <v>149</v>
      </c>
    </row>
    <row r="33" spans="1:1">
      <c r="A33" s="13" t="s">
        <v>244</v>
      </c>
    </row>
    <row r="34" spans="1:1">
      <c r="A34" s="13" t="s">
        <v>840</v>
      </c>
    </row>
    <row r="35" spans="1:1">
      <c r="A35" s="13" t="s">
        <v>242</v>
      </c>
    </row>
    <row r="36" spans="1:1">
      <c r="A36" s="13" t="s">
        <v>243</v>
      </c>
    </row>
    <row r="37" spans="1:1">
      <c r="A37" s="13" t="s">
        <v>313</v>
      </c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</sheetData>
  <phoneticPr fontId="13" type="noConversion"/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25" sqref="O25"/>
    </sheetView>
  </sheetViews>
  <sheetFormatPr defaultRowHeight="10.5"/>
  <sheetData>
    <row r="2" spans="1:16" ht="15.75">
      <c r="A2" s="108" t="s">
        <v>236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29"/>
      <c r="N2" s="29"/>
      <c r="O2" s="29"/>
      <c r="P2" s="29"/>
    </row>
  </sheetData>
  <mergeCells count="1">
    <mergeCell ref="A2:L2"/>
  </mergeCells>
  <phoneticPr fontId="0" type="noConversion"/>
  <conditionalFormatting sqref="A1:XFD1048576">
    <cfRule type="cellIs" dxfId="1" priority="1" stopIfTrue="1" operator="notEqual">
      <formula>INDIRECT("Dummy_for_Comparison5!"&amp;ADDRESS(ROW(),COLUMN()))</formula>
    </cfRule>
  </conditionalFormatting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78"/>
  <sheetViews>
    <sheetView workbookViewId="0">
      <pane ySplit="1" topLeftCell="A80" activePane="bottomLeft" state="frozen"/>
      <selection pane="bottomLeft" activeCell="B4" sqref="B4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0.83203125" style="28" customWidth="1"/>
    <col min="5" max="28" width="5" style="28" customWidth="1"/>
    <col min="29" max="16384" width="10.6640625" style="28"/>
  </cols>
  <sheetData>
    <row r="1" spans="1:31" s="34" customFormat="1" ht="25.5">
      <c r="A1" s="34" t="s">
        <v>69</v>
      </c>
      <c r="B1" s="34" t="s">
        <v>114</v>
      </c>
      <c r="C1" s="34" t="s">
        <v>115</v>
      </c>
      <c r="D1" s="34" t="s">
        <v>116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150</v>
      </c>
      <c r="AD1" s="35" t="s">
        <v>151</v>
      </c>
      <c r="AE1" s="35" t="s">
        <v>152</v>
      </c>
    </row>
    <row r="2" spans="1:31">
      <c r="A2" s="102" t="s">
        <v>90</v>
      </c>
      <c r="B2" s="102" t="s">
        <v>117</v>
      </c>
      <c r="C2" s="102" t="s">
        <v>177</v>
      </c>
      <c r="D2" s="102" t="s">
        <v>135</v>
      </c>
      <c r="E2" s="102">
        <v>0.17730000000000001</v>
      </c>
      <c r="F2" s="102">
        <v>0.17730000000000001</v>
      </c>
      <c r="G2" s="102">
        <v>0.17730000000000001</v>
      </c>
      <c r="H2" s="102">
        <v>0.17730000000000001</v>
      </c>
      <c r="I2" s="102">
        <v>0.17730000000000001</v>
      </c>
      <c r="J2" s="102">
        <v>0.17730000000000001</v>
      </c>
      <c r="K2" s="102">
        <v>0.17730000000000001</v>
      </c>
      <c r="L2" s="102">
        <v>0.9</v>
      </c>
      <c r="M2" s="102">
        <v>0.9</v>
      </c>
      <c r="N2" s="102">
        <v>0.9</v>
      </c>
      <c r="O2" s="102">
        <v>0.9</v>
      </c>
      <c r="P2" s="102">
        <v>0.9</v>
      </c>
      <c r="Q2" s="102">
        <v>0.9</v>
      </c>
      <c r="R2" s="102">
        <v>0.9</v>
      </c>
      <c r="S2" s="102">
        <v>0.9</v>
      </c>
      <c r="T2" s="102">
        <v>0.9</v>
      </c>
      <c r="U2" s="102">
        <v>0.9</v>
      </c>
      <c r="V2" s="102">
        <v>0.9</v>
      </c>
      <c r="W2" s="102">
        <v>0.9</v>
      </c>
      <c r="X2" s="102">
        <v>0.9</v>
      </c>
      <c r="Y2" s="102">
        <v>0.9</v>
      </c>
      <c r="Z2" s="102">
        <v>0.17730000000000001</v>
      </c>
      <c r="AA2" s="102">
        <v>0.17730000000000001</v>
      </c>
      <c r="AB2" s="102">
        <v>0.17730000000000001</v>
      </c>
      <c r="AC2" s="102">
        <v>14.37</v>
      </c>
      <c r="AD2" s="102">
        <v>80.38</v>
      </c>
      <c r="AE2" s="102">
        <v>3909.96</v>
      </c>
    </row>
    <row r="3" spans="1:31">
      <c r="A3" s="102"/>
      <c r="B3" s="102"/>
      <c r="C3" s="102"/>
      <c r="D3" s="102" t="s">
        <v>172</v>
      </c>
      <c r="E3" s="102">
        <v>0.17730000000000001</v>
      </c>
      <c r="F3" s="102">
        <v>0.17730000000000001</v>
      </c>
      <c r="G3" s="102">
        <v>0.17730000000000001</v>
      </c>
      <c r="H3" s="102">
        <v>0.17730000000000001</v>
      </c>
      <c r="I3" s="102">
        <v>0.17730000000000001</v>
      </c>
      <c r="J3" s="102">
        <v>0.17730000000000001</v>
      </c>
      <c r="K3" s="102">
        <v>0.17730000000000001</v>
      </c>
      <c r="L3" s="102">
        <v>0.17730000000000001</v>
      </c>
      <c r="M3" s="102">
        <v>0.17730000000000001</v>
      </c>
      <c r="N3" s="102">
        <v>0.17730000000000001</v>
      </c>
      <c r="O3" s="102">
        <v>0.17730000000000001</v>
      </c>
      <c r="P3" s="102">
        <v>0.17730000000000001</v>
      </c>
      <c r="Q3" s="102">
        <v>0.17730000000000001</v>
      </c>
      <c r="R3" s="102">
        <v>0.17730000000000001</v>
      </c>
      <c r="S3" s="102">
        <v>0.17730000000000001</v>
      </c>
      <c r="T3" s="102">
        <v>0.17730000000000001</v>
      </c>
      <c r="U3" s="102">
        <v>0.17730000000000001</v>
      </c>
      <c r="V3" s="102">
        <v>0.17730000000000001</v>
      </c>
      <c r="W3" s="102">
        <v>0.17730000000000001</v>
      </c>
      <c r="X3" s="102">
        <v>0.17730000000000001</v>
      </c>
      <c r="Y3" s="102">
        <v>0.17730000000000001</v>
      </c>
      <c r="Z3" s="102">
        <v>0.17730000000000001</v>
      </c>
      <c r="AA3" s="102">
        <v>0.17730000000000001</v>
      </c>
      <c r="AB3" s="102">
        <v>0.17730000000000001</v>
      </c>
      <c r="AC3" s="102">
        <v>4.26</v>
      </c>
      <c r="AD3" s="102"/>
      <c r="AE3" s="102"/>
    </row>
    <row r="4" spans="1:31">
      <c r="A4" s="102"/>
      <c r="B4" s="102"/>
      <c r="C4" s="102" t="s">
        <v>178</v>
      </c>
      <c r="D4" s="102" t="s">
        <v>135</v>
      </c>
      <c r="E4" s="102">
        <v>0.17730000000000001</v>
      </c>
      <c r="F4" s="102">
        <v>0.17730000000000001</v>
      </c>
      <c r="G4" s="102">
        <v>0.17730000000000001</v>
      </c>
      <c r="H4" s="102">
        <v>0.17730000000000001</v>
      </c>
      <c r="I4" s="102">
        <v>0.17730000000000001</v>
      </c>
      <c r="J4" s="102">
        <v>0.17730000000000001</v>
      </c>
      <c r="K4" s="102">
        <v>0.17730000000000001</v>
      </c>
      <c r="L4" s="102">
        <v>0.17730000000000001</v>
      </c>
      <c r="M4" s="102">
        <v>0.5</v>
      </c>
      <c r="N4" s="102">
        <v>0.5</v>
      </c>
      <c r="O4" s="102">
        <v>0.5</v>
      </c>
      <c r="P4" s="102">
        <v>0.5</v>
      </c>
      <c r="Q4" s="102">
        <v>0.5</v>
      </c>
      <c r="R4" s="102">
        <v>0.5</v>
      </c>
      <c r="S4" s="102">
        <v>0.5</v>
      </c>
      <c r="T4" s="102">
        <v>0.5</v>
      </c>
      <c r="U4" s="102">
        <v>0.5</v>
      </c>
      <c r="V4" s="102">
        <v>0.5</v>
      </c>
      <c r="W4" s="102">
        <v>0.5</v>
      </c>
      <c r="X4" s="102">
        <v>0.5</v>
      </c>
      <c r="Y4" s="102">
        <v>0.17730000000000001</v>
      </c>
      <c r="Z4" s="102">
        <v>0.17730000000000001</v>
      </c>
      <c r="AA4" s="102">
        <v>0.17730000000000001</v>
      </c>
      <c r="AB4" s="102">
        <v>0.17730000000000001</v>
      </c>
      <c r="AC4" s="102">
        <v>8.1300000000000008</v>
      </c>
      <c r="AD4" s="102">
        <v>49.15</v>
      </c>
      <c r="AE4" s="102"/>
    </row>
    <row r="5" spans="1:31">
      <c r="A5" s="102"/>
      <c r="B5" s="102"/>
      <c r="C5" s="102"/>
      <c r="D5" s="102" t="s">
        <v>172</v>
      </c>
      <c r="E5" s="102">
        <v>0.17730000000000001</v>
      </c>
      <c r="F5" s="102">
        <v>0.17730000000000001</v>
      </c>
      <c r="G5" s="102">
        <v>0.17730000000000001</v>
      </c>
      <c r="H5" s="102">
        <v>0.17730000000000001</v>
      </c>
      <c r="I5" s="102">
        <v>0.17730000000000001</v>
      </c>
      <c r="J5" s="102">
        <v>0.17730000000000001</v>
      </c>
      <c r="K5" s="102">
        <v>0.17730000000000001</v>
      </c>
      <c r="L5" s="102">
        <v>0.17730000000000001</v>
      </c>
      <c r="M5" s="102">
        <v>0.17730000000000001</v>
      </c>
      <c r="N5" s="102">
        <v>0.17730000000000001</v>
      </c>
      <c r="O5" s="102">
        <v>0.17730000000000001</v>
      </c>
      <c r="P5" s="102">
        <v>0.17730000000000001</v>
      </c>
      <c r="Q5" s="102">
        <v>0.17730000000000001</v>
      </c>
      <c r="R5" s="102">
        <v>0.17730000000000001</v>
      </c>
      <c r="S5" s="102">
        <v>0.17730000000000001</v>
      </c>
      <c r="T5" s="102">
        <v>0.17730000000000001</v>
      </c>
      <c r="U5" s="102">
        <v>0.17730000000000001</v>
      </c>
      <c r="V5" s="102">
        <v>0.17730000000000001</v>
      </c>
      <c r="W5" s="102">
        <v>0.17730000000000001</v>
      </c>
      <c r="X5" s="102">
        <v>0.17730000000000001</v>
      </c>
      <c r="Y5" s="102">
        <v>0.17730000000000001</v>
      </c>
      <c r="Z5" s="102">
        <v>0.17730000000000001</v>
      </c>
      <c r="AA5" s="102">
        <v>0.17730000000000001</v>
      </c>
      <c r="AB5" s="102">
        <v>0.17730000000000001</v>
      </c>
      <c r="AC5" s="102">
        <v>4.26</v>
      </c>
      <c r="AD5" s="102"/>
      <c r="AE5" s="102"/>
    </row>
    <row r="6" spans="1:31">
      <c r="A6" s="102"/>
      <c r="B6" s="102"/>
      <c r="C6" s="102" t="s">
        <v>118</v>
      </c>
      <c r="D6" s="102" t="s">
        <v>135</v>
      </c>
      <c r="E6" s="102">
        <v>0.17730000000000001</v>
      </c>
      <c r="F6" s="102">
        <v>0.17730000000000001</v>
      </c>
      <c r="G6" s="102">
        <v>0.17730000000000001</v>
      </c>
      <c r="H6" s="102">
        <v>0.17730000000000001</v>
      </c>
      <c r="I6" s="102">
        <v>0.17730000000000001</v>
      </c>
      <c r="J6" s="102">
        <v>0.17730000000000001</v>
      </c>
      <c r="K6" s="102">
        <v>0.17730000000000001</v>
      </c>
      <c r="L6" s="102">
        <v>0.9</v>
      </c>
      <c r="M6" s="102">
        <v>0.9</v>
      </c>
      <c r="N6" s="102">
        <v>0.9</v>
      </c>
      <c r="O6" s="102">
        <v>0.9</v>
      </c>
      <c r="P6" s="102">
        <v>0.9</v>
      </c>
      <c r="Q6" s="102">
        <v>0.9</v>
      </c>
      <c r="R6" s="102">
        <v>0.9</v>
      </c>
      <c r="S6" s="102">
        <v>0.9</v>
      </c>
      <c r="T6" s="102">
        <v>0.9</v>
      </c>
      <c r="U6" s="102">
        <v>0.9</v>
      </c>
      <c r="V6" s="102">
        <v>0.9</v>
      </c>
      <c r="W6" s="102">
        <v>0.9</v>
      </c>
      <c r="X6" s="102">
        <v>0.9</v>
      </c>
      <c r="Y6" s="102">
        <v>0.9</v>
      </c>
      <c r="Z6" s="102">
        <v>0.17730000000000001</v>
      </c>
      <c r="AA6" s="102">
        <v>0.17730000000000001</v>
      </c>
      <c r="AB6" s="102">
        <v>0.17730000000000001</v>
      </c>
      <c r="AC6" s="102">
        <v>14.37</v>
      </c>
      <c r="AD6" s="102">
        <v>80.38</v>
      </c>
      <c r="AE6" s="102"/>
    </row>
    <row r="7" spans="1:31">
      <c r="A7" s="102"/>
      <c r="B7" s="102"/>
      <c r="C7" s="102"/>
      <c r="D7" s="102" t="s">
        <v>172</v>
      </c>
      <c r="E7" s="102">
        <v>0.17730000000000001</v>
      </c>
      <c r="F7" s="102">
        <v>0.17730000000000001</v>
      </c>
      <c r="G7" s="102">
        <v>0.17730000000000001</v>
      </c>
      <c r="H7" s="102">
        <v>0.17730000000000001</v>
      </c>
      <c r="I7" s="102">
        <v>0.17730000000000001</v>
      </c>
      <c r="J7" s="102">
        <v>0.17730000000000001</v>
      </c>
      <c r="K7" s="102">
        <v>0.17730000000000001</v>
      </c>
      <c r="L7" s="102">
        <v>0.17730000000000001</v>
      </c>
      <c r="M7" s="102">
        <v>0.17730000000000001</v>
      </c>
      <c r="N7" s="102">
        <v>0.17730000000000001</v>
      </c>
      <c r="O7" s="102">
        <v>0.17730000000000001</v>
      </c>
      <c r="P7" s="102">
        <v>0.17730000000000001</v>
      </c>
      <c r="Q7" s="102">
        <v>0.17730000000000001</v>
      </c>
      <c r="R7" s="102">
        <v>0.17730000000000001</v>
      </c>
      <c r="S7" s="102">
        <v>0.17730000000000001</v>
      </c>
      <c r="T7" s="102">
        <v>0.17730000000000001</v>
      </c>
      <c r="U7" s="102">
        <v>0.17730000000000001</v>
      </c>
      <c r="V7" s="102">
        <v>0.17730000000000001</v>
      </c>
      <c r="W7" s="102">
        <v>0.17730000000000001</v>
      </c>
      <c r="X7" s="102">
        <v>0.17730000000000001</v>
      </c>
      <c r="Y7" s="102">
        <v>0.17730000000000001</v>
      </c>
      <c r="Z7" s="102">
        <v>0.17730000000000001</v>
      </c>
      <c r="AA7" s="102">
        <v>0.17730000000000001</v>
      </c>
      <c r="AB7" s="102">
        <v>0.17730000000000001</v>
      </c>
      <c r="AC7" s="102">
        <v>4.26</v>
      </c>
      <c r="AD7" s="102"/>
      <c r="AE7" s="102"/>
    </row>
    <row r="8" spans="1:31">
      <c r="A8" s="102" t="s">
        <v>92</v>
      </c>
      <c r="B8" s="102" t="s">
        <v>117</v>
      </c>
      <c r="C8" s="102" t="s">
        <v>177</v>
      </c>
      <c r="D8" s="102" t="s">
        <v>135</v>
      </c>
      <c r="E8" s="102">
        <v>0.35</v>
      </c>
      <c r="F8" s="102">
        <v>0.35</v>
      </c>
      <c r="G8" s="102">
        <v>0.35</v>
      </c>
      <c r="H8" s="102">
        <v>0.35</v>
      </c>
      <c r="I8" s="102">
        <v>0.35</v>
      </c>
      <c r="J8" s="102">
        <v>0.35</v>
      </c>
      <c r="K8" s="102">
        <v>0.35</v>
      </c>
      <c r="L8" s="102">
        <v>0.35</v>
      </c>
      <c r="M8" s="102">
        <v>0.95</v>
      </c>
      <c r="N8" s="102">
        <v>0.95</v>
      </c>
      <c r="O8" s="102">
        <v>0.95</v>
      </c>
      <c r="P8" s="102">
        <v>0.95</v>
      </c>
      <c r="Q8" s="102">
        <v>0.95</v>
      </c>
      <c r="R8" s="102">
        <v>0.95</v>
      </c>
      <c r="S8" s="102">
        <v>0.95</v>
      </c>
      <c r="T8" s="102">
        <v>0.95</v>
      </c>
      <c r="U8" s="102">
        <v>0.95</v>
      </c>
      <c r="V8" s="102">
        <v>0.35</v>
      </c>
      <c r="W8" s="102">
        <v>0.35</v>
      </c>
      <c r="X8" s="102">
        <v>0.35</v>
      </c>
      <c r="Y8" s="102">
        <v>0.35</v>
      </c>
      <c r="Z8" s="102">
        <v>0.35</v>
      </c>
      <c r="AA8" s="102">
        <v>0.35</v>
      </c>
      <c r="AB8" s="102">
        <v>0.35</v>
      </c>
      <c r="AC8" s="102">
        <v>13.8</v>
      </c>
      <c r="AD8" s="102">
        <v>85.8</v>
      </c>
      <c r="AE8" s="102">
        <v>4180.91</v>
      </c>
    </row>
    <row r="9" spans="1:31">
      <c r="A9" s="102"/>
      <c r="B9" s="102"/>
      <c r="C9" s="102"/>
      <c r="D9" s="102" t="s">
        <v>172</v>
      </c>
      <c r="E9" s="102">
        <v>0.35</v>
      </c>
      <c r="F9" s="102">
        <v>0.35</v>
      </c>
      <c r="G9" s="102">
        <v>0.35</v>
      </c>
      <c r="H9" s="102">
        <v>0.35</v>
      </c>
      <c r="I9" s="102">
        <v>0.35</v>
      </c>
      <c r="J9" s="102">
        <v>0.35</v>
      </c>
      <c r="K9" s="102">
        <v>0.35</v>
      </c>
      <c r="L9" s="102">
        <v>0.35</v>
      </c>
      <c r="M9" s="102">
        <v>0.35</v>
      </c>
      <c r="N9" s="102">
        <v>0.35</v>
      </c>
      <c r="O9" s="102">
        <v>0.35</v>
      </c>
      <c r="P9" s="102">
        <v>0.35</v>
      </c>
      <c r="Q9" s="102">
        <v>0.35</v>
      </c>
      <c r="R9" s="102">
        <v>0.35</v>
      </c>
      <c r="S9" s="102">
        <v>0.35</v>
      </c>
      <c r="T9" s="102">
        <v>0.35</v>
      </c>
      <c r="U9" s="102">
        <v>0.35</v>
      </c>
      <c r="V9" s="102">
        <v>0.35</v>
      </c>
      <c r="W9" s="102">
        <v>0.35</v>
      </c>
      <c r="X9" s="102">
        <v>0.35</v>
      </c>
      <c r="Y9" s="102">
        <v>0.35</v>
      </c>
      <c r="Z9" s="102">
        <v>0.35</v>
      </c>
      <c r="AA9" s="102">
        <v>0.35</v>
      </c>
      <c r="AB9" s="102">
        <v>0.35</v>
      </c>
      <c r="AC9" s="102">
        <v>8.4</v>
      </c>
      <c r="AD9" s="102"/>
      <c r="AE9" s="102"/>
    </row>
    <row r="10" spans="1:31">
      <c r="A10" s="102"/>
      <c r="B10" s="102"/>
      <c r="C10" s="102" t="s">
        <v>178</v>
      </c>
      <c r="D10" s="102" t="s">
        <v>135</v>
      </c>
      <c r="E10" s="102">
        <v>0.25</v>
      </c>
      <c r="F10" s="102">
        <v>0.25</v>
      </c>
      <c r="G10" s="102">
        <v>0.25</v>
      </c>
      <c r="H10" s="102">
        <v>0.25</v>
      </c>
      <c r="I10" s="102">
        <v>0.25</v>
      </c>
      <c r="J10" s="102">
        <v>0.25</v>
      </c>
      <c r="K10" s="102">
        <v>0.25</v>
      </c>
      <c r="L10" s="102">
        <v>0.25</v>
      </c>
      <c r="M10" s="102">
        <v>0.5</v>
      </c>
      <c r="N10" s="102">
        <v>0.5</v>
      </c>
      <c r="O10" s="102">
        <v>0.5</v>
      </c>
      <c r="P10" s="102">
        <v>0.5</v>
      </c>
      <c r="Q10" s="102">
        <v>0.5</v>
      </c>
      <c r="R10" s="102">
        <v>0.5</v>
      </c>
      <c r="S10" s="102">
        <v>0.5</v>
      </c>
      <c r="T10" s="102">
        <v>0.5</v>
      </c>
      <c r="U10" s="102">
        <v>0.5</v>
      </c>
      <c r="V10" s="102">
        <v>0.25</v>
      </c>
      <c r="W10" s="102">
        <v>0.25</v>
      </c>
      <c r="X10" s="102">
        <v>0.25</v>
      </c>
      <c r="Y10" s="102">
        <v>0.25</v>
      </c>
      <c r="Z10" s="102">
        <v>0.25</v>
      </c>
      <c r="AA10" s="102">
        <v>0.25</v>
      </c>
      <c r="AB10" s="102">
        <v>0.25</v>
      </c>
      <c r="AC10" s="102">
        <v>8.25</v>
      </c>
      <c r="AD10" s="102">
        <v>53.25</v>
      </c>
      <c r="AE10" s="102"/>
    </row>
    <row r="11" spans="1:31">
      <c r="A11" s="102"/>
      <c r="B11" s="102"/>
      <c r="C11" s="102"/>
      <c r="D11" s="102" t="s">
        <v>172</v>
      </c>
      <c r="E11" s="102">
        <v>0.25</v>
      </c>
      <c r="F11" s="102">
        <v>0.25</v>
      </c>
      <c r="G11" s="102">
        <v>0.25</v>
      </c>
      <c r="H11" s="102">
        <v>0.25</v>
      </c>
      <c r="I11" s="102">
        <v>0.25</v>
      </c>
      <c r="J11" s="102">
        <v>0.25</v>
      </c>
      <c r="K11" s="102">
        <v>0.25</v>
      </c>
      <c r="L11" s="102">
        <v>0.25</v>
      </c>
      <c r="M11" s="102">
        <v>0.25</v>
      </c>
      <c r="N11" s="102">
        <v>0.25</v>
      </c>
      <c r="O11" s="102">
        <v>0.25</v>
      </c>
      <c r="P11" s="102">
        <v>0.25</v>
      </c>
      <c r="Q11" s="102">
        <v>0.25</v>
      </c>
      <c r="R11" s="102">
        <v>0.25</v>
      </c>
      <c r="S11" s="102">
        <v>0.25</v>
      </c>
      <c r="T11" s="102">
        <v>0.25</v>
      </c>
      <c r="U11" s="102">
        <v>0.25</v>
      </c>
      <c r="V11" s="102">
        <v>0.25</v>
      </c>
      <c r="W11" s="102">
        <v>0.25</v>
      </c>
      <c r="X11" s="102">
        <v>0.25</v>
      </c>
      <c r="Y11" s="102">
        <v>0.25</v>
      </c>
      <c r="Z11" s="102">
        <v>0.25</v>
      </c>
      <c r="AA11" s="102">
        <v>0.25</v>
      </c>
      <c r="AB11" s="102">
        <v>0.25</v>
      </c>
      <c r="AC11" s="102">
        <v>6</v>
      </c>
      <c r="AD11" s="102"/>
      <c r="AE11" s="102"/>
    </row>
    <row r="12" spans="1:31">
      <c r="A12" s="102"/>
      <c r="B12" s="102"/>
      <c r="C12" s="102" t="s">
        <v>118</v>
      </c>
      <c r="D12" s="102" t="s">
        <v>135</v>
      </c>
      <c r="E12" s="102">
        <v>0.35</v>
      </c>
      <c r="F12" s="102">
        <v>0.35</v>
      </c>
      <c r="G12" s="102">
        <v>0.35</v>
      </c>
      <c r="H12" s="102">
        <v>0.35</v>
      </c>
      <c r="I12" s="102">
        <v>0.35</v>
      </c>
      <c r="J12" s="102">
        <v>0.35</v>
      </c>
      <c r="K12" s="102">
        <v>0.35</v>
      </c>
      <c r="L12" s="102">
        <v>0.35</v>
      </c>
      <c r="M12" s="102">
        <v>0.95</v>
      </c>
      <c r="N12" s="102">
        <v>0.95</v>
      </c>
      <c r="O12" s="102">
        <v>0.95</v>
      </c>
      <c r="P12" s="102">
        <v>0.95</v>
      </c>
      <c r="Q12" s="102">
        <v>0.95</v>
      </c>
      <c r="R12" s="102">
        <v>0.95</v>
      </c>
      <c r="S12" s="102">
        <v>0.95</v>
      </c>
      <c r="T12" s="102">
        <v>0.95</v>
      </c>
      <c r="U12" s="102">
        <v>0.95</v>
      </c>
      <c r="V12" s="102">
        <v>0.35</v>
      </c>
      <c r="W12" s="102">
        <v>0.35</v>
      </c>
      <c r="X12" s="102">
        <v>0.35</v>
      </c>
      <c r="Y12" s="102">
        <v>0.35</v>
      </c>
      <c r="Z12" s="102">
        <v>0.35</v>
      </c>
      <c r="AA12" s="102">
        <v>0.35</v>
      </c>
      <c r="AB12" s="102">
        <v>0.35</v>
      </c>
      <c r="AC12" s="102">
        <v>13.8</v>
      </c>
      <c r="AD12" s="102">
        <v>85.8</v>
      </c>
      <c r="AE12" s="102"/>
    </row>
    <row r="13" spans="1:31">
      <c r="A13" s="102"/>
      <c r="B13" s="102"/>
      <c r="C13" s="102"/>
      <c r="D13" s="102" t="s">
        <v>172</v>
      </c>
      <c r="E13" s="102">
        <v>0.35</v>
      </c>
      <c r="F13" s="102">
        <v>0.35</v>
      </c>
      <c r="G13" s="102">
        <v>0.35</v>
      </c>
      <c r="H13" s="102">
        <v>0.35</v>
      </c>
      <c r="I13" s="102">
        <v>0.35</v>
      </c>
      <c r="J13" s="102">
        <v>0.35</v>
      </c>
      <c r="K13" s="102">
        <v>0.35</v>
      </c>
      <c r="L13" s="102">
        <v>0.35</v>
      </c>
      <c r="M13" s="102">
        <v>0.35</v>
      </c>
      <c r="N13" s="102">
        <v>0.35</v>
      </c>
      <c r="O13" s="102">
        <v>0.35</v>
      </c>
      <c r="P13" s="102">
        <v>0.35</v>
      </c>
      <c r="Q13" s="102">
        <v>0.35</v>
      </c>
      <c r="R13" s="102">
        <v>0.35</v>
      </c>
      <c r="S13" s="102">
        <v>0.35</v>
      </c>
      <c r="T13" s="102">
        <v>0.35</v>
      </c>
      <c r="U13" s="102">
        <v>0.35</v>
      </c>
      <c r="V13" s="102">
        <v>0.35</v>
      </c>
      <c r="W13" s="102">
        <v>0.35</v>
      </c>
      <c r="X13" s="102">
        <v>0.35</v>
      </c>
      <c r="Y13" s="102">
        <v>0.35</v>
      </c>
      <c r="Z13" s="102">
        <v>0.35</v>
      </c>
      <c r="AA13" s="102">
        <v>0.35</v>
      </c>
      <c r="AB13" s="102">
        <v>0.35</v>
      </c>
      <c r="AC13" s="102">
        <v>8.4</v>
      </c>
      <c r="AD13" s="102"/>
      <c r="AE13" s="102"/>
    </row>
    <row r="14" spans="1:31">
      <c r="A14" s="102" t="s">
        <v>314</v>
      </c>
      <c r="B14" s="102" t="s">
        <v>117</v>
      </c>
      <c r="C14" s="102" t="s">
        <v>177</v>
      </c>
      <c r="D14" s="102" t="s">
        <v>135</v>
      </c>
      <c r="E14" s="102">
        <v>0.1</v>
      </c>
      <c r="F14" s="102">
        <v>0.1</v>
      </c>
      <c r="G14" s="102">
        <v>0.1</v>
      </c>
      <c r="H14" s="102">
        <v>0.1</v>
      </c>
      <c r="I14" s="102">
        <v>0.1</v>
      </c>
      <c r="J14" s="102">
        <v>0.1</v>
      </c>
      <c r="K14" s="102">
        <v>0.1</v>
      </c>
      <c r="L14" s="102">
        <v>0.1</v>
      </c>
      <c r="M14" s="102">
        <v>0.15</v>
      </c>
      <c r="N14" s="102">
        <v>0.15</v>
      </c>
      <c r="O14" s="102">
        <v>0.25</v>
      </c>
      <c r="P14" s="102">
        <v>0.25</v>
      </c>
      <c r="Q14" s="102">
        <v>0.25</v>
      </c>
      <c r="R14" s="102">
        <v>0.15</v>
      </c>
      <c r="S14" s="102">
        <v>0.15</v>
      </c>
      <c r="T14" s="102">
        <v>0.1</v>
      </c>
      <c r="U14" s="102">
        <v>0.1</v>
      </c>
      <c r="V14" s="102">
        <v>0.1</v>
      </c>
      <c r="W14" s="102">
        <v>0.1</v>
      </c>
      <c r="X14" s="102">
        <v>0.1</v>
      </c>
      <c r="Y14" s="102">
        <v>0.1</v>
      </c>
      <c r="Z14" s="102">
        <v>0.1</v>
      </c>
      <c r="AA14" s="102">
        <v>0.1</v>
      </c>
      <c r="AB14" s="102">
        <v>0.1</v>
      </c>
      <c r="AC14" s="102">
        <v>3.05</v>
      </c>
      <c r="AD14" s="102">
        <v>20.05</v>
      </c>
      <c r="AE14" s="102">
        <v>1045.46</v>
      </c>
    </row>
    <row r="15" spans="1:31">
      <c r="A15" s="102"/>
      <c r="B15" s="102"/>
      <c r="C15" s="102"/>
      <c r="D15" s="102" t="s">
        <v>172</v>
      </c>
      <c r="E15" s="102">
        <v>0.1</v>
      </c>
      <c r="F15" s="102">
        <v>0.1</v>
      </c>
      <c r="G15" s="102">
        <v>0.1</v>
      </c>
      <c r="H15" s="102">
        <v>0.1</v>
      </c>
      <c r="I15" s="102">
        <v>0.1</v>
      </c>
      <c r="J15" s="102">
        <v>0.1</v>
      </c>
      <c r="K15" s="102">
        <v>0.1</v>
      </c>
      <c r="L15" s="102">
        <v>0.1</v>
      </c>
      <c r="M15" s="102">
        <v>0.1</v>
      </c>
      <c r="N15" s="102">
        <v>0.1</v>
      </c>
      <c r="O15" s="102">
        <v>0.1</v>
      </c>
      <c r="P15" s="102">
        <v>0.1</v>
      </c>
      <c r="Q15" s="102">
        <v>0.1</v>
      </c>
      <c r="R15" s="102">
        <v>0.1</v>
      </c>
      <c r="S15" s="102">
        <v>0.1</v>
      </c>
      <c r="T15" s="102">
        <v>0.1</v>
      </c>
      <c r="U15" s="102">
        <v>0.1</v>
      </c>
      <c r="V15" s="102">
        <v>0.1</v>
      </c>
      <c r="W15" s="102">
        <v>0.1</v>
      </c>
      <c r="X15" s="102">
        <v>0.1</v>
      </c>
      <c r="Y15" s="102">
        <v>0.1</v>
      </c>
      <c r="Z15" s="102">
        <v>0.1</v>
      </c>
      <c r="AA15" s="102">
        <v>0.1</v>
      </c>
      <c r="AB15" s="102">
        <v>0.1</v>
      </c>
      <c r="AC15" s="102">
        <v>2.4</v>
      </c>
      <c r="AD15" s="102"/>
      <c r="AE15" s="102"/>
    </row>
    <row r="16" spans="1:31">
      <c r="A16" s="102"/>
      <c r="B16" s="102"/>
      <c r="C16" s="102" t="s">
        <v>178</v>
      </c>
      <c r="D16" s="102" t="s">
        <v>135</v>
      </c>
      <c r="E16" s="102">
        <v>0.1</v>
      </c>
      <c r="F16" s="102">
        <v>0.1</v>
      </c>
      <c r="G16" s="102">
        <v>0.1</v>
      </c>
      <c r="H16" s="102">
        <v>0.1</v>
      </c>
      <c r="I16" s="102">
        <v>0.1</v>
      </c>
      <c r="J16" s="102">
        <v>0.1</v>
      </c>
      <c r="K16" s="102">
        <v>0.1</v>
      </c>
      <c r="L16" s="102">
        <v>0.1</v>
      </c>
      <c r="M16" s="102">
        <v>0.15</v>
      </c>
      <c r="N16" s="102">
        <v>0.15</v>
      </c>
      <c r="O16" s="102">
        <v>0.25</v>
      </c>
      <c r="P16" s="102">
        <v>0.25</v>
      </c>
      <c r="Q16" s="102">
        <v>0.25</v>
      </c>
      <c r="R16" s="102">
        <v>0.15</v>
      </c>
      <c r="S16" s="102">
        <v>0.15</v>
      </c>
      <c r="T16" s="102">
        <v>0.1</v>
      </c>
      <c r="U16" s="102">
        <v>0.1</v>
      </c>
      <c r="V16" s="102">
        <v>0.1</v>
      </c>
      <c r="W16" s="102">
        <v>0.1</v>
      </c>
      <c r="X16" s="102">
        <v>0.1</v>
      </c>
      <c r="Y16" s="102">
        <v>0.1</v>
      </c>
      <c r="Z16" s="102">
        <v>0.1</v>
      </c>
      <c r="AA16" s="102">
        <v>0.1</v>
      </c>
      <c r="AB16" s="102">
        <v>0.1</v>
      </c>
      <c r="AC16" s="102">
        <v>3.05</v>
      </c>
      <c r="AD16" s="102">
        <v>20.05</v>
      </c>
      <c r="AE16" s="102"/>
    </row>
    <row r="17" spans="1:31">
      <c r="A17" s="102"/>
      <c r="B17" s="102"/>
      <c r="C17" s="102"/>
      <c r="D17" s="102" t="s">
        <v>172</v>
      </c>
      <c r="E17" s="102">
        <v>0.1</v>
      </c>
      <c r="F17" s="102">
        <v>0.1</v>
      </c>
      <c r="G17" s="102">
        <v>0.1</v>
      </c>
      <c r="H17" s="102">
        <v>0.1</v>
      </c>
      <c r="I17" s="102">
        <v>0.1</v>
      </c>
      <c r="J17" s="102">
        <v>0.1</v>
      </c>
      <c r="K17" s="102">
        <v>0.1</v>
      </c>
      <c r="L17" s="102">
        <v>0.1</v>
      </c>
      <c r="M17" s="102">
        <v>0.1</v>
      </c>
      <c r="N17" s="102">
        <v>0.1</v>
      </c>
      <c r="O17" s="102">
        <v>0.1</v>
      </c>
      <c r="P17" s="102">
        <v>0.1</v>
      </c>
      <c r="Q17" s="102">
        <v>0.1</v>
      </c>
      <c r="R17" s="102">
        <v>0.1</v>
      </c>
      <c r="S17" s="102">
        <v>0.1</v>
      </c>
      <c r="T17" s="102">
        <v>0.1</v>
      </c>
      <c r="U17" s="102">
        <v>0.1</v>
      </c>
      <c r="V17" s="102">
        <v>0.1</v>
      </c>
      <c r="W17" s="102">
        <v>0.1</v>
      </c>
      <c r="X17" s="102">
        <v>0.1</v>
      </c>
      <c r="Y17" s="102">
        <v>0.1</v>
      </c>
      <c r="Z17" s="102">
        <v>0.1</v>
      </c>
      <c r="AA17" s="102">
        <v>0.1</v>
      </c>
      <c r="AB17" s="102">
        <v>0.1</v>
      </c>
      <c r="AC17" s="102">
        <v>2.4</v>
      </c>
      <c r="AD17" s="102"/>
      <c r="AE17" s="102"/>
    </row>
    <row r="18" spans="1:31">
      <c r="A18" s="102"/>
      <c r="B18" s="102"/>
      <c r="C18" s="102" t="s">
        <v>118</v>
      </c>
      <c r="D18" s="102" t="s">
        <v>135</v>
      </c>
      <c r="E18" s="102">
        <v>0.1</v>
      </c>
      <c r="F18" s="102">
        <v>0.1</v>
      </c>
      <c r="G18" s="102">
        <v>0.1</v>
      </c>
      <c r="H18" s="102">
        <v>0.1</v>
      </c>
      <c r="I18" s="102">
        <v>0.1</v>
      </c>
      <c r="J18" s="102">
        <v>0.1</v>
      </c>
      <c r="K18" s="102">
        <v>0.1</v>
      </c>
      <c r="L18" s="102">
        <v>0.1</v>
      </c>
      <c r="M18" s="102">
        <v>0.15</v>
      </c>
      <c r="N18" s="102">
        <v>0.15</v>
      </c>
      <c r="O18" s="102">
        <v>0.25</v>
      </c>
      <c r="P18" s="102">
        <v>0.25</v>
      </c>
      <c r="Q18" s="102">
        <v>0.25</v>
      </c>
      <c r="R18" s="102">
        <v>0.15</v>
      </c>
      <c r="S18" s="102">
        <v>0.15</v>
      </c>
      <c r="T18" s="102">
        <v>0.1</v>
      </c>
      <c r="U18" s="102">
        <v>0.1</v>
      </c>
      <c r="V18" s="102">
        <v>0.1</v>
      </c>
      <c r="W18" s="102">
        <v>0.1</v>
      </c>
      <c r="X18" s="102">
        <v>0.1</v>
      </c>
      <c r="Y18" s="102">
        <v>0.1</v>
      </c>
      <c r="Z18" s="102">
        <v>0.1</v>
      </c>
      <c r="AA18" s="102">
        <v>0.1</v>
      </c>
      <c r="AB18" s="102">
        <v>0.1</v>
      </c>
      <c r="AC18" s="102">
        <v>3.05</v>
      </c>
      <c r="AD18" s="102">
        <v>20.05</v>
      </c>
      <c r="AE18" s="102"/>
    </row>
    <row r="19" spans="1:31">
      <c r="A19" s="102"/>
      <c r="B19" s="102"/>
      <c r="C19" s="102"/>
      <c r="D19" s="102" t="s">
        <v>172</v>
      </c>
      <c r="E19" s="102">
        <v>0.1</v>
      </c>
      <c r="F19" s="102">
        <v>0.1</v>
      </c>
      <c r="G19" s="102">
        <v>0.1</v>
      </c>
      <c r="H19" s="102">
        <v>0.1</v>
      </c>
      <c r="I19" s="102">
        <v>0.1</v>
      </c>
      <c r="J19" s="102">
        <v>0.1</v>
      </c>
      <c r="K19" s="102">
        <v>0.1</v>
      </c>
      <c r="L19" s="102">
        <v>0.1</v>
      </c>
      <c r="M19" s="102">
        <v>0.1</v>
      </c>
      <c r="N19" s="102">
        <v>0.1</v>
      </c>
      <c r="O19" s="102">
        <v>0.1</v>
      </c>
      <c r="P19" s="102">
        <v>0.1</v>
      </c>
      <c r="Q19" s="102">
        <v>0.1</v>
      </c>
      <c r="R19" s="102">
        <v>0.1</v>
      </c>
      <c r="S19" s="102">
        <v>0.1</v>
      </c>
      <c r="T19" s="102">
        <v>0.1</v>
      </c>
      <c r="U19" s="102">
        <v>0.1</v>
      </c>
      <c r="V19" s="102">
        <v>0.1</v>
      </c>
      <c r="W19" s="102">
        <v>0.1</v>
      </c>
      <c r="X19" s="102">
        <v>0.1</v>
      </c>
      <c r="Y19" s="102">
        <v>0.1</v>
      </c>
      <c r="Z19" s="102">
        <v>0.1</v>
      </c>
      <c r="AA19" s="102">
        <v>0.1</v>
      </c>
      <c r="AB19" s="102">
        <v>0.1</v>
      </c>
      <c r="AC19" s="102">
        <v>2.4</v>
      </c>
      <c r="AD19" s="102"/>
      <c r="AE19" s="102"/>
    </row>
    <row r="20" spans="1:31">
      <c r="A20" s="102" t="s">
        <v>315</v>
      </c>
      <c r="B20" s="102" t="s">
        <v>117</v>
      </c>
      <c r="C20" s="102" t="s">
        <v>177</v>
      </c>
      <c r="D20" s="102" t="s">
        <v>135</v>
      </c>
      <c r="E20" s="102">
        <v>0.02</v>
      </c>
      <c r="F20" s="102">
        <v>0.02</v>
      </c>
      <c r="G20" s="102">
        <v>0.02</v>
      </c>
      <c r="H20" s="102">
        <v>0.02</v>
      </c>
      <c r="I20" s="102">
        <v>0.02</v>
      </c>
      <c r="J20" s="102">
        <v>0.02</v>
      </c>
      <c r="K20" s="102">
        <v>0.02</v>
      </c>
      <c r="L20" s="102">
        <v>0.02</v>
      </c>
      <c r="M20" s="102">
        <v>0.15</v>
      </c>
      <c r="N20" s="102">
        <v>0.15</v>
      </c>
      <c r="O20" s="102">
        <v>0.2</v>
      </c>
      <c r="P20" s="102">
        <v>0.2</v>
      </c>
      <c r="Q20" s="102">
        <v>0.2</v>
      </c>
      <c r="R20" s="102">
        <v>0.1</v>
      </c>
      <c r="S20" s="102">
        <v>0.1</v>
      </c>
      <c r="T20" s="102">
        <v>0.02</v>
      </c>
      <c r="U20" s="102">
        <v>0.02</v>
      </c>
      <c r="V20" s="102">
        <v>0.02</v>
      </c>
      <c r="W20" s="102">
        <v>0.02</v>
      </c>
      <c r="X20" s="102">
        <v>0.02</v>
      </c>
      <c r="Y20" s="102">
        <v>0.02</v>
      </c>
      <c r="Z20" s="102">
        <v>0.02</v>
      </c>
      <c r="AA20" s="102">
        <v>0.02</v>
      </c>
      <c r="AB20" s="102">
        <v>0.02</v>
      </c>
      <c r="AC20" s="102">
        <v>1.44</v>
      </c>
      <c r="AD20" s="102">
        <v>8.16</v>
      </c>
      <c r="AE20" s="102">
        <v>425.49</v>
      </c>
    </row>
    <row r="21" spans="1:31">
      <c r="A21" s="102"/>
      <c r="B21" s="102"/>
      <c r="C21" s="102"/>
      <c r="D21" s="102" t="s">
        <v>172</v>
      </c>
      <c r="E21" s="102">
        <v>0.02</v>
      </c>
      <c r="F21" s="102">
        <v>0.02</v>
      </c>
      <c r="G21" s="102">
        <v>0.02</v>
      </c>
      <c r="H21" s="102">
        <v>0.02</v>
      </c>
      <c r="I21" s="102">
        <v>0.02</v>
      </c>
      <c r="J21" s="102">
        <v>0.02</v>
      </c>
      <c r="K21" s="102">
        <v>0.02</v>
      </c>
      <c r="L21" s="102">
        <v>0.02</v>
      </c>
      <c r="M21" s="102">
        <v>0.02</v>
      </c>
      <c r="N21" s="102">
        <v>0.02</v>
      </c>
      <c r="O21" s="102">
        <v>0.02</v>
      </c>
      <c r="P21" s="102">
        <v>0.02</v>
      </c>
      <c r="Q21" s="102">
        <v>0.02</v>
      </c>
      <c r="R21" s="102">
        <v>0.02</v>
      </c>
      <c r="S21" s="102">
        <v>0.02</v>
      </c>
      <c r="T21" s="102">
        <v>0.02</v>
      </c>
      <c r="U21" s="102">
        <v>0.02</v>
      </c>
      <c r="V21" s="102">
        <v>0.02</v>
      </c>
      <c r="W21" s="102">
        <v>0.02</v>
      </c>
      <c r="X21" s="102">
        <v>0.02</v>
      </c>
      <c r="Y21" s="102">
        <v>0.02</v>
      </c>
      <c r="Z21" s="102">
        <v>0.02</v>
      </c>
      <c r="AA21" s="102">
        <v>0.02</v>
      </c>
      <c r="AB21" s="102">
        <v>0.02</v>
      </c>
      <c r="AC21" s="102">
        <v>0.48</v>
      </c>
      <c r="AD21" s="102"/>
      <c r="AE21" s="102"/>
    </row>
    <row r="22" spans="1:31">
      <c r="A22" s="102"/>
      <c r="B22" s="102"/>
      <c r="C22" s="102" t="s">
        <v>178</v>
      </c>
      <c r="D22" s="102" t="s">
        <v>135</v>
      </c>
      <c r="E22" s="102">
        <v>0.02</v>
      </c>
      <c r="F22" s="102">
        <v>0.02</v>
      </c>
      <c r="G22" s="102">
        <v>0.02</v>
      </c>
      <c r="H22" s="102">
        <v>0.02</v>
      </c>
      <c r="I22" s="102">
        <v>0.02</v>
      </c>
      <c r="J22" s="102">
        <v>0.02</v>
      </c>
      <c r="K22" s="102">
        <v>0.02</v>
      </c>
      <c r="L22" s="102">
        <v>0.02</v>
      </c>
      <c r="M22" s="102">
        <v>0.15</v>
      </c>
      <c r="N22" s="102">
        <v>0.15</v>
      </c>
      <c r="O22" s="102">
        <v>0.2</v>
      </c>
      <c r="P22" s="102">
        <v>0.2</v>
      </c>
      <c r="Q22" s="102">
        <v>0.2</v>
      </c>
      <c r="R22" s="102">
        <v>0.1</v>
      </c>
      <c r="S22" s="102">
        <v>0.1</v>
      </c>
      <c r="T22" s="102">
        <v>0.02</v>
      </c>
      <c r="U22" s="102">
        <v>0.02</v>
      </c>
      <c r="V22" s="102">
        <v>0.02</v>
      </c>
      <c r="W22" s="102">
        <v>0.02</v>
      </c>
      <c r="X22" s="102">
        <v>0.02</v>
      </c>
      <c r="Y22" s="102">
        <v>0.02</v>
      </c>
      <c r="Z22" s="102">
        <v>0.02</v>
      </c>
      <c r="AA22" s="102">
        <v>0.02</v>
      </c>
      <c r="AB22" s="102">
        <v>0.02</v>
      </c>
      <c r="AC22" s="102">
        <v>1.44</v>
      </c>
      <c r="AD22" s="102">
        <v>8.16</v>
      </c>
      <c r="AE22" s="102"/>
    </row>
    <row r="23" spans="1:31">
      <c r="A23" s="102"/>
      <c r="B23" s="102"/>
      <c r="C23" s="102"/>
      <c r="D23" s="102" t="s">
        <v>172</v>
      </c>
      <c r="E23" s="102">
        <v>0.02</v>
      </c>
      <c r="F23" s="102">
        <v>0.02</v>
      </c>
      <c r="G23" s="102">
        <v>0.02</v>
      </c>
      <c r="H23" s="102">
        <v>0.02</v>
      </c>
      <c r="I23" s="102">
        <v>0.02</v>
      </c>
      <c r="J23" s="102">
        <v>0.02</v>
      </c>
      <c r="K23" s="102">
        <v>0.02</v>
      </c>
      <c r="L23" s="102">
        <v>0.02</v>
      </c>
      <c r="M23" s="102">
        <v>0.02</v>
      </c>
      <c r="N23" s="102">
        <v>0.02</v>
      </c>
      <c r="O23" s="102">
        <v>0.02</v>
      </c>
      <c r="P23" s="102">
        <v>0.02</v>
      </c>
      <c r="Q23" s="102">
        <v>0.02</v>
      </c>
      <c r="R23" s="102">
        <v>0.02</v>
      </c>
      <c r="S23" s="102">
        <v>0.02</v>
      </c>
      <c r="T23" s="102">
        <v>0.02</v>
      </c>
      <c r="U23" s="102">
        <v>0.02</v>
      </c>
      <c r="V23" s="102">
        <v>0.02</v>
      </c>
      <c r="W23" s="102">
        <v>0.02</v>
      </c>
      <c r="X23" s="102">
        <v>0.02</v>
      </c>
      <c r="Y23" s="102">
        <v>0.02</v>
      </c>
      <c r="Z23" s="102">
        <v>0.02</v>
      </c>
      <c r="AA23" s="102">
        <v>0.02</v>
      </c>
      <c r="AB23" s="102">
        <v>0.02</v>
      </c>
      <c r="AC23" s="102">
        <v>0.48</v>
      </c>
      <c r="AD23" s="102"/>
      <c r="AE23" s="102"/>
    </row>
    <row r="24" spans="1:31">
      <c r="A24" s="102"/>
      <c r="B24" s="102"/>
      <c r="C24" s="102" t="s">
        <v>118</v>
      </c>
      <c r="D24" s="102" t="s">
        <v>135</v>
      </c>
      <c r="E24" s="102">
        <v>0.02</v>
      </c>
      <c r="F24" s="102">
        <v>0.02</v>
      </c>
      <c r="G24" s="102">
        <v>0.02</v>
      </c>
      <c r="H24" s="102">
        <v>0.02</v>
      </c>
      <c r="I24" s="102">
        <v>0.02</v>
      </c>
      <c r="J24" s="102">
        <v>0.02</v>
      </c>
      <c r="K24" s="102">
        <v>0.02</v>
      </c>
      <c r="L24" s="102">
        <v>0.02</v>
      </c>
      <c r="M24" s="102">
        <v>0.15</v>
      </c>
      <c r="N24" s="102">
        <v>0.15</v>
      </c>
      <c r="O24" s="102">
        <v>0.2</v>
      </c>
      <c r="P24" s="102">
        <v>0.2</v>
      </c>
      <c r="Q24" s="102">
        <v>0.2</v>
      </c>
      <c r="R24" s="102">
        <v>0.1</v>
      </c>
      <c r="S24" s="102">
        <v>0.1</v>
      </c>
      <c r="T24" s="102">
        <v>0.02</v>
      </c>
      <c r="U24" s="102">
        <v>0.02</v>
      </c>
      <c r="V24" s="102">
        <v>0.02</v>
      </c>
      <c r="W24" s="102">
        <v>0.02</v>
      </c>
      <c r="X24" s="102">
        <v>0.02</v>
      </c>
      <c r="Y24" s="102">
        <v>0.02</v>
      </c>
      <c r="Z24" s="102">
        <v>0.02</v>
      </c>
      <c r="AA24" s="102">
        <v>0.02</v>
      </c>
      <c r="AB24" s="102">
        <v>0.02</v>
      </c>
      <c r="AC24" s="102">
        <v>1.44</v>
      </c>
      <c r="AD24" s="102">
        <v>8.16</v>
      </c>
      <c r="AE24" s="102"/>
    </row>
    <row r="25" spans="1:31">
      <c r="A25" s="102"/>
      <c r="B25" s="102"/>
      <c r="C25" s="102"/>
      <c r="D25" s="102" t="s">
        <v>172</v>
      </c>
      <c r="E25" s="102">
        <v>0.02</v>
      </c>
      <c r="F25" s="102">
        <v>0.02</v>
      </c>
      <c r="G25" s="102">
        <v>0.02</v>
      </c>
      <c r="H25" s="102">
        <v>0.02</v>
      </c>
      <c r="I25" s="102">
        <v>0.02</v>
      </c>
      <c r="J25" s="102">
        <v>0.02</v>
      </c>
      <c r="K25" s="102">
        <v>0.02</v>
      </c>
      <c r="L25" s="102">
        <v>0.02</v>
      </c>
      <c r="M25" s="102">
        <v>0.02</v>
      </c>
      <c r="N25" s="102">
        <v>0.02</v>
      </c>
      <c r="O25" s="102">
        <v>0.02</v>
      </c>
      <c r="P25" s="102">
        <v>0.02</v>
      </c>
      <c r="Q25" s="102">
        <v>0.02</v>
      </c>
      <c r="R25" s="102">
        <v>0.02</v>
      </c>
      <c r="S25" s="102">
        <v>0.02</v>
      </c>
      <c r="T25" s="102">
        <v>0.02</v>
      </c>
      <c r="U25" s="102">
        <v>0.02</v>
      </c>
      <c r="V25" s="102">
        <v>0.02</v>
      </c>
      <c r="W25" s="102">
        <v>0.02</v>
      </c>
      <c r="X25" s="102">
        <v>0.02</v>
      </c>
      <c r="Y25" s="102">
        <v>0.02</v>
      </c>
      <c r="Z25" s="102">
        <v>0.02</v>
      </c>
      <c r="AA25" s="102">
        <v>0.02</v>
      </c>
      <c r="AB25" s="102">
        <v>0.02</v>
      </c>
      <c r="AC25" s="102">
        <v>0.48</v>
      </c>
      <c r="AD25" s="102"/>
      <c r="AE25" s="102"/>
    </row>
    <row r="26" spans="1:31">
      <c r="A26" s="102" t="s">
        <v>91</v>
      </c>
      <c r="B26" s="102" t="s">
        <v>117</v>
      </c>
      <c r="C26" s="102" t="s">
        <v>179</v>
      </c>
      <c r="D26" s="102" t="s">
        <v>135</v>
      </c>
      <c r="E26" s="102">
        <v>0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102">
        <v>0.75</v>
      </c>
      <c r="N26" s="102">
        <v>0.75</v>
      </c>
      <c r="O26" s="102">
        <v>0.75</v>
      </c>
      <c r="P26" s="102">
        <v>0.75</v>
      </c>
      <c r="Q26" s="102">
        <v>0.75</v>
      </c>
      <c r="R26" s="102">
        <v>0.75</v>
      </c>
      <c r="S26" s="102">
        <v>0.75</v>
      </c>
      <c r="T26" s="102">
        <v>0.75</v>
      </c>
      <c r="U26" s="102">
        <v>0.15</v>
      </c>
      <c r="V26" s="102">
        <v>0.15</v>
      </c>
      <c r="W26" s="102">
        <v>0.15</v>
      </c>
      <c r="X26" s="102">
        <v>0.15</v>
      </c>
      <c r="Y26" s="102">
        <v>0.15</v>
      </c>
      <c r="Z26" s="102">
        <v>0</v>
      </c>
      <c r="AA26" s="102">
        <v>0</v>
      </c>
      <c r="AB26" s="102">
        <v>0</v>
      </c>
      <c r="AC26" s="102">
        <v>6.75</v>
      </c>
      <c r="AD26" s="102">
        <v>33.75</v>
      </c>
      <c r="AE26" s="102">
        <v>1444.39</v>
      </c>
    </row>
    <row r="27" spans="1:31">
      <c r="A27" s="102"/>
      <c r="B27" s="102"/>
      <c r="C27" s="102"/>
      <c r="D27" s="102" t="s">
        <v>172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0</v>
      </c>
      <c r="S27" s="102">
        <v>0</v>
      </c>
      <c r="T27" s="102">
        <v>0</v>
      </c>
      <c r="U27" s="102">
        <v>0</v>
      </c>
      <c r="V27" s="102">
        <v>0</v>
      </c>
      <c r="W27" s="102">
        <v>0</v>
      </c>
      <c r="X27" s="102">
        <v>0</v>
      </c>
      <c r="Y27" s="102">
        <v>0</v>
      </c>
      <c r="Z27" s="102">
        <v>0</v>
      </c>
      <c r="AA27" s="102">
        <v>0</v>
      </c>
      <c r="AB27" s="102">
        <v>0</v>
      </c>
      <c r="AC27" s="102">
        <v>0</v>
      </c>
      <c r="AD27" s="102"/>
      <c r="AE27" s="102"/>
    </row>
    <row r="28" spans="1:31">
      <c r="A28" s="102"/>
      <c r="B28" s="102"/>
      <c r="C28" s="102" t="s">
        <v>180</v>
      </c>
      <c r="D28" s="102" t="s">
        <v>135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0</v>
      </c>
      <c r="M28" s="102">
        <v>0.15</v>
      </c>
      <c r="N28" s="102">
        <v>0.15</v>
      </c>
      <c r="O28" s="102">
        <v>0.15</v>
      </c>
      <c r="P28" s="102">
        <v>0.15</v>
      </c>
      <c r="Q28" s="102">
        <v>0.15</v>
      </c>
      <c r="R28" s="102">
        <v>0.15</v>
      </c>
      <c r="S28" s="102">
        <v>0.15</v>
      </c>
      <c r="T28" s="102">
        <v>0.15</v>
      </c>
      <c r="U28" s="102">
        <v>0.15</v>
      </c>
      <c r="V28" s="102">
        <v>0.15</v>
      </c>
      <c r="W28" s="102">
        <v>0.15</v>
      </c>
      <c r="X28" s="102">
        <v>0.15</v>
      </c>
      <c r="Y28" s="102">
        <v>0.15</v>
      </c>
      <c r="Z28" s="102">
        <v>0</v>
      </c>
      <c r="AA28" s="102">
        <v>0</v>
      </c>
      <c r="AB28" s="102">
        <v>0</v>
      </c>
      <c r="AC28" s="102">
        <v>1.95</v>
      </c>
      <c r="AD28" s="102">
        <v>9.75</v>
      </c>
      <c r="AE28" s="102"/>
    </row>
    <row r="29" spans="1:31">
      <c r="A29" s="102"/>
      <c r="B29" s="102"/>
      <c r="C29" s="102"/>
      <c r="D29" s="102" t="s">
        <v>172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0</v>
      </c>
      <c r="M29" s="102">
        <v>0</v>
      </c>
      <c r="N29" s="102">
        <v>0</v>
      </c>
      <c r="O29" s="102">
        <v>0</v>
      </c>
      <c r="P29" s="102">
        <v>0</v>
      </c>
      <c r="Q29" s="102">
        <v>0</v>
      </c>
      <c r="R29" s="102">
        <v>0</v>
      </c>
      <c r="S29" s="102">
        <v>0</v>
      </c>
      <c r="T29" s="102">
        <v>0</v>
      </c>
      <c r="U29" s="102">
        <v>0</v>
      </c>
      <c r="V29" s="102">
        <v>0</v>
      </c>
      <c r="W29" s="102">
        <v>0</v>
      </c>
      <c r="X29" s="102">
        <v>0</v>
      </c>
      <c r="Y29" s="102">
        <v>0</v>
      </c>
      <c r="Z29" s="102">
        <v>0</v>
      </c>
      <c r="AA29" s="102">
        <v>0</v>
      </c>
      <c r="AB29" s="102">
        <v>0</v>
      </c>
      <c r="AC29" s="102">
        <v>0</v>
      </c>
      <c r="AD29" s="102"/>
      <c r="AE29" s="102"/>
    </row>
    <row r="30" spans="1:31">
      <c r="A30" s="102"/>
      <c r="B30" s="102"/>
      <c r="C30" s="102" t="s">
        <v>118</v>
      </c>
      <c r="D30" s="102" t="s">
        <v>135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2">
        <v>0.75</v>
      </c>
      <c r="N30" s="102">
        <v>0.75</v>
      </c>
      <c r="O30" s="102">
        <v>0.75</v>
      </c>
      <c r="P30" s="102">
        <v>0.75</v>
      </c>
      <c r="Q30" s="102">
        <v>0.75</v>
      </c>
      <c r="R30" s="102">
        <v>0.75</v>
      </c>
      <c r="S30" s="102">
        <v>0.75</v>
      </c>
      <c r="T30" s="102">
        <v>0.75</v>
      </c>
      <c r="U30" s="102">
        <v>0.15</v>
      </c>
      <c r="V30" s="102">
        <v>0.15</v>
      </c>
      <c r="W30" s="102">
        <v>0.15</v>
      </c>
      <c r="X30" s="102">
        <v>0.15</v>
      </c>
      <c r="Y30" s="102">
        <v>0.15</v>
      </c>
      <c r="Z30" s="102">
        <v>0</v>
      </c>
      <c r="AA30" s="102">
        <v>0</v>
      </c>
      <c r="AB30" s="102">
        <v>0</v>
      </c>
      <c r="AC30" s="102">
        <v>6.75</v>
      </c>
      <c r="AD30" s="102">
        <v>33.75</v>
      </c>
      <c r="AE30" s="102"/>
    </row>
    <row r="31" spans="1:31">
      <c r="A31" s="102"/>
      <c r="B31" s="102"/>
      <c r="C31" s="102"/>
      <c r="D31" s="102" t="s">
        <v>172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</v>
      </c>
      <c r="N31" s="102">
        <v>0</v>
      </c>
      <c r="O31" s="102">
        <v>0</v>
      </c>
      <c r="P31" s="102">
        <v>0</v>
      </c>
      <c r="Q31" s="102">
        <v>0</v>
      </c>
      <c r="R31" s="102">
        <v>0</v>
      </c>
      <c r="S31" s="102">
        <v>0</v>
      </c>
      <c r="T31" s="102">
        <v>0</v>
      </c>
      <c r="U31" s="102">
        <v>0</v>
      </c>
      <c r="V31" s="102">
        <v>0</v>
      </c>
      <c r="W31" s="102">
        <v>0</v>
      </c>
      <c r="X31" s="102">
        <v>0</v>
      </c>
      <c r="Y31" s="102">
        <v>0</v>
      </c>
      <c r="Z31" s="102">
        <v>0</v>
      </c>
      <c r="AA31" s="102">
        <v>0</v>
      </c>
      <c r="AB31" s="102">
        <v>0</v>
      </c>
      <c r="AC31" s="102">
        <v>0</v>
      </c>
      <c r="AD31" s="102"/>
      <c r="AE31" s="102"/>
    </row>
    <row r="32" spans="1:31">
      <c r="A32" s="102" t="s">
        <v>157</v>
      </c>
      <c r="B32" s="102" t="s">
        <v>117</v>
      </c>
      <c r="C32" s="102" t="s">
        <v>177</v>
      </c>
      <c r="D32" s="102" t="s">
        <v>135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0.75</v>
      </c>
      <c r="N32" s="102">
        <v>0.75</v>
      </c>
      <c r="O32" s="102">
        <v>0.75</v>
      </c>
      <c r="P32" s="102">
        <v>0.75</v>
      </c>
      <c r="Q32" s="102">
        <v>0.75</v>
      </c>
      <c r="R32" s="102">
        <v>0.75</v>
      </c>
      <c r="S32" s="102">
        <v>0.75</v>
      </c>
      <c r="T32" s="102">
        <v>0.75</v>
      </c>
      <c r="U32" s="102">
        <v>0.75</v>
      </c>
      <c r="V32" s="102">
        <v>0.75</v>
      </c>
      <c r="W32" s="102">
        <v>0.75</v>
      </c>
      <c r="X32" s="102">
        <v>0.75</v>
      </c>
      <c r="Y32" s="102">
        <v>0.75</v>
      </c>
      <c r="Z32" s="102">
        <v>0</v>
      </c>
      <c r="AA32" s="102">
        <v>0</v>
      </c>
      <c r="AB32" s="102">
        <v>0</v>
      </c>
      <c r="AC32" s="102">
        <v>9.75</v>
      </c>
      <c r="AD32" s="102">
        <v>48.75</v>
      </c>
      <c r="AE32" s="102">
        <v>2395.71</v>
      </c>
    </row>
    <row r="33" spans="1:31">
      <c r="A33" s="102"/>
      <c r="B33" s="102"/>
      <c r="C33" s="102"/>
      <c r="D33" s="102" t="s">
        <v>172</v>
      </c>
      <c r="E33" s="102">
        <v>0</v>
      </c>
      <c r="F33" s="102">
        <v>0</v>
      </c>
      <c r="G33" s="102">
        <v>0</v>
      </c>
      <c r="H33" s="102">
        <v>0</v>
      </c>
      <c r="I33" s="102">
        <v>0</v>
      </c>
      <c r="J33" s="102">
        <v>0</v>
      </c>
      <c r="K33" s="102">
        <v>0</v>
      </c>
      <c r="L33" s="102">
        <v>0</v>
      </c>
      <c r="M33" s="102">
        <v>0</v>
      </c>
      <c r="N33" s="102">
        <v>0</v>
      </c>
      <c r="O33" s="102">
        <v>0</v>
      </c>
      <c r="P33" s="102">
        <v>0</v>
      </c>
      <c r="Q33" s="102">
        <v>0</v>
      </c>
      <c r="R33" s="102">
        <v>0</v>
      </c>
      <c r="S33" s="102">
        <v>0</v>
      </c>
      <c r="T33" s="102">
        <v>0</v>
      </c>
      <c r="U33" s="102">
        <v>0</v>
      </c>
      <c r="V33" s="102">
        <v>0</v>
      </c>
      <c r="W33" s="102">
        <v>0</v>
      </c>
      <c r="X33" s="102">
        <v>0</v>
      </c>
      <c r="Y33" s="102">
        <v>0</v>
      </c>
      <c r="Z33" s="102">
        <v>0</v>
      </c>
      <c r="AA33" s="102">
        <v>0</v>
      </c>
      <c r="AB33" s="102">
        <v>0</v>
      </c>
      <c r="AC33" s="102">
        <v>0</v>
      </c>
      <c r="AD33" s="102"/>
      <c r="AE33" s="102"/>
    </row>
    <row r="34" spans="1:31">
      <c r="A34" s="102"/>
      <c r="B34" s="102"/>
      <c r="C34" s="102" t="s">
        <v>178</v>
      </c>
      <c r="D34" s="102" t="s">
        <v>135</v>
      </c>
      <c r="E34" s="102">
        <v>0</v>
      </c>
      <c r="F34" s="102">
        <v>0</v>
      </c>
      <c r="G34" s="102">
        <v>0</v>
      </c>
      <c r="H34" s="102">
        <v>0</v>
      </c>
      <c r="I34" s="102">
        <v>0</v>
      </c>
      <c r="J34" s="102">
        <v>0</v>
      </c>
      <c r="K34" s="102">
        <v>0</v>
      </c>
      <c r="L34" s="102">
        <v>0</v>
      </c>
      <c r="M34" s="102">
        <v>0.5</v>
      </c>
      <c r="N34" s="102">
        <v>0.5</v>
      </c>
      <c r="O34" s="102">
        <v>0.5</v>
      </c>
      <c r="P34" s="102">
        <v>0.5</v>
      </c>
      <c r="Q34" s="102">
        <v>0.5</v>
      </c>
      <c r="R34" s="102">
        <v>0.5</v>
      </c>
      <c r="S34" s="102">
        <v>0.5</v>
      </c>
      <c r="T34" s="102">
        <v>0.5</v>
      </c>
      <c r="U34" s="102">
        <v>0.5</v>
      </c>
      <c r="V34" s="102">
        <v>0.5</v>
      </c>
      <c r="W34" s="102">
        <v>0.5</v>
      </c>
      <c r="X34" s="102">
        <v>0.5</v>
      </c>
      <c r="Y34" s="102">
        <v>0.5</v>
      </c>
      <c r="Z34" s="102">
        <v>0</v>
      </c>
      <c r="AA34" s="102">
        <v>0</v>
      </c>
      <c r="AB34" s="102">
        <v>0</v>
      </c>
      <c r="AC34" s="102">
        <v>6.5</v>
      </c>
      <c r="AD34" s="102">
        <v>32.5</v>
      </c>
      <c r="AE34" s="102"/>
    </row>
    <row r="35" spans="1:31">
      <c r="A35" s="102"/>
      <c r="B35" s="102"/>
      <c r="C35" s="102"/>
      <c r="D35" s="102" t="s">
        <v>172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/>
      <c r="AE35" s="102"/>
    </row>
    <row r="36" spans="1:31">
      <c r="A36" s="102"/>
      <c r="B36" s="102"/>
      <c r="C36" s="102" t="s">
        <v>118</v>
      </c>
      <c r="D36" s="102" t="s">
        <v>135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0.75</v>
      </c>
      <c r="N36" s="102">
        <v>0.75</v>
      </c>
      <c r="O36" s="102">
        <v>0.75</v>
      </c>
      <c r="P36" s="102">
        <v>0.75</v>
      </c>
      <c r="Q36" s="102">
        <v>0.75</v>
      </c>
      <c r="R36" s="102">
        <v>0.75</v>
      </c>
      <c r="S36" s="102">
        <v>0.75</v>
      </c>
      <c r="T36" s="102">
        <v>0.75</v>
      </c>
      <c r="U36" s="102">
        <v>0.75</v>
      </c>
      <c r="V36" s="102">
        <v>0.75</v>
      </c>
      <c r="W36" s="102">
        <v>0.75</v>
      </c>
      <c r="X36" s="102">
        <v>0.75</v>
      </c>
      <c r="Y36" s="102">
        <v>0.75</v>
      </c>
      <c r="Z36" s="102">
        <v>0</v>
      </c>
      <c r="AA36" s="102">
        <v>0</v>
      </c>
      <c r="AB36" s="102">
        <v>0</v>
      </c>
      <c r="AC36" s="102">
        <v>9.75</v>
      </c>
      <c r="AD36" s="102">
        <v>48.75</v>
      </c>
      <c r="AE36" s="102"/>
    </row>
    <row r="37" spans="1:31">
      <c r="A37" s="102"/>
      <c r="B37" s="102"/>
      <c r="C37" s="102"/>
      <c r="D37" s="102" t="s">
        <v>172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/>
      <c r="AE37" s="102"/>
    </row>
    <row r="38" spans="1:31">
      <c r="A38" s="102" t="s">
        <v>159</v>
      </c>
      <c r="B38" s="102" t="s">
        <v>117</v>
      </c>
      <c r="C38" s="102" t="s">
        <v>177</v>
      </c>
      <c r="D38" s="102" t="s">
        <v>135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102">
        <v>0.95</v>
      </c>
      <c r="N38" s="102">
        <v>0.95</v>
      </c>
      <c r="O38" s="102">
        <v>0.95</v>
      </c>
      <c r="P38" s="102">
        <v>0.95</v>
      </c>
      <c r="Q38" s="102">
        <v>0.95</v>
      </c>
      <c r="R38" s="102">
        <v>0.95</v>
      </c>
      <c r="S38" s="102">
        <v>0.95</v>
      </c>
      <c r="T38" s="102">
        <v>0.95</v>
      </c>
      <c r="U38" s="102">
        <v>0.95</v>
      </c>
      <c r="V38" s="102">
        <v>0.15</v>
      </c>
      <c r="W38" s="102">
        <v>0.15</v>
      </c>
      <c r="X38" s="102">
        <v>0.15</v>
      </c>
      <c r="Y38" s="102">
        <v>0.15</v>
      </c>
      <c r="Z38" s="102">
        <v>0</v>
      </c>
      <c r="AA38" s="102">
        <v>0</v>
      </c>
      <c r="AB38" s="102">
        <v>0</v>
      </c>
      <c r="AC38" s="102">
        <v>9.15</v>
      </c>
      <c r="AD38" s="102">
        <v>45.75</v>
      </c>
      <c r="AE38" s="102">
        <v>2203.29</v>
      </c>
    </row>
    <row r="39" spans="1:31">
      <c r="A39" s="102"/>
      <c r="B39" s="102"/>
      <c r="C39" s="102"/>
      <c r="D39" s="102" t="s">
        <v>172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</v>
      </c>
      <c r="S39" s="102">
        <v>0</v>
      </c>
      <c r="T39" s="102">
        <v>0</v>
      </c>
      <c r="U39" s="102">
        <v>0</v>
      </c>
      <c r="V39" s="102">
        <v>0</v>
      </c>
      <c r="W39" s="102">
        <v>0</v>
      </c>
      <c r="X39" s="102">
        <v>0</v>
      </c>
      <c r="Y39" s="102">
        <v>0</v>
      </c>
      <c r="Z39" s="102">
        <v>0</v>
      </c>
      <c r="AA39" s="102">
        <v>0</v>
      </c>
      <c r="AB39" s="102">
        <v>0</v>
      </c>
      <c r="AC39" s="102">
        <v>0</v>
      </c>
      <c r="AD39" s="102"/>
      <c r="AE39" s="102"/>
    </row>
    <row r="40" spans="1:31">
      <c r="A40" s="102"/>
      <c r="B40" s="102"/>
      <c r="C40" s="102" t="s">
        <v>178</v>
      </c>
      <c r="D40" s="102" t="s">
        <v>135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2">
        <v>0.5</v>
      </c>
      <c r="N40" s="102">
        <v>0.5</v>
      </c>
      <c r="O40" s="102">
        <v>0.5</v>
      </c>
      <c r="P40" s="102">
        <v>0.5</v>
      </c>
      <c r="Q40" s="102">
        <v>0.5</v>
      </c>
      <c r="R40" s="102">
        <v>0.5</v>
      </c>
      <c r="S40" s="102">
        <v>0.5</v>
      </c>
      <c r="T40" s="102">
        <v>0.5</v>
      </c>
      <c r="U40" s="102">
        <v>0.5</v>
      </c>
      <c r="V40" s="102">
        <v>0.15</v>
      </c>
      <c r="W40" s="102">
        <v>0.15</v>
      </c>
      <c r="X40" s="102">
        <v>0.15</v>
      </c>
      <c r="Y40" s="102">
        <v>0.15</v>
      </c>
      <c r="Z40" s="102">
        <v>0</v>
      </c>
      <c r="AA40" s="102">
        <v>0</v>
      </c>
      <c r="AB40" s="102">
        <v>0</v>
      </c>
      <c r="AC40" s="102">
        <v>5.0999999999999996</v>
      </c>
      <c r="AD40" s="102">
        <v>25.5</v>
      </c>
      <c r="AE40" s="102"/>
    </row>
    <row r="41" spans="1:31">
      <c r="A41" s="102"/>
      <c r="B41" s="102"/>
      <c r="C41" s="102"/>
      <c r="D41" s="102" t="s">
        <v>172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02">
        <v>0</v>
      </c>
      <c r="AA41" s="102">
        <v>0</v>
      </c>
      <c r="AB41" s="102">
        <v>0</v>
      </c>
      <c r="AC41" s="102">
        <v>0</v>
      </c>
      <c r="AD41" s="102"/>
      <c r="AE41" s="102"/>
    </row>
    <row r="42" spans="1:31">
      <c r="A42" s="102"/>
      <c r="B42" s="102"/>
      <c r="C42" s="102" t="s">
        <v>118</v>
      </c>
      <c r="D42" s="102" t="s">
        <v>135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0.95</v>
      </c>
      <c r="N42" s="102">
        <v>0.95</v>
      </c>
      <c r="O42" s="102">
        <v>0.95</v>
      </c>
      <c r="P42" s="102">
        <v>0.95</v>
      </c>
      <c r="Q42" s="102">
        <v>0.95</v>
      </c>
      <c r="R42" s="102">
        <v>0.95</v>
      </c>
      <c r="S42" s="102">
        <v>0.95</v>
      </c>
      <c r="T42" s="102">
        <v>0.95</v>
      </c>
      <c r="U42" s="102">
        <v>0.95</v>
      </c>
      <c r="V42" s="102">
        <v>0.15</v>
      </c>
      <c r="W42" s="102">
        <v>0.15</v>
      </c>
      <c r="X42" s="102">
        <v>0.15</v>
      </c>
      <c r="Y42" s="102">
        <v>0.15</v>
      </c>
      <c r="Z42" s="102">
        <v>0</v>
      </c>
      <c r="AA42" s="102">
        <v>0</v>
      </c>
      <c r="AB42" s="102">
        <v>0</v>
      </c>
      <c r="AC42" s="102">
        <v>9.15</v>
      </c>
      <c r="AD42" s="102">
        <v>45.75</v>
      </c>
      <c r="AE42" s="102"/>
    </row>
    <row r="43" spans="1:31">
      <c r="A43" s="102"/>
      <c r="B43" s="102"/>
      <c r="C43" s="102"/>
      <c r="D43" s="102" t="s">
        <v>172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>
        <v>0</v>
      </c>
      <c r="S43" s="102">
        <v>0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/>
      <c r="AE43" s="102"/>
    </row>
    <row r="44" spans="1:31">
      <c r="A44" s="102" t="s">
        <v>160</v>
      </c>
      <c r="B44" s="102" t="s">
        <v>117</v>
      </c>
      <c r="C44" s="102" t="s">
        <v>177</v>
      </c>
      <c r="D44" s="102" t="s">
        <v>135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0.35</v>
      </c>
      <c r="N44" s="102">
        <v>0.35</v>
      </c>
      <c r="O44" s="102">
        <v>0.35</v>
      </c>
      <c r="P44" s="102">
        <v>0.35</v>
      </c>
      <c r="Q44" s="102">
        <v>0.35</v>
      </c>
      <c r="R44" s="102">
        <v>0.35</v>
      </c>
      <c r="S44" s="102">
        <v>0.35</v>
      </c>
      <c r="T44" s="102">
        <v>0.35</v>
      </c>
      <c r="U44" s="102">
        <v>0.95</v>
      </c>
      <c r="V44" s="102">
        <v>0.95</v>
      </c>
      <c r="W44" s="102">
        <v>0.95</v>
      </c>
      <c r="X44" s="102">
        <v>0.95</v>
      </c>
      <c r="Y44" s="102">
        <v>0.95</v>
      </c>
      <c r="Z44" s="102">
        <v>0</v>
      </c>
      <c r="AA44" s="102">
        <v>0</v>
      </c>
      <c r="AB44" s="102">
        <v>0</v>
      </c>
      <c r="AC44" s="102">
        <v>7.55</v>
      </c>
      <c r="AD44" s="102">
        <v>37.75</v>
      </c>
      <c r="AE44" s="102">
        <v>1833.39</v>
      </c>
    </row>
    <row r="45" spans="1:31">
      <c r="A45" s="102"/>
      <c r="B45" s="102"/>
      <c r="C45" s="102"/>
      <c r="D45" s="102" t="s">
        <v>172</v>
      </c>
      <c r="E45" s="102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  <c r="T45" s="102">
        <v>0</v>
      </c>
      <c r="U45" s="102">
        <v>0</v>
      </c>
      <c r="V45" s="102">
        <v>0</v>
      </c>
      <c r="W45" s="102">
        <v>0</v>
      </c>
      <c r="X45" s="102">
        <v>0</v>
      </c>
      <c r="Y45" s="102">
        <v>0</v>
      </c>
      <c r="Z45" s="102">
        <v>0</v>
      </c>
      <c r="AA45" s="102">
        <v>0</v>
      </c>
      <c r="AB45" s="102">
        <v>0</v>
      </c>
      <c r="AC45" s="102">
        <v>0</v>
      </c>
      <c r="AD45" s="102"/>
      <c r="AE45" s="102"/>
    </row>
    <row r="46" spans="1:31">
      <c r="A46" s="102"/>
      <c r="B46" s="102"/>
      <c r="C46" s="102" t="s">
        <v>178</v>
      </c>
      <c r="D46" s="102" t="s">
        <v>135</v>
      </c>
      <c r="E46" s="102">
        <v>0</v>
      </c>
      <c r="F46" s="102">
        <v>0</v>
      </c>
      <c r="G46" s="102">
        <v>0</v>
      </c>
      <c r="H46" s="102">
        <v>0</v>
      </c>
      <c r="I46" s="102">
        <v>0</v>
      </c>
      <c r="J46" s="102">
        <v>0</v>
      </c>
      <c r="K46" s="102">
        <v>0</v>
      </c>
      <c r="L46" s="102">
        <v>0</v>
      </c>
      <c r="M46" s="102">
        <v>0.35</v>
      </c>
      <c r="N46" s="102">
        <v>0.35</v>
      </c>
      <c r="O46" s="102">
        <v>0.35</v>
      </c>
      <c r="P46" s="102">
        <v>0.35</v>
      </c>
      <c r="Q46" s="102">
        <v>0.35</v>
      </c>
      <c r="R46" s="102">
        <v>0.35</v>
      </c>
      <c r="S46" s="102">
        <v>0.35</v>
      </c>
      <c r="T46" s="102">
        <v>0.35</v>
      </c>
      <c r="U46" s="102">
        <v>0.35</v>
      </c>
      <c r="V46" s="102">
        <v>0.35</v>
      </c>
      <c r="W46" s="102">
        <v>0.35</v>
      </c>
      <c r="X46" s="102">
        <v>0.35</v>
      </c>
      <c r="Y46" s="102">
        <v>0.35</v>
      </c>
      <c r="Z46" s="102">
        <v>0</v>
      </c>
      <c r="AA46" s="102">
        <v>0</v>
      </c>
      <c r="AB46" s="102">
        <v>0</v>
      </c>
      <c r="AC46" s="102">
        <v>4.55</v>
      </c>
      <c r="AD46" s="102">
        <v>22.75</v>
      </c>
      <c r="AE46" s="102"/>
    </row>
    <row r="47" spans="1:31">
      <c r="A47" s="102"/>
      <c r="B47" s="102"/>
      <c r="C47" s="102"/>
      <c r="D47" s="102" t="s">
        <v>172</v>
      </c>
      <c r="E47" s="102">
        <v>0</v>
      </c>
      <c r="F47" s="102">
        <v>0</v>
      </c>
      <c r="G47" s="102">
        <v>0</v>
      </c>
      <c r="H47" s="102">
        <v>0</v>
      </c>
      <c r="I47" s="102">
        <v>0</v>
      </c>
      <c r="J47" s="102">
        <v>0</v>
      </c>
      <c r="K47" s="102">
        <v>0</v>
      </c>
      <c r="L47" s="102">
        <v>0</v>
      </c>
      <c r="M47" s="102">
        <v>0</v>
      </c>
      <c r="N47" s="102">
        <v>0</v>
      </c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2">
        <v>0</v>
      </c>
      <c r="W47" s="102">
        <v>0</v>
      </c>
      <c r="X47" s="102">
        <v>0</v>
      </c>
      <c r="Y47" s="102">
        <v>0</v>
      </c>
      <c r="Z47" s="102">
        <v>0</v>
      </c>
      <c r="AA47" s="102">
        <v>0</v>
      </c>
      <c r="AB47" s="102">
        <v>0</v>
      </c>
      <c r="AC47" s="102">
        <v>0</v>
      </c>
      <c r="AD47" s="102"/>
      <c r="AE47" s="102"/>
    </row>
    <row r="48" spans="1:31">
      <c r="A48" s="102"/>
      <c r="B48" s="102"/>
      <c r="C48" s="102" t="s">
        <v>118</v>
      </c>
      <c r="D48" s="102" t="s">
        <v>135</v>
      </c>
      <c r="E48" s="102">
        <v>0</v>
      </c>
      <c r="F48" s="102">
        <v>0</v>
      </c>
      <c r="G48" s="102">
        <v>0</v>
      </c>
      <c r="H48" s="102">
        <v>0</v>
      </c>
      <c r="I48" s="102">
        <v>0</v>
      </c>
      <c r="J48" s="102">
        <v>0</v>
      </c>
      <c r="K48" s="102">
        <v>0</v>
      </c>
      <c r="L48" s="102">
        <v>0</v>
      </c>
      <c r="M48" s="102">
        <v>0.35</v>
      </c>
      <c r="N48" s="102">
        <v>0.35</v>
      </c>
      <c r="O48" s="102">
        <v>0.35</v>
      </c>
      <c r="P48" s="102">
        <v>0.35</v>
      </c>
      <c r="Q48" s="102">
        <v>0.35</v>
      </c>
      <c r="R48" s="102">
        <v>0.35</v>
      </c>
      <c r="S48" s="102">
        <v>0.35</v>
      </c>
      <c r="T48" s="102">
        <v>0.35</v>
      </c>
      <c r="U48" s="102">
        <v>0.95</v>
      </c>
      <c r="V48" s="102">
        <v>0.95</v>
      </c>
      <c r="W48" s="102">
        <v>0.95</v>
      </c>
      <c r="X48" s="102">
        <v>0.95</v>
      </c>
      <c r="Y48" s="102">
        <v>0.95</v>
      </c>
      <c r="Z48" s="102">
        <v>0</v>
      </c>
      <c r="AA48" s="102">
        <v>0</v>
      </c>
      <c r="AB48" s="102">
        <v>0</v>
      </c>
      <c r="AC48" s="102">
        <v>7.55</v>
      </c>
      <c r="AD48" s="102">
        <v>37.75</v>
      </c>
      <c r="AE48" s="102"/>
    </row>
    <row r="49" spans="1:31">
      <c r="A49" s="102"/>
      <c r="B49" s="102"/>
      <c r="C49" s="102"/>
      <c r="D49" s="102" t="s">
        <v>172</v>
      </c>
      <c r="E49" s="102">
        <v>0</v>
      </c>
      <c r="F49" s="102">
        <v>0</v>
      </c>
      <c r="G49" s="102">
        <v>0</v>
      </c>
      <c r="H49" s="102">
        <v>0</v>
      </c>
      <c r="I49" s="102">
        <v>0</v>
      </c>
      <c r="J49" s="102">
        <v>0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</v>
      </c>
      <c r="Z49" s="102">
        <v>0</v>
      </c>
      <c r="AA49" s="102">
        <v>0</v>
      </c>
      <c r="AB49" s="102">
        <v>0</v>
      </c>
      <c r="AC49" s="102">
        <v>0</v>
      </c>
      <c r="AD49" s="102"/>
      <c r="AE49" s="102"/>
    </row>
    <row r="50" spans="1:31">
      <c r="A50" s="102" t="s">
        <v>161</v>
      </c>
      <c r="B50" s="102" t="s">
        <v>117</v>
      </c>
      <c r="C50" s="102" t="s">
        <v>177</v>
      </c>
      <c r="D50" s="102" t="s">
        <v>135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0.95</v>
      </c>
      <c r="O50" s="102">
        <v>0.95</v>
      </c>
      <c r="P50" s="102">
        <v>0.95</v>
      </c>
      <c r="Q50" s="102">
        <v>0.95</v>
      </c>
      <c r="R50" s="102">
        <v>0.95</v>
      </c>
      <c r="S50" s="102">
        <v>0.95</v>
      </c>
      <c r="T50" s="102">
        <v>0.35</v>
      </c>
      <c r="U50" s="102">
        <v>0.35</v>
      </c>
      <c r="V50" s="102">
        <v>0.35</v>
      </c>
      <c r="W50" s="102">
        <v>0.35</v>
      </c>
      <c r="X50" s="102">
        <v>0.35</v>
      </c>
      <c r="Y50" s="102">
        <v>0</v>
      </c>
      <c r="Z50" s="102">
        <v>0</v>
      </c>
      <c r="AA50" s="102">
        <v>0</v>
      </c>
      <c r="AB50" s="102">
        <v>0</v>
      </c>
      <c r="AC50" s="102">
        <v>7.45</v>
      </c>
      <c r="AD50" s="102">
        <v>37.25</v>
      </c>
      <c r="AE50" s="102">
        <v>1692.57</v>
      </c>
    </row>
    <row r="51" spans="1:31">
      <c r="A51" s="102"/>
      <c r="B51" s="102"/>
      <c r="C51" s="102"/>
      <c r="D51" s="102" t="s">
        <v>172</v>
      </c>
      <c r="E51" s="102">
        <v>0</v>
      </c>
      <c r="F51" s="102">
        <v>0</v>
      </c>
      <c r="G51" s="102">
        <v>0</v>
      </c>
      <c r="H51" s="102">
        <v>0</v>
      </c>
      <c r="I51" s="102">
        <v>0</v>
      </c>
      <c r="J51" s="102">
        <v>0</v>
      </c>
      <c r="K51" s="102">
        <v>0</v>
      </c>
      <c r="L51" s="102">
        <v>0</v>
      </c>
      <c r="M51" s="102">
        <v>0</v>
      </c>
      <c r="N51" s="102">
        <v>0</v>
      </c>
      <c r="O51" s="102">
        <v>0</v>
      </c>
      <c r="P51" s="102">
        <v>0</v>
      </c>
      <c r="Q51" s="102">
        <v>0</v>
      </c>
      <c r="R51" s="102">
        <v>0</v>
      </c>
      <c r="S51" s="102">
        <v>0</v>
      </c>
      <c r="T51" s="102">
        <v>0</v>
      </c>
      <c r="U51" s="102">
        <v>0</v>
      </c>
      <c r="V51" s="102">
        <v>0</v>
      </c>
      <c r="W51" s="102">
        <v>0</v>
      </c>
      <c r="X51" s="102">
        <v>0</v>
      </c>
      <c r="Y51" s="102">
        <v>0</v>
      </c>
      <c r="Z51" s="102">
        <v>0</v>
      </c>
      <c r="AA51" s="102">
        <v>0</v>
      </c>
      <c r="AB51" s="102">
        <v>0</v>
      </c>
      <c r="AC51" s="102">
        <v>0</v>
      </c>
      <c r="AD51" s="102"/>
      <c r="AE51" s="102"/>
    </row>
    <row r="52" spans="1:31">
      <c r="A52" s="102"/>
      <c r="B52" s="102"/>
      <c r="C52" s="102" t="s">
        <v>178</v>
      </c>
      <c r="D52" s="102" t="s">
        <v>135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0.15</v>
      </c>
      <c r="O52" s="102">
        <v>0.15</v>
      </c>
      <c r="P52" s="102">
        <v>0.15</v>
      </c>
      <c r="Q52" s="102">
        <v>0.15</v>
      </c>
      <c r="R52" s="102">
        <v>0.15</v>
      </c>
      <c r="S52" s="102">
        <v>0.15</v>
      </c>
      <c r="T52" s="102">
        <v>0.15</v>
      </c>
      <c r="U52" s="102">
        <v>0.15</v>
      </c>
      <c r="V52" s="102">
        <v>0.35</v>
      </c>
      <c r="W52" s="102">
        <v>0.35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1.9</v>
      </c>
      <c r="AD52" s="102">
        <v>9.5</v>
      </c>
      <c r="AE52" s="102"/>
    </row>
    <row r="53" spans="1:31">
      <c r="A53" s="102"/>
      <c r="B53" s="102"/>
      <c r="C53" s="102"/>
      <c r="D53" s="102" t="s">
        <v>172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/>
      <c r="AE53" s="102"/>
    </row>
    <row r="54" spans="1:31">
      <c r="A54" s="102"/>
      <c r="B54" s="102"/>
      <c r="C54" s="102" t="s">
        <v>118</v>
      </c>
      <c r="D54" s="102" t="s">
        <v>135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0</v>
      </c>
      <c r="L54" s="102">
        <v>0</v>
      </c>
      <c r="M54" s="102">
        <v>0</v>
      </c>
      <c r="N54" s="102">
        <v>0.95</v>
      </c>
      <c r="O54" s="102">
        <v>0.95</v>
      </c>
      <c r="P54" s="102">
        <v>0.95</v>
      </c>
      <c r="Q54" s="102">
        <v>0.95</v>
      </c>
      <c r="R54" s="102">
        <v>0.95</v>
      </c>
      <c r="S54" s="102">
        <v>0.95</v>
      </c>
      <c r="T54" s="102">
        <v>0.35</v>
      </c>
      <c r="U54" s="102">
        <v>0.35</v>
      </c>
      <c r="V54" s="102">
        <v>0.35</v>
      </c>
      <c r="W54" s="102">
        <v>0.35</v>
      </c>
      <c r="X54" s="102">
        <v>0.35</v>
      </c>
      <c r="Y54" s="102">
        <v>0</v>
      </c>
      <c r="Z54" s="102">
        <v>0</v>
      </c>
      <c r="AA54" s="102">
        <v>0</v>
      </c>
      <c r="AB54" s="102">
        <v>0</v>
      </c>
      <c r="AC54" s="102">
        <v>7.45</v>
      </c>
      <c r="AD54" s="102">
        <v>37.25</v>
      </c>
      <c r="AE54" s="102"/>
    </row>
    <row r="55" spans="1:31">
      <c r="A55" s="102"/>
      <c r="B55" s="102"/>
      <c r="C55" s="102"/>
      <c r="D55" s="102" t="s">
        <v>172</v>
      </c>
      <c r="E55" s="102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0</v>
      </c>
      <c r="K55" s="102">
        <v>0</v>
      </c>
      <c r="L55" s="102">
        <v>0</v>
      </c>
      <c r="M55" s="102">
        <v>0</v>
      </c>
      <c r="N55" s="102">
        <v>0</v>
      </c>
      <c r="O55" s="102">
        <v>0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  <c r="U55" s="102">
        <v>0</v>
      </c>
      <c r="V55" s="102">
        <v>0</v>
      </c>
      <c r="W55" s="102">
        <v>0</v>
      </c>
      <c r="X55" s="102">
        <v>0</v>
      </c>
      <c r="Y55" s="102">
        <v>0</v>
      </c>
      <c r="Z55" s="102">
        <v>0</v>
      </c>
      <c r="AA55" s="102">
        <v>0</v>
      </c>
      <c r="AB55" s="102">
        <v>0</v>
      </c>
      <c r="AC55" s="102">
        <v>0</v>
      </c>
      <c r="AD55" s="102"/>
      <c r="AE55" s="102"/>
    </row>
    <row r="56" spans="1:31">
      <c r="A56" s="102" t="s">
        <v>112</v>
      </c>
      <c r="B56" s="102" t="s">
        <v>117</v>
      </c>
      <c r="C56" s="102" t="s">
        <v>118</v>
      </c>
      <c r="D56" s="102" t="s">
        <v>119</v>
      </c>
      <c r="E56" s="102">
        <v>1</v>
      </c>
      <c r="F56" s="102">
        <v>1</v>
      </c>
      <c r="G56" s="102">
        <v>1</v>
      </c>
      <c r="H56" s="102">
        <v>1</v>
      </c>
      <c r="I56" s="102">
        <v>1</v>
      </c>
      <c r="J56" s="102">
        <v>1</v>
      </c>
      <c r="K56" s="102">
        <v>1</v>
      </c>
      <c r="L56" s="102">
        <v>0.5</v>
      </c>
      <c r="M56" s="102">
        <v>0.5</v>
      </c>
      <c r="N56" s="102">
        <v>0.5</v>
      </c>
      <c r="O56" s="102">
        <v>0.5</v>
      </c>
      <c r="P56" s="102">
        <v>0.5</v>
      </c>
      <c r="Q56" s="102">
        <v>0.5</v>
      </c>
      <c r="R56" s="102">
        <v>0.5</v>
      </c>
      <c r="S56" s="102">
        <v>0.5</v>
      </c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1</v>
      </c>
      <c r="AA56" s="102">
        <v>1</v>
      </c>
      <c r="AB56" s="102">
        <v>1</v>
      </c>
      <c r="AC56" s="102">
        <v>17</v>
      </c>
      <c r="AD56" s="102">
        <v>119</v>
      </c>
      <c r="AE56" s="102">
        <v>6205</v>
      </c>
    </row>
    <row r="57" spans="1:31">
      <c r="A57" s="102" t="s">
        <v>113</v>
      </c>
      <c r="B57" s="102" t="s">
        <v>117</v>
      </c>
      <c r="C57" s="102" t="s">
        <v>179</v>
      </c>
      <c r="D57" s="102" t="s">
        <v>135</v>
      </c>
      <c r="E57" s="102">
        <v>0.05</v>
      </c>
      <c r="F57" s="102">
        <v>0.05</v>
      </c>
      <c r="G57" s="102">
        <v>0.05</v>
      </c>
      <c r="H57" s="102">
        <v>0.05</v>
      </c>
      <c r="I57" s="102">
        <v>0.05</v>
      </c>
      <c r="J57" s="102">
        <v>0.05</v>
      </c>
      <c r="K57" s="102">
        <v>0.05</v>
      </c>
      <c r="L57" s="102">
        <v>0.1</v>
      </c>
      <c r="M57" s="102">
        <v>0.34</v>
      </c>
      <c r="N57" s="102">
        <v>0.6</v>
      </c>
      <c r="O57" s="102">
        <v>0.63</v>
      </c>
      <c r="P57" s="102">
        <v>0.72</v>
      </c>
      <c r="Q57" s="102">
        <v>0.79</v>
      </c>
      <c r="R57" s="102">
        <v>0.83</v>
      </c>
      <c r="S57" s="102">
        <v>0.61</v>
      </c>
      <c r="T57" s="102">
        <v>0.65</v>
      </c>
      <c r="U57" s="102">
        <v>0.1</v>
      </c>
      <c r="V57" s="102">
        <v>0.1</v>
      </c>
      <c r="W57" s="102">
        <v>0.19</v>
      </c>
      <c r="X57" s="102">
        <v>0.25</v>
      </c>
      <c r="Y57" s="102">
        <v>0.22</v>
      </c>
      <c r="Z57" s="102">
        <v>0.22</v>
      </c>
      <c r="AA57" s="102">
        <v>0.12</v>
      </c>
      <c r="AB57" s="102">
        <v>0.09</v>
      </c>
      <c r="AC57" s="102">
        <v>6.91</v>
      </c>
      <c r="AD57" s="102">
        <v>36.19</v>
      </c>
      <c r="AE57" s="102">
        <v>1599.88</v>
      </c>
    </row>
    <row r="58" spans="1:31">
      <c r="A58" s="102"/>
      <c r="B58" s="102"/>
      <c r="C58" s="102"/>
      <c r="D58" s="102" t="s">
        <v>143</v>
      </c>
      <c r="E58" s="102">
        <v>0.03</v>
      </c>
      <c r="F58" s="102">
        <v>0.03</v>
      </c>
      <c r="G58" s="102">
        <v>0.03</v>
      </c>
      <c r="H58" s="102">
        <v>0.03</v>
      </c>
      <c r="I58" s="102">
        <v>0.03</v>
      </c>
      <c r="J58" s="102">
        <v>0.03</v>
      </c>
      <c r="K58" s="102">
        <v>0.03</v>
      </c>
      <c r="L58" s="102">
        <v>0.03</v>
      </c>
      <c r="M58" s="102">
        <v>0.03</v>
      </c>
      <c r="N58" s="102">
        <v>0.05</v>
      </c>
      <c r="O58" s="102">
        <v>0.05</v>
      </c>
      <c r="P58" s="102">
        <v>0.05</v>
      </c>
      <c r="Q58" s="102">
        <v>0.05</v>
      </c>
      <c r="R58" s="102">
        <v>0.03</v>
      </c>
      <c r="S58" s="102">
        <v>0.03</v>
      </c>
      <c r="T58" s="102">
        <v>0.03</v>
      </c>
      <c r="U58" s="102">
        <v>0.03</v>
      </c>
      <c r="V58" s="102">
        <v>0.03</v>
      </c>
      <c r="W58" s="102">
        <v>0.03</v>
      </c>
      <c r="X58" s="102">
        <v>0.03</v>
      </c>
      <c r="Y58" s="102">
        <v>0.03</v>
      </c>
      <c r="Z58" s="102">
        <v>0.03</v>
      </c>
      <c r="AA58" s="102">
        <v>0.03</v>
      </c>
      <c r="AB58" s="102">
        <v>0.03</v>
      </c>
      <c r="AC58" s="102">
        <v>0.8</v>
      </c>
      <c r="AD58" s="102"/>
      <c r="AE58" s="102"/>
    </row>
    <row r="59" spans="1:31">
      <c r="A59" s="102"/>
      <c r="B59" s="102"/>
      <c r="C59" s="102"/>
      <c r="D59" s="102" t="s">
        <v>144</v>
      </c>
      <c r="E59" s="102">
        <v>0.03</v>
      </c>
      <c r="F59" s="102">
        <v>0.03</v>
      </c>
      <c r="G59" s="102">
        <v>0.03</v>
      </c>
      <c r="H59" s="102">
        <v>0.03</v>
      </c>
      <c r="I59" s="102">
        <v>0.03</v>
      </c>
      <c r="J59" s="102">
        <v>0.03</v>
      </c>
      <c r="K59" s="102">
        <v>0.03</v>
      </c>
      <c r="L59" s="102">
        <v>0.03</v>
      </c>
      <c r="M59" s="102">
        <v>0.05</v>
      </c>
      <c r="N59" s="102">
        <v>0.05</v>
      </c>
      <c r="O59" s="102">
        <v>0.05</v>
      </c>
      <c r="P59" s="102">
        <v>0.05</v>
      </c>
      <c r="Q59" s="102">
        <v>0.05</v>
      </c>
      <c r="R59" s="102">
        <v>0.05</v>
      </c>
      <c r="S59" s="102">
        <v>0.03</v>
      </c>
      <c r="T59" s="102">
        <v>0.03</v>
      </c>
      <c r="U59" s="102">
        <v>0.03</v>
      </c>
      <c r="V59" s="102">
        <v>0.03</v>
      </c>
      <c r="W59" s="102">
        <v>0.03</v>
      </c>
      <c r="X59" s="102">
        <v>0.03</v>
      </c>
      <c r="Y59" s="102">
        <v>0.03</v>
      </c>
      <c r="Z59" s="102">
        <v>0.03</v>
      </c>
      <c r="AA59" s="102">
        <v>0.03</v>
      </c>
      <c r="AB59" s="102">
        <v>0.03</v>
      </c>
      <c r="AC59" s="102">
        <v>0.84</v>
      </c>
      <c r="AD59" s="102"/>
      <c r="AE59" s="102"/>
    </row>
    <row r="60" spans="1:31">
      <c r="A60" s="102"/>
      <c r="B60" s="102"/>
      <c r="C60" s="102" t="s">
        <v>180</v>
      </c>
      <c r="D60" s="102" t="s">
        <v>135</v>
      </c>
      <c r="E60" s="102">
        <v>0.05</v>
      </c>
      <c r="F60" s="102">
        <v>0.05</v>
      </c>
      <c r="G60" s="102">
        <v>0.05</v>
      </c>
      <c r="H60" s="102">
        <v>0.05</v>
      </c>
      <c r="I60" s="102">
        <v>0.05</v>
      </c>
      <c r="J60" s="102">
        <v>0.05</v>
      </c>
      <c r="K60" s="102">
        <v>0.05</v>
      </c>
      <c r="L60" s="102">
        <v>0.1</v>
      </c>
      <c r="M60" s="102">
        <v>0.1</v>
      </c>
      <c r="N60" s="102">
        <v>0.1</v>
      </c>
      <c r="O60" s="102">
        <v>0.1</v>
      </c>
      <c r="P60" s="102">
        <v>0.1</v>
      </c>
      <c r="Q60" s="102">
        <v>0.1</v>
      </c>
      <c r="R60" s="102">
        <v>0.1</v>
      </c>
      <c r="S60" s="102">
        <v>0.1</v>
      </c>
      <c r="T60" s="102">
        <v>0.1</v>
      </c>
      <c r="U60" s="102">
        <v>0.1</v>
      </c>
      <c r="V60" s="102">
        <v>0.1</v>
      </c>
      <c r="W60" s="102">
        <v>0.19</v>
      </c>
      <c r="X60" s="102">
        <v>0.25</v>
      </c>
      <c r="Y60" s="102">
        <v>0.22</v>
      </c>
      <c r="Z60" s="102">
        <v>0.22</v>
      </c>
      <c r="AA60" s="102">
        <v>0.12</v>
      </c>
      <c r="AB60" s="102">
        <v>0.09</v>
      </c>
      <c r="AC60" s="102">
        <v>2.54</v>
      </c>
      <c r="AD60" s="102">
        <v>14.34</v>
      </c>
      <c r="AE60" s="102"/>
    </row>
    <row r="61" spans="1:31">
      <c r="A61" s="102"/>
      <c r="B61" s="102"/>
      <c r="C61" s="102"/>
      <c r="D61" s="102" t="s">
        <v>143</v>
      </c>
      <c r="E61" s="102">
        <v>0.03</v>
      </c>
      <c r="F61" s="102">
        <v>0.03</v>
      </c>
      <c r="G61" s="102">
        <v>0.03</v>
      </c>
      <c r="H61" s="102">
        <v>0.03</v>
      </c>
      <c r="I61" s="102">
        <v>0.03</v>
      </c>
      <c r="J61" s="102">
        <v>0.03</v>
      </c>
      <c r="K61" s="102">
        <v>0.03</v>
      </c>
      <c r="L61" s="102">
        <v>0.03</v>
      </c>
      <c r="M61" s="102">
        <v>0.03</v>
      </c>
      <c r="N61" s="102">
        <v>0.05</v>
      </c>
      <c r="O61" s="102">
        <v>0.05</v>
      </c>
      <c r="P61" s="102">
        <v>0.05</v>
      </c>
      <c r="Q61" s="102">
        <v>0.05</v>
      </c>
      <c r="R61" s="102">
        <v>0.03</v>
      </c>
      <c r="S61" s="102">
        <v>0.03</v>
      </c>
      <c r="T61" s="102">
        <v>0.03</v>
      </c>
      <c r="U61" s="102">
        <v>0.03</v>
      </c>
      <c r="V61" s="102">
        <v>0.03</v>
      </c>
      <c r="W61" s="102">
        <v>0.03</v>
      </c>
      <c r="X61" s="102">
        <v>0.03</v>
      </c>
      <c r="Y61" s="102">
        <v>0.03</v>
      </c>
      <c r="Z61" s="102">
        <v>0.03</v>
      </c>
      <c r="AA61" s="102">
        <v>0.03</v>
      </c>
      <c r="AB61" s="102">
        <v>0.03</v>
      </c>
      <c r="AC61" s="102">
        <v>0.8</v>
      </c>
      <c r="AD61" s="102"/>
      <c r="AE61" s="102"/>
    </row>
    <row r="62" spans="1:31">
      <c r="A62" s="102"/>
      <c r="B62" s="102"/>
      <c r="C62" s="102"/>
      <c r="D62" s="102" t="s">
        <v>144</v>
      </c>
      <c r="E62" s="102">
        <v>0.03</v>
      </c>
      <c r="F62" s="102">
        <v>0.03</v>
      </c>
      <c r="G62" s="102">
        <v>0.03</v>
      </c>
      <c r="H62" s="102">
        <v>0.03</v>
      </c>
      <c r="I62" s="102">
        <v>0.03</v>
      </c>
      <c r="J62" s="102">
        <v>0.03</v>
      </c>
      <c r="K62" s="102">
        <v>0.03</v>
      </c>
      <c r="L62" s="102">
        <v>0.03</v>
      </c>
      <c r="M62" s="102">
        <v>0.05</v>
      </c>
      <c r="N62" s="102">
        <v>0.05</v>
      </c>
      <c r="O62" s="102">
        <v>0.05</v>
      </c>
      <c r="P62" s="102">
        <v>0.05</v>
      </c>
      <c r="Q62" s="102">
        <v>0.05</v>
      </c>
      <c r="R62" s="102">
        <v>0.05</v>
      </c>
      <c r="S62" s="102">
        <v>0.03</v>
      </c>
      <c r="T62" s="102">
        <v>0.03</v>
      </c>
      <c r="U62" s="102">
        <v>0.03</v>
      </c>
      <c r="V62" s="102">
        <v>0.03</v>
      </c>
      <c r="W62" s="102">
        <v>0.03</v>
      </c>
      <c r="X62" s="102">
        <v>0.03</v>
      </c>
      <c r="Y62" s="102">
        <v>0.03</v>
      </c>
      <c r="Z62" s="102">
        <v>0.03</v>
      </c>
      <c r="AA62" s="102">
        <v>0.03</v>
      </c>
      <c r="AB62" s="102">
        <v>0.03</v>
      </c>
      <c r="AC62" s="102">
        <v>0.84</v>
      </c>
      <c r="AD62" s="102"/>
      <c r="AE62" s="102"/>
    </row>
    <row r="63" spans="1:31">
      <c r="A63" s="102"/>
      <c r="B63" s="102"/>
      <c r="C63" s="102" t="s">
        <v>118</v>
      </c>
      <c r="D63" s="102" t="s">
        <v>135</v>
      </c>
      <c r="E63" s="102">
        <v>0.05</v>
      </c>
      <c r="F63" s="102">
        <v>0.05</v>
      </c>
      <c r="G63" s="102">
        <v>0.05</v>
      </c>
      <c r="H63" s="102">
        <v>0.05</v>
      </c>
      <c r="I63" s="102">
        <v>0.05</v>
      </c>
      <c r="J63" s="102">
        <v>0.05</v>
      </c>
      <c r="K63" s="102">
        <v>0.05</v>
      </c>
      <c r="L63" s="102">
        <v>0.1</v>
      </c>
      <c r="M63" s="102">
        <v>0.34</v>
      </c>
      <c r="N63" s="102">
        <v>0.6</v>
      </c>
      <c r="O63" s="102">
        <v>0.63</v>
      </c>
      <c r="P63" s="102">
        <v>0.72</v>
      </c>
      <c r="Q63" s="102">
        <v>0.79</v>
      </c>
      <c r="R63" s="102">
        <v>0.83</v>
      </c>
      <c r="S63" s="102">
        <v>0.61</v>
      </c>
      <c r="T63" s="102">
        <v>0.65</v>
      </c>
      <c r="U63" s="102">
        <v>0.1</v>
      </c>
      <c r="V63" s="102">
        <v>0.1</v>
      </c>
      <c r="W63" s="102">
        <v>0.19</v>
      </c>
      <c r="X63" s="102">
        <v>0.25</v>
      </c>
      <c r="Y63" s="102">
        <v>0.22</v>
      </c>
      <c r="Z63" s="102">
        <v>0.22</v>
      </c>
      <c r="AA63" s="102">
        <v>0.12</v>
      </c>
      <c r="AB63" s="102">
        <v>0.09</v>
      </c>
      <c r="AC63" s="102">
        <v>6.91</v>
      </c>
      <c r="AD63" s="102">
        <v>36.19</v>
      </c>
      <c r="AE63" s="102"/>
    </row>
    <row r="64" spans="1:31">
      <c r="A64" s="102"/>
      <c r="B64" s="102"/>
      <c r="C64" s="102"/>
      <c r="D64" s="102" t="s">
        <v>143</v>
      </c>
      <c r="E64" s="102">
        <v>0.03</v>
      </c>
      <c r="F64" s="102">
        <v>0.03</v>
      </c>
      <c r="G64" s="102">
        <v>0.03</v>
      </c>
      <c r="H64" s="102">
        <v>0.03</v>
      </c>
      <c r="I64" s="102">
        <v>0.03</v>
      </c>
      <c r="J64" s="102">
        <v>0.03</v>
      </c>
      <c r="K64" s="102">
        <v>0.03</v>
      </c>
      <c r="L64" s="102">
        <v>0.03</v>
      </c>
      <c r="M64" s="102">
        <v>0.03</v>
      </c>
      <c r="N64" s="102">
        <v>0.05</v>
      </c>
      <c r="O64" s="102">
        <v>0.05</v>
      </c>
      <c r="P64" s="102">
        <v>0.05</v>
      </c>
      <c r="Q64" s="102">
        <v>0.05</v>
      </c>
      <c r="R64" s="102">
        <v>0.03</v>
      </c>
      <c r="S64" s="102">
        <v>0.03</v>
      </c>
      <c r="T64" s="102">
        <v>0.03</v>
      </c>
      <c r="U64" s="102">
        <v>0.03</v>
      </c>
      <c r="V64" s="102">
        <v>0.03</v>
      </c>
      <c r="W64" s="102">
        <v>0.03</v>
      </c>
      <c r="X64" s="102">
        <v>0.03</v>
      </c>
      <c r="Y64" s="102">
        <v>0.03</v>
      </c>
      <c r="Z64" s="102">
        <v>0.03</v>
      </c>
      <c r="AA64" s="102">
        <v>0.03</v>
      </c>
      <c r="AB64" s="102">
        <v>0.03</v>
      </c>
      <c r="AC64" s="102">
        <v>0.8</v>
      </c>
      <c r="AD64" s="102"/>
      <c r="AE64" s="102"/>
    </row>
    <row r="65" spans="1:31">
      <c r="A65" s="102"/>
      <c r="B65" s="102"/>
      <c r="C65" s="102"/>
      <c r="D65" s="102" t="s">
        <v>144</v>
      </c>
      <c r="E65" s="102">
        <v>0.03</v>
      </c>
      <c r="F65" s="102">
        <v>0.03</v>
      </c>
      <c r="G65" s="102">
        <v>0.03</v>
      </c>
      <c r="H65" s="102">
        <v>0.03</v>
      </c>
      <c r="I65" s="102">
        <v>0.03</v>
      </c>
      <c r="J65" s="102">
        <v>0.03</v>
      </c>
      <c r="K65" s="102">
        <v>0.03</v>
      </c>
      <c r="L65" s="102">
        <v>0.03</v>
      </c>
      <c r="M65" s="102">
        <v>0.05</v>
      </c>
      <c r="N65" s="102">
        <v>0.05</v>
      </c>
      <c r="O65" s="102">
        <v>0.05</v>
      </c>
      <c r="P65" s="102">
        <v>0.05</v>
      </c>
      <c r="Q65" s="102">
        <v>0.05</v>
      </c>
      <c r="R65" s="102">
        <v>0.05</v>
      </c>
      <c r="S65" s="102">
        <v>0.03</v>
      </c>
      <c r="T65" s="102">
        <v>0.03</v>
      </c>
      <c r="U65" s="102">
        <v>0.03</v>
      </c>
      <c r="V65" s="102">
        <v>0.03</v>
      </c>
      <c r="W65" s="102">
        <v>0.03</v>
      </c>
      <c r="X65" s="102">
        <v>0.03</v>
      </c>
      <c r="Y65" s="102">
        <v>0.03</v>
      </c>
      <c r="Z65" s="102">
        <v>0.03</v>
      </c>
      <c r="AA65" s="102">
        <v>0.03</v>
      </c>
      <c r="AB65" s="102">
        <v>0.03</v>
      </c>
      <c r="AC65" s="102">
        <v>0.84</v>
      </c>
      <c r="AD65" s="102"/>
      <c r="AE65" s="102"/>
    </row>
    <row r="66" spans="1:31">
      <c r="A66" s="102" t="s">
        <v>121</v>
      </c>
      <c r="B66" s="102" t="s">
        <v>122</v>
      </c>
      <c r="C66" s="102" t="s">
        <v>118</v>
      </c>
      <c r="D66" s="102" t="s">
        <v>119</v>
      </c>
      <c r="E66" s="102">
        <v>1</v>
      </c>
      <c r="F66" s="102">
        <v>1</v>
      </c>
      <c r="G66" s="102">
        <v>1</v>
      </c>
      <c r="H66" s="102">
        <v>1</v>
      </c>
      <c r="I66" s="102">
        <v>1</v>
      </c>
      <c r="J66" s="102">
        <v>1</v>
      </c>
      <c r="K66" s="102">
        <v>1</v>
      </c>
      <c r="L66" s="102">
        <v>1</v>
      </c>
      <c r="M66" s="102">
        <v>1</v>
      </c>
      <c r="N66" s="102">
        <v>1</v>
      </c>
      <c r="O66" s="102">
        <v>1</v>
      </c>
      <c r="P66" s="102">
        <v>1</v>
      </c>
      <c r="Q66" s="102">
        <v>1</v>
      </c>
      <c r="R66" s="102">
        <v>1</v>
      </c>
      <c r="S66" s="102">
        <v>1</v>
      </c>
      <c r="T66" s="102">
        <v>1</v>
      </c>
      <c r="U66" s="102">
        <v>1</v>
      </c>
      <c r="V66" s="102">
        <v>1</v>
      </c>
      <c r="W66" s="102">
        <v>1</v>
      </c>
      <c r="X66" s="102">
        <v>1</v>
      </c>
      <c r="Y66" s="102">
        <v>1</v>
      </c>
      <c r="Z66" s="102">
        <v>1</v>
      </c>
      <c r="AA66" s="102">
        <v>1</v>
      </c>
      <c r="AB66" s="102">
        <v>1</v>
      </c>
      <c r="AC66" s="102">
        <v>24</v>
      </c>
      <c r="AD66" s="102">
        <v>168</v>
      </c>
      <c r="AE66" s="102">
        <v>8760</v>
      </c>
    </row>
    <row r="67" spans="1:31">
      <c r="A67" s="102" t="s">
        <v>123</v>
      </c>
      <c r="B67" s="102" t="s">
        <v>122</v>
      </c>
      <c r="C67" s="102" t="s">
        <v>118</v>
      </c>
      <c r="D67" s="102" t="s">
        <v>119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0</v>
      </c>
      <c r="P67" s="102">
        <v>0</v>
      </c>
      <c r="Q67" s="102">
        <v>0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0</v>
      </c>
      <c r="X67" s="102">
        <v>0</v>
      </c>
      <c r="Y67" s="102">
        <v>0</v>
      </c>
      <c r="Z67" s="102">
        <v>0</v>
      </c>
      <c r="AA67" s="102">
        <v>0</v>
      </c>
      <c r="AB67" s="102">
        <v>0</v>
      </c>
      <c r="AC67" s="102">
        <v>0</v>
      </c>
      <c r="AD67" s="102">
        <v>0</v>
      </c>
      <c r="AE67" s="102">
        <v>0</v>
      </c>
    </row>
    <row r="68" spans="1:31">
      <c r="A68" s="102" t="s">
        <v>124</v>
      </c>
      <c r="B68" s="102" t="s">
        <v>117</v>
      </c>
      <c r="C68" s="102" t="s">
        <v>118</v>
      </c>
      <c r="D68" s="102" t="s">
        <v>119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</row>
    <row r="69" spans="1:31">
      <c r="A69" s="102" t="s">
        <v>125</v>
      </c>
      <c r="B69" s="102" t="s">
        <v>126</v>
      </c>
      <c r="C69" s="102" t="s">
        <v>118</v>
      </c>
      <c r="D69" s="102" t="s">
        <v>119</v>
      </c>
      <c r="E69" s="102">
        <v>0.2</v>
      </c>
      <c r="F69" s="102">
        <v>0.2</v>
      </c>
      <c r="G69" s="102">
        <v>0.2</v>
      </c>
      <c r="H69" s="102">
        <v>0.2</v>
      </c>
      <c r="I69" s="102">
        <v>0.2</v>
      </c>
      <c r="J69" s="102">
        <v>0.2</v>
      </c>
      <c r="K69" s="102">
        <v>0.2</v>
      </c>
      <c r="L69" s="102">
        <v>0.2</v>
      </c>
      <c r="M69" s="102">
        <v>0.2</v>
      </c>
      <c r="N69" s="102">
        <v>0.2</v>
      </c>
      <c r="O69" s="102">
        <v>0.2</v>
      </c>
      <c r="P69" s="102">
        <v>0.2</v>
      </c>
      <c r="Q69" s="102">
        <v>0.2</v>
      </c>
      <c r="R69" s="102">
        <v>0.2</v>
      </c>
      <c r="S69" s="102">
        <v>0.2</v>
      </c>
      <c r="T69" s="102">
        <v>0.2</v>
      </c>
      <c r="U69" s="102">
        <v>0.2</v>
      </c>
      <c r="V69" s="102">
        <v>0.2</v>
      </c>
      <c r="W69" s="102">
        <v>0.2</v>
      </c>
      <c r="X69" s="102">
        <v>0.2</v>
      </c>
      <c r="Y69" s="102">
        <v>0.2</v>
      </c>
      <c r="Z69" s="102">
        <v>0.2</v>
      </c>
      <c r="AA69" s="102">
        <v>0.2</v>
      </c>
      <c r="AB69" s="102">
        <v>0.2</v>
      </c>
      <c r="AC69" s="102">
        <v>4.8</v>
      </c>
      <c r="AD69" s="102">
        <v>33.6</v>
      </c>
      <c r="AE69" s="102">
        <v>1752</v>
      </c>
    </row>
    <row r="70" spans="1:31">
      <c r="A70" s="102" t="s">
        <v>127</v>
      </c>
      <c r="B70" s="102" t="s">
        <v>126</v>
      </c>
      <c r="C70" s="102" t="s">
        <v>128</v>
      </c>
      <c r="D70" s="102" t="s">
        <v>119</v>
      </c>
      <c r="E70" s="102">
        <v>1.1000000000000001</v>
      </c>
      <c r="F70" s="102">
        <v>1.1000000000000001</v>
      </c>
      <c r="G70" s="102">
        <v>1.1000000000000001</v>
      </c>
      <c r="H70" s="102">
        <v>1.1000000000000001</v>
      </c>
      <c r="I70" s="102">
        <v>1.1000000000000001</v>
      </c>
      <c r="J70" s="102">
        <v>1.1000000000000001</v>
      </c>
      <c r="K70" s="102">
        <v>1.1000000000000001</v>
      </c>
      <c r="L70" s="102">
        <v>1.1000000000000001</v>
      </c>
      <c r="M70" s="102">
        <v>1.1000000000000001</v>
      </c>
      <c r="N70" s="102">
        <v>1.1000000000000001</v>
      </c>
      <c r="O70" s="102">
        <v>1.1000000000000001</v>
      </c>
      <c r="P70" s="102">
        <v>1.1000000000000001</v>
      </c>
      <c r="Q70" s="102">
        <v>1.1000000000000001</v>
      </c>
      <c r="R70" s="102">
        <v>1.1000000000000001</v>
      </c>
      <c r="S70" s="102">
        <v>1.1000000000000001</v>
      </c>
      <c r="T70" s="102">
        <v>1.1000000000000001</v>
      </c>
      <c r="U70" s="102">
        <v>1.1000000000000001</v>
      </c>
      <c r="V70" s="102">
        <v>1.1000000000000001</v>
      </c>
      <c r="W70" s="102">
        <v>1.1000000000000001</v>
      </c>
      <c r="X70" s="102">
        <v>1.1000000000000001</v>
      </c>
      <c r="Y70" s="102">
        <v>1.1000000000000001</v>
      </c>
      <c r="Z70" s="102">
        <v>1.1000000000000001</v>
      </c>
      <c r="AA70" s="102">
        <v>1.1000000000000001</v>
      </c>
      <c r="AB70" s="102">
        <v>1.1000000000000001</v>
      </c>
      <c r="AC70" s="102">
        <v>26.4</v>
      </c>
      <c r="AD70" s="102">
        <v>184.8</v>
      </c>
      <c r="AE70" s="102">
        <v>7800</v>
      </c>
    </row>
    <row r="71" spans="1:31">
      <c r="A71" s="102"/>
      <c r="B71" s="102"/>
      <c r="C71" s="102" t="s">
        <v>129</v>
      </c>
      <c r="D71" s="102" t="s">
        <v>119</v>
      </c>
      <c r="E71" s="102">
        <v>0.6</v>
      </c>
      <c r="F71" s="102">
        <v>0.6</v>
      </c>
      <c r="G71" s="102">
        <v>0.6</v>
      </c>
      <c r="H71" s="102">
        <v>0.6</v>
      </c>
      <c r="I71" s="102">
        <v>0.6</v>
      </c>
      <c r="J71" s="102">
        <v>0.6</v>
      </c>
      <c r="K71" s="102">
        <v>0.6</v>
      </c>
      <c r="L71" s="102">
        <v>0.6</v>
      </c>
      <c r="M71" s="102">
        <v>0.6</v>
      </c>
      <c r="N71" s="102">
        <v>0.6</v>
      </c>
      <c r="O71" s="102">
        <v>0.6</v>
      </c>
      <c r="P71" s="102">
        <v>0.6</v>
      </c>
      <c r="Q71" s="102">
        <v>0.6</v>
      </c>
      <c r="R71" s="102">
        <v>0.6</v>
      </c>
      <c r="S71" s="102">
        <v>0.6</v>
      </c>
      <c r="T71" s="102">
        <v>0.6</v>
      </c>
      <c r="U71" s="102">
        <v>0.6</v>
      </c>
      <c r="V71" s="102">
        <v>0.6</v>
      </c>
      <c r="W71" s="102">
        <v>0.6</v>
      </c>
      <c r="X71" s="102">
        <v>0.6</v>
      </c>
      <c r="Y71" s="102">
        <v>0.6</v>
      </c>
      <c r="Z71" s="102">
        <v>0.6</v>
      </c>
      <c r="AA71" s="102">
        <v>0.6</v>
      </c>
      <c r="AB71" s="102">
        <v>0.6</v>
      </c>
      <c r="AC71" s="102">
        <v>14.4</v>
      </c>
      <c r="AD71" s="102">
        <v>100.8</v>
      </c>
      <c r="AE71" s="102"/>
    </row>
    <row r="72" spans="1:31">
      <c r="A72" s="102"/>
      <c r="B72" s="102"/>
      <c r="C72" s="102" t="s">
        <v>118</v>
      </c>
      <c r="D72" s="102" t="s">
        <v>119</v>
      </c>
      <c r="E72" s="102">
        <v>1.1000000000000001</v>
      </c>
      <c r="F72" s="102">
        <v>1.1000000000000001</v>
      </c>
      <c r="G72" s="102">
        <v>1.1000000000000001</v>
      </c>
      <c r="H72" s="102">
        <v>1.1000000000000001</v>
      </c>
      <c r="I72" s="102">
        <v>1.1000000000000001</v>
      </c>
      <c r="J72" s="102">
        <v>1.1000000000000001</v>
      </c>
      <c r="K72" s="102">
        <v>1.1000000000000001</v>
      </c>
      <c r="L72" s="102">
        <v>1.1000000000000001</v>
      </c>
      <c r="M72" s="102">
        <v>1.1000000000000001</v>
      </c>
      <c r="N72" s="102">
        <v>1.1000000000000001</v>
      </c>
      <c r="O72" s="102">
        <v>1.1000000000000001</v>
      </c>
      <c r="P72" s="102">
        <v>1.1000000000000001</v>
      </c>
      <c r="Q72" s="102">
        <v>1.1000000000000001</v>
      </c>
      <c r="R72" s="102">
        <v>1.1000000000000001</v>
      </c>
      <c r="S72" s="102">
        <v>1.1000000000000001</v>
      </c>
      <c r="T72" s="102">
        <v>1.1000000000000001</v>
      </c>
      <c r="U72" s="102">
        <v>1.1000000000000001</v>
      </c>
      <c r="V72" s="102">
        <v>1.1000000000000001</v>
      </c>
      <c r="W72" s="102">
        <v>1.1000000000000001</v>
      </c>
      <c r="X72" s="102">
        <v>1.1000000000000001</v>
      </c>
      <c r="Y72" s="102">
        <v>1.1000000000000001</v>
      </c>
      <c r="Z72" s="102">
        <v>1.1000000000000001</v>
      </c>
      <c r="AA72" s="102">
        <v>1.1000000000000001</v>
      </c>
      <c r="AB72" s="102">
        <v>1.1000000000000001</v>
      </c>
      <c r="AC72" s="102">
        <v>26.4</v>
      </c>
      <c r="AD72" s="102">
        <v>184.8</v>
      </c>
      <c r="AE72" s="102"/>
    </row>
    <row r="73" spans="1:31">
      <c r="A73" s="102" t="s">
        <v>162</v>
      </c>
      <c r="B73" s="102" t="s">
        <v>126</v>
      </c>
      <c r="C73" s="102" t="s">
        <v>118</v>
      </c>
      <c r="D73" s="102" t="s">
        <v>119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</row>
    <row r="74" spans="1:31">
      <c r="A74" s="102" t="s">
        <v>130</v>
      </c>
      <c r="B74" s="102" t="s">
        <v>126</v>
      </c>
      <c r="C74" s="102" t="s">
        <v>118</v>
      </c>
      <c r="D74" s="102" t="s">
        <v>119</v>
      </c>
      <c r="E74" s="102">
        <v>1</v>
      </c>
      <c r="F74" s="102">
        <v>1</v>
      </c>
      <c r="G74" s="102">
        <v>1</v>
      </c>
      <c r="H74" s="102">
        <v>1</v>
      </c>
      <c r="I74" s="102">
        <v>1</v>
      </c>
      <c r="J74" s="102">
        <v>1</v>
      </c>
      <c r="K74" s="102">
        <v>1</v>
      </c>
      <c r="L74" s="102">
        <v>1</v>
      </c>
      <c r="M74" s="102">
        <v>1</v>
      </c>
      <c r="N74" s="102">
        <v>1</v>
      </c>
      <c r="O74" s="102">
        <v>1</v>
      </c>
      <c r="P74" s="102">
        <v>1</v>
      </c>
      <c r="Q74" s="102">
        <v>1</v>
      </c>
      <c r="R74" s="102">
        <v>1</v>
      </c>
      <c r="S74" s="102">
        <v>1</v>
      </c>
      <c r="T74" s="102">
        <v>1</v>
      </c>
      <c r="U74" s="102">
        <v>1</v>
      </c>
      <c r="V74" s="102">
        <v>1</v>
      </c>
      <c r="W74" s="102">
        <v>1</v>
      </c>
      <c r="X74" s="102">
        <v>1</v>
      </c>
      <c r="Y74" s="102">
        <v>1</v>
      </c>
      <c r="Z74" s="102">
        <v>1</v>
      </c>
      <c r="AA74" s="102">
        <v>1</v>
      </c>
      <c r="AB74" s="102">
        <v>1</v>
      </c>
      <c r="AC74" s="102">
        <v>24</v>
      </c>
      <c r="AD74" s="102">
        <v>168</v>
      </c>
      <c r="AE74" s="102">
        <v>8760</v>
      </c>
    </row>
    <row r="75" spans="1:31">
      <c r="A75" s="102" t="s">
        <v>131</v>
      </c>
      <c r="B75" s="102" t="s">
        <v>126</v>
      </c>
      <c r="C75" s="102" t="s">
        <v>118</v>
      </c>
      <c r="D75" s="102" t="s">
        <v>119</v>
      </c>
      <c r="E75" s="102">
        <v>1</v>
      </c>
      <c r="F75" s="102">
        <v>1</v>
      </c>
      <c r="G75" s="102">
        <v>1</v>
      </c>
      <c r="H75" s="102">
        <v>1</v>
      </c>
      <c r="I75" s="102">
        <v>1</v>
      </c>
      <c r="J75" s="102">
        <v>1</v>
      </c>
      <c r="K75" s="102">
        <v>1</v>
      </c>
      <c r="L75" s="102">
        <v>1</v>
      </c>
      <c r="M75" s="102">
        <v>1</v>
      </c>
      <c r="N75" s="102">
        <v>1</v>
      </c>
      <c r="O75" s="102">
        <v>1</v>
      </c>
      <c r="P75" s="102">
        <v>1</v>
      </c>
      <c r="Q75" s="102">
        <v>1</v>
      </c>
      <c r="R75" s="102">
        <v>1</v>
      </c>
      <c r="S75" s="102">
        <v>1</v>
      </c>
      <c r="T75" s="102">
        <v>1</v>
      </c>
      <c r="U75" s="102">
        <v>1</v>
      </c>
      <c r="V75" s="102">
        <v>1</v>
      </c>
      <c r="W75" s="102">
        <v>1</v>
      </c>
      <c r="X75" s="102">
        <v>1</v>
      </c>
      <c r="Y75" s="102">
        <v>1</v>
      </c>
      <c r="Z75" s="102">
        <v>1</v>
      </c>
      <c r="AA75" s="102">
        <v>1</v>
      </c>
      <c r="AB75" s="102">
        <v>1</v>
      </c>
      <c r="AC75" s="102">
        <v>24</v>
      </c>
      <c r="AD75" s="102">
        <v>168</v>
      </c>
      <c r="AE75" s="102">
        <v>8760</v>
      </c>
    </row>
    <row r="76" spans="1:31">
      <c r="A76" s="102" t="s">
        <v>163</v>
      </c>
      <c r="B76" s="102" t="s">
        <v>126</v>
      </c>
      <c r="C76" s="102" t="s">
        <v>118</v>
      </c>
      <c r="D76" s="102" t="s">
        <v>119</v>
      </c>
      <c r="E76" s="102">
        <v>1</v>
      </c>
      <c r="F76" s="102">
        <v>1</v>
      </c>
      <c r="G76" s="102">
        <v>1</v>
      </c>
      <c r="H76" s="102">
        <v>1</v>
      </c>
      <c r="I76" s="102">
        <v>1</v>
      </c>
      <c r="J76" s="102">
        <v>1</v>
      </c>
      <c r="K76" s="102">
        <v>1</v>
      </c>
      <c r="L76" s="102">
        <v>1</v>
      </c>
      <c r="M76" s="102">
        <v>1</v>
      </c>
      <c r="N76" s="102">
        <v>1</v>
      </c>
      <c r="O76" s="102">
        <v>1</v>
      </c>
      <c r="P76" s="102">
        <v>1</v>
      </c>
      <c r="Q76" s="102">
        <v>1</v>
      </c>
      <c r="R76" s="102">
        <v>1</v>
      </c>
      <c r="S76" s="102">
        <v>1</v>
      </c>
      <c r="T76" s="102">
        <v>1</v>
      </c>
      <c r="U76" s="102">
        <v>1</v>
      </c>
      <c r="V76" s="102">
        <v>1</v>
      </c>
      <c r="W76" s="102">
        <v>1</v>
      </c>
      <c r="X76" s="102">
        <v>1</v>
      </c>
      <c r="Y76" s="102">
        <v>1</v>
      </c>
      <c r="Z76" s="102">
        <v>1</v>
      </c>
      <c r="AA76" s="102">
        <v>1</v>
      </c>
      <c r="AB76" s="102">
        <v>1</v>
      </c>
      <c r="AC76" s="102">
        <v>24</v>
      </c>
      <c r="AD76" s="102">
        <v>168</v>
      </c>
      <c r="AE76" s="102">
        <v>8760</v>
      </c>
    </row>
    <row r="77" spans="1:31">
      <c r="A77" s="102" t="s">
        <v>164</v>
      </c>
      <c r="B77" s="102" t="s">
        <v>126</v>
      </c>
      <c r="C77" s="102" t="s">
        <v>118</v>
      </c>
      <c r="D77" s="102" t="s">
        <v>119</v>
      </c>
      <c r="E77" s="102">
        <v>1</v>
      </c>
      <c r="F77" s="102">
        <v>1</v>
      </c>
      <c r="G77" s="102">
        <v>1</v>
      </c>
      <c r="H77" s="102">
        <v>1</v>
      </c>
      <c r="I77" s="102">
        <v>1</v>
      </c>
      <c r="J77" s="102">
        <v>1</v>
      </c>
      <c r="K77" s="102">
        <v>1</v>
      </c>
      <c r="L77" s="102">
        <v>1</v>
      </c>
      <c r="M77" s="102">
        <v>1</v>
      </c>
      <c r="N77" s="102">
        <v>1</v>
      </c>
      <c r="O77" s="102">
        <v>1</v>
      </c>
      <c r="P77" s="102">
        <v>1</v>
      </c>
      <c r="Q77" s="102">
        <v>1</v>
      </c>
      <c r="R77" s="102">
        <v>1</v>
      </c>
      <c r="S77" s="102">
        <v>1</v>
      </c>
      <c r="T77" s="102">
        <v>1</v>
      </c>
      <c r="U77" s="102">
        <v>1</v>
      </c>
      <c r="V77" s="102">
        <v>1</v>
      </c>
      <c r="W77" s="102">
        <v>1</v>
      </c>
      <c r="X77" s="102">
        <v>1</v>
      </c>
      <c r="Y77" s="102">
        <v>1</v>
      </c>
      <c r="Z77" s="102">
        <v>1</v>
      </c>
      <c r="AA77" s="102">
        <v>1</v>
      </c>
      <c r="AB77" s="102">
        <v>1</v>
      </c>
      <c r="AC77" s="102">
        <v>24</v>
      </c>
      <c r="AD77" s="102">
        <v>168</v>
      </c>
      <c r="AE77" s="102">
        <v>8760</v>
      </c>
    </row>
    <row r="78" spans="1:31">
      <c r="A78" s="102" t="s">
        <v>165</v>
      </c>
      <c r="B78" s="102" t="s">
        <v>166</v>
      </c>
      <c r="C78" s="102" t="s">
        <v>118</v>
      </c>
      <c r="D78" s="102" t="s">
        <v>119</v>
      </c>
      <c r="E78" s="102">
        <v>65</v>
      </c>
      <c r="F78" s="102">
        <v>65</v>
      </c>
      <c r="G78" s="102">
        <v>65</v>
      </c>
      <c r="H78" s="102">
        <v>65</v>
      </c>
      <c r="I78" s="102">
        <v>65</v>
      </c>
      <c r="J78" s="102">
        <v>65</v>
      </c>
      <c r="K78" s="102">
        <v>65</v>
      </c>
      <c r="L78" s="102">
        <v>65</v>
      </c>
      <c r="M78" s="102">
        <v>65</v>
      </c>
      <c r="N78" s="102">
        <v>65</v>
      </c>
      <c r="O78" s="102">
        <v>65</v>
      </c>
      <c r="P78" s="102">
        <v>65</v>
      </c>
      <c r="Q78" s="102">
        <v>65</v>
      </c>
      <c r="R78" s="102">
        <v>65</v>
      </c>
      <c r="S78" s="102">
        <v>65</v>
      </c>
      <c r="T78" s="102">
        <v>65</v>
      </c>
      <c r="U78" s="102">
        <v>65</v>
      </c>
      <c r="V78" s="102">
        <v>65</v>
      </c>
      <c r="W78" s="102">
        <v>65</v>
      </c>
      <c r="X78" s="102">
        <v>65</v>
      </c>
      <c r="Y78" s="102">
        <v>65</v>
      </c>
      <c r="Z78" s="102">
        <v>65</v>
      </c>
      <c r="AA78" s="102">
        <v>65</v>
      </c>
      <c r="AB78" s="102">
        <v>65</v>
      </c>
      <c r="AC78" s="102">
        <v>1560</v>
      </c>
      <c r="AD78" s="102">
        <v>10920</v>
      </c>
      <c r="AE78" s="102">
        <v>569400</v>
      </c>
    </row>
    <row r="79" spans="1:31">
      <c r="A79" s="102" t="s">
        <v>344</v>
      </c>
      <c r="B79" s="102" t="s">
        <v>166</v>
      </c>
      <c r="C79" s="102" t="s">
        <v>118</v>
      </c>
      <c r="D79" s="102" t="s">
        <v>119</v>
      </c>
      <c r="E79" s="102">
        <v>30</v>
      </c>
      <c r="F79" s="102">
        <v>30</v>
      </c>
      <c r="G79" s="102">
        <v>30</v>
      </c>
      <c r="H79" s="102">
        <v>30</v>
      </c>
      <c r="I79" s="102">
        <v>30</v>
      </c>
      <c r="J79" s="102">
        <v>30</v>
      </c>
      <c r="K79" s="102">
        <v>30</v>
      </c>
      <c r="L79" s="102">
        <v>30</v>
      </c>
      <c r="M79" s="102">
        <v>30</v>
      </c>
      <c r="N79" s="102">
        <v>30</v>
      </c>
      <c r="O79" s="102">
        <v>30</v>
      </c>
      <c r="P79" s="102">
        <v>30</v>
      </c>
      <c r="Q79" s="102">
        <v>30</v>
      </c>
      <c r="R79" s="102">
        <v>30</v>
      </c>
      <c r="S79" s="102">
        <v>30</v>
      </c>
      <c r="T79" s="102">
        <v>30</v>
      </c>
      <c r="U79" s="102">
        <v>30</v>
      </c>
      <c r="V79" s="102">
        <v>30</v>
      </c>
      <c r="W79" s="102">
        <v>30</v>
      </c>
      <c r="X79" s="102">
        <v>30</v>
      </c>
      <c r="Y79" s="102">
        <v>30</v>
      </c>
      <c r="Z79" s="102">
        <v>30</v>
      </c>
      <c r="AA79" s="102">
        <v>30</v>
      </c>
      <c r="AB79" s="102">
        <v>30</v>
      </c>
      <c r="AC79" s="102">
        <v>720</v>
      </c>
      <c r="AD79" s="102">
        <v>5040</v>
      </c>
      <c r="AE79" s="102">
        <v>262800</v>
      </c>
    </row>
    <row r="80" spans="1:31">
      <c r="A80" s="102" t="s">
        <v>345</v>
      </c>
      <c r="B80" s="102" t="s">
        <v>166</v>
      </c>
      <c r="C80" s="102" t="s">
        <v>118</v>
      </c>
      <c r="D80" s="102" t="s">
        <v>119</v>
      </c>
      <c r="E80" s="102">
        <v>60</v>
      </c>
      <c r="F80" s="102">
        <v>60</v>
      </c>
      <c r="G80" s="102">
        <v>60</v>
      </c>
      <c r="H80" s="102">
        <v>60</v>
      </c>
      <c r="I80" s="102">
        <v>60</v>
      </c>
      <c r="J80" s="102">
        <v>60</v>
      </c>
      <c r="K80" s="102">
        <v>60</v>
      </c>
      <c r="L80" s="102">
        <v>60</v>
      </c>
      <c r="M80" s="102">
        <v>60</v>
      </c>
      <c r="N80" s="102">
        <v>60</v>
      </c>
      <c r="O80" s="102">
        <v>60</v>
      </c>
      <c r="P80" s="102">
        <v>60</v>
      </c>
      <c r="Q80" s="102">
        <v>60</v>
      </c>
      <c r="R80" s="102">
        <v>60</v>
      </c>
      <c r="S80" s="102">
        <v>60</v>
      </c>
      <c r="T80" s="102">
        <v>60</v>
      </c>
      <c r="U80" s="102">
        <v>60</v>
      </c>
      <c r="V80" s="102">
        <v>60</v>
      </c>
      <c r="W80" s="102">
        <v>60</v>
      </c>
      <c r="X80" s="102">
        <v>60</v>
      </c>
      <c r="Y80" s="102">
        <v>60</v>
      </c>
      <c r="Z80" s="102">
        <v>60</v>
      </c>
      <c r="AA80" s="102">
        <v>60</v>
      </c>
      <c r="AB80" s="102">
        <v>60</v>
      </c>
      <c r="AC80" s="102">
        <v>1440</v>
      </c>
      <c r="AD80" s="102">
        <v>10080</v>
      </c>
      <c r="AE80" s="102">
        <v>525600</v>
      </c>
    </row>
    <row r="81" spans="1:31">
      <c r="A81" s="102" t="s">
        <v>132</v>
      </c>
      <c r="B81" s="102" t="s">
        <v>133</v>
      </c>
      <c r="C81" s="102" t="s">
        <v>118</v>
      </c>
      <c r="D81" s="102" t="s">
        <v>119</v>
      </c>
      <c r="E81" s="102">
        <v>4</v>
      </c>
      <c r="F81" s="102">
        <v>4</v>
      </c>
      <c r="G81" s="102">
        <v>4</v>
      </c>
      <c r="H81" s="102">
        <v>4</v>
      </c>
      <c r="I81" s="102">
        <v>4</v>
      </c>
      <c r="J81" s="102">
        <v>4</v>
      </c>
      <c r="K81" s="102">
        <v>4</v>
      </c>
      <c r="L81" s="102">
        <v>4</v>
      </c>
      <c r="M81" s="102">
        <v>4</v>
      </c>
      <c r="N81" s="102">
        <v>4</v>
      </c>
      <c r="O81" s="102">
        <v>4</v>
      </c>
      <c r="P81" s="102">
        <v>4</v>
      </c>
      <c r="Q81" s="102">
        <v>4</v>
      </c>
      <c r="R81" s="102">
        <v>4</v>
      </c>
      <c r="S81" s="102">
        <v>4</v>
      </c>
      <c r="T81" s="102">
        <v>4</v>
      </c>
      <c r="U81" s="102">
        <v>4</v>
      </c>
      <c r="V81" s="102">
        <v>4</v>
      </c>
      <c r="W81" s="102">
        <v>4</v>
      </c>
      <c r="X81" s="102">
        <v>4</v>
      </c>
      <c r="Y81" s="102">
        <v>4</v>
      </c>
      <c r="Z81" s="102">
        <v>4</v>
      </c>
      <c r="AA81" s="102">
        <v>4</v>
      </c>
      <c r="AB81" s="102">
        <v>4</v>
      </c>
      <c r="AC81" s="102">
        <v>96</v>
      </c>
      <c r="AD81" s="102">
        <v>672</v>
      </c>
      <c r="AE81" s="102">
        <v>35040</v>
      </c>
    </row>
    <row r="82" spans="1:31">
      <c r="A82" s="102" t="s">
        <v>167</v>
      </c>
      <c r="B82" s="102" t="s">
        <v>120</v>
      </c>
      <c r="C82" s="102" t="s">
        <v>168</v>
      </c>
      <c r="D82" s="102" t="s">
        <v>119</v>
      </c>
      <c r="E82" s="102">
        <v>13</v>
      </c>
      <c r="F82" s="102">
        <v>13</v>
      </c>
      <c r="G82" s="102">
        <v>13</v>
      </c>
      <c r="H82" s="102">
        <v>13</v>
      </c>
      <c r="I82" s="102">
        <v>13</v>
      </c>
      <c r="J82" s="102">
        <v>13</v>
      </c>
      <c r="K82" s="102">
        <v>13</v>
      </c>
      <c r="L82" s="102">
        <v>13</v>
      </c>
      <c r="M82" s="102">
        <v>13</v>
      </c>
      <c r="N82" s="102">
        <v>13</v>
      </c>
      <c r="O82" s="102">
        <v>13</v>
      </c>
      <c r="P82" s="102">
        <v>13</v>
      </c>
      <c r="Q82" s="102">
        <v>13</v>
      </c>
      <c r="R82" s="102">
        <v>13</v>
      </c>
      <c r="S82" s="102">
        <v>13</v>
      </c>
      <c r="T82" s="102">
        <v>13</v>
      </c>
      <c r="U82" s="102">
        <v>13</v>
      </c>
      <c r="V82" s="102">
        <v>13</v>
      </c>
      <c r="W82" s="102">
        <v>13</v>
      </c>
      <c r="X82" s="102">
        <v>13</v>
      </c>
      <c r="Y82" s="102">
        <v>13</v>
      </c>
      <c r="Z82" s="102">
        <v>13</v>
      </c>
      <c r="AA82" s="102">
        <v>13</v>
      </c>
      <c r="AB82" s="102">
        <v>13</v>
      </c>
      <c r="AC82" s="102">
        <v>312</v>
      </c>
      <c r="AD82" s="102">
        <v>2184</v>
      </c>
      <c r="AE82" s="102">
        <v>113880</v>
      </c>
    </row>
    <row r="83" spans="1:31">
      <c r="A83" s="102"/>
      <c r="B83" s="102"/>
      <c r="C83" s="102" t="s">
        <v>129</v>
      </c>
      <c r="D83" s="102" t="s">
        <v>119</v>
      </c>
      <c r="E83" s="102">
        <v>13</v>
      </c>
      <c r="F83" s="102">
        <v>13</v>
      </c>
      <c r="G83" s="102">
        <v>13</v>
      </c>
      <c r="H83" s="102">
        <v>13</v>
      </c>
      <c r="I83" s="102">
        <v>13</v>
      </c>
      <c r="J83" s="102">
        <v>13</v>
      </c>
      <c r="K83" s="102">
        <v>13</v>
      </c>
      <c r="L83" s="102">
        <v>13</v>
      </c>
      <c r="M83" s="102">
        <v>13</v>
      </c>
      <c r="N83" s="102">
        <v>13</v>
      </c>
      <c r="O83" s="102">
        <v>13</v>
      </c>
      <c r="P83" s="102">
        <v>13</v>
      </c>
      <c r="Q83" s="102">
        <v>13</v>
      </c>
      <c r="R83" s="102">
        <v>13</v>
      </c>
      <c r="S83" s="102">
        <v>13</v>
      </c>
      <c r="T83" s="102">
        <v>13</v>
      </c>
      <c r="U83" s="102">
        <v>13</v>
      </c>
      <c r="V83" s="102">
        <v>13</v>
      </c>
      <c r="W83" s="102">
        <v>13</v>
      </c>
      <c r="X83" s="102">
        <v>13</v>
      </c>
      <c r="Y83" s="102">
        <v>13</v>
      </c>
      <c r="Z83" s="102">
        <v>13</v>
      </c>
      <c r="AA83" s="102">
        <v>13</v>
      </c>
      <c r="AB83" s="102">
        <v>13</v>
      </c>
      <c r="AC83" s="102">
        <v>312</v>
      </c>
      <c r="AD83" s="102">
        <v>2184</v>
      </c>
      <c r="AE83" s="102"/>
    </row>
    <row r="84" spans="1:31">
      <c r="A84" s="102"/>
      <c r="B84" s="102"/>
      <c r="C84" s="102" t="s">
        <v>118</v>
      </c>
      <c r="D84" s="102" t="s">
        <v>119</v>
      </c>
      <c r="E84" s="102">
        <v>13</v>
      </c>
      <c r="F84" s="102">
        <v>13</v>
      </c>
      <c r="G84" s="102">
        <v>13</v>
      </c>
      <c r="H84" s="102">
        <v>13</v>
      </c>
      <c r="I84" s="102">
        <v>13</v>
      </c>
      <c r="J84" s="102">
        <v>13</v>
      </c>
      <c r="K84" s="102">
        <v>13</v>
      </c>
      <c r="L84" s="102">
        <v>13</v>
      </c>
      <c r="M84" s="102">
        <v>13</v>
      </c>
      <c r="N84" s="102">
        <v>13</v>
      </c>
      <c r="O84" s="102">
        <v>13</v>
      </c>
      <c r="P84" s="102">
        <v>13</v>
      </c>
      <c r="Q84" s="102">
        <v>13</v>
      </c>
      <c r="R84" s="102">
        <v>13</v>
      </c>
      <c r="S84" s="102">
        <v>13</v>
      </c>
      <c r="T84" s="102">
        <v>13</v>
      </c>
      <c r="U84" s="102">
        <v>13</v>
      </c>
      <c r="V84" s="102">
        <v>13</v>
      </c>
      <c r="W84" s="102">
        <v>13</v>
      </c>
      <c r="X84" s="102">
        <v>13</v>
      </c>
      <c r="Y84" s="102">
        <v>13</v>
      </c>
      <c r="Z84" s="102">
        <v>13</v>
      </c>
      <c r="AA84" s="102">
        <v>13</v>
      </c>
      <c r="AB84" s="102">
        <v>13</v>
      </c>
      <c r="AC84" s="102">
        <v>312</v>
      </c>
      <c r="AD84" s="102">
        <v>2184</v>
      </c>
      <c r="AE84" s="102"/>
    </row>
    <row r="85" spans="1:31">
      <c r="A85" s="102" t="s">
        <v>169</v>
      </c>
      <c r="B85" s="102" t="s">
        <v>120</v>
      </c>
      <c r="C85" s="102" t="s">
        <v>118</v>
      </c>
      <c r="D85" s="102" t="s">
        <v>119</v>
      </c>
      <c r="E85" s="102">
        <v>6.7</v>
      </c>
      <c r="F85" s="102">
        <v>6.7</v>
      </c>
      <c r="G85" s="102">
        <v>6.7</v>
      </c>
      <c r="H85" s="102">
        <v>6.7</v>
      </c>
      <c r="I85" s="102">
        <v>6.7</v>
      </c>
      <c r="J85" s="102">
        <v>6.7</v>
      </c>
      <c r="K85" s="102">
        <v>6.7</v>
      </c>
      <c r="L85" s="102">
        <v>6.7</v>
      </c>
      <c r="M85" s="102">
        <v>6.7</v>
      </c>
      <c r="N85" s="102">
        <v>6.7</v>
      </c>
      <c r="O85" s="102">
        <v>6.7</v>
      </c>
      <c r="P85" s="102">
        <v>6.7</v>
      </c>
      <c r="Q85" s="102">
        <v>6.7</v>
      </c>
      <c r="R85" s="102">
        <v>6.7</v>
      </c>
      <c r="S85" s="102">
        <v>6.7</v>
      </c>
      <c r="T85" s="102">
        <v>6.7</v>
      </c>
      <c r="U85" s="102">
        <v>6.7</v>
      </c>
      <c r="V85" s="102">
        <v>6.7</v>
      </c>
      <c r="W85" s="102">
        <v>6.7</v>
      </c>
      <c r="X85" s="102">
        <v>6.7</v>
      </c>
      <c r="Y85" s="102">
        <v>6.7</v>
      </c>
      <c r="Z85" s="102">
        <v>6.7</v>
      </c>
      <c r="AA85" s="102">
        <v>6.7</v>
      </c>
      <c r="AB85" s="102">
        <v>6.7</v>
      </c>
      <c r="AC85" s="102">
        <v>160.80000000000001</v>
      </c>
      <c r="AD85" s="102">
        <v>1125.5999999999999</v>
      </c>
      <c r="AE85" s="102">
        <v>58692</v>
      </c>
    </row>
    <row r="86" spans="1:31">
      <c r="A86" s="102" t="s">
        <v>170</v>
      </c>
      <c r="B86" s="102" t="s">
        <v>120</v>
      </c>
      <c r="C86" s="102" t="s">
        <v>118</v>
      </c>
      <c r="D86" s="102" t="s">
        <v>119</v>
      </c>
      <c r="E86" s="102">
        <v>67</v>
      </c>
      <c r="F86" s="102">
        <v>67</v>
      </c>
      <c r="G86" s="102">
        <v>67</v>
      </c>
      <c r="H86" s="102">
        <v>67</v>
      </c>
      <c r="I86" s="102">
        <v>67</v>
      </c>
      <c r="J86" s="102">
        <v>67</v>
      </c>
      <c r="K86" s="102">
        <v>67</v>
      </c>
      <c r="L86" s="102">
        <v>67</v>
      </c>
      <c r="M86" s="102">
        <v>67</v>
      </c>
      <c r="N86" s="102">
        <v>67</v>
      </c>
      <c r="O86" s="102">
        <v>67</v>
      </c>
      <c r="P86" s="102">
        <v>67</v>
      </c>
      <c r="Q86" s="102">
        <v>67</v>
      </c>
      <c r="R86" s="102">
        <v>67</v>
      </c>
      <c r="S86" s="102">
        <v>67</v>
      </c>
      <c r="T86" s="102">
        <v>67</v>
      </c>
      <c r="U86" s="102">
        <v>67</v>
      </c>
      <c r="V86" s="102">
        <v>67</v>
      </c>
      <c r="W86" s="102">
        <v>67</v>
      </c>
      <c r="X86" s="102">
        <v>67</v>
      </c>
      <c r="Y86" s="102">
        <v>67</v>
      </c>
      <c r="Z86" s="102">
        <v>67</v>
      </c>
      <c r="AA86" s="102">
        <v>67</v>
      </c>
      <c r="AB86" s="102">
        <v>67</v>
      </c>
      <c r="AC86" s="102">
        <v>1608</v>
      </c>
      <c r="AD86" s="102">
        <v>11256</v>
      </c>
      <c r="AE86" s="102">
        <v>586920</v>
      </c>
    </row>
    <row r="87" spans="1:31">
      <c r="A87" s="102" t="s">
        <v>171</v>
      </c>
      <c r="B87" s="102" t="s">
        <v>120</v>
      </c>
      <c r="C87" s="102" t="s">
        <v>118</v>
      </c>
      <c r="D87" s="102" t="s">
        <v>119</v>
      </c>
      <c r="E87" s="102">
        <v>16</v>
      </c>
      <c r="F87" s="102">
        <v>16</v>
      </c>
      <c r="G87" s="102">
        <v>16</v>
      </c>
      <c r="H87" s="102">
        <v>16</v>
      </c>
      <c r="I87" s="102">
        <v>16</v>
      </c>
      <c r="J87" s="102">
        <v>16</v>
      </c>
      <c r="K87" s="102">
        <v>16</v>
      </c>
      <c r="L87" s="102">
        <v>16</v>
      </c>
      <c r="M87" s="102">
        <v>16</v>
      </c>
      <c r="N87" s="102">
        <v>16</v>
      </c>
      <c r="O87" s="102">
        <v>16</v>
      </c>
      <c r="P87" s="102">
        <v>16</v>
      </c>
      <c r="Q87" s="102">
        <v>16</v>
      </c>
      <c r="R87" s="102">
        <v>16</v>
      </c>
      <c r="S87" s="102">
        <v>16</v>
      </c>
      <c r="T87" s="102">
        <v>16</v>
      </c>
      <c r="U87" s="102">
        <v>16</v>
      </c>
      <c r="V87" s="102">
        <v>16</v>
      </c>
      <c r="W87" s="102">
        <v>16</v>
      </c>
      <c r="X87" s="102">
        <v>16</v>
      </c>
      <c r="Y87" s="102">
        <v>16</v>
      </c>
      <c r="Z87" s="102">
        <v>16</v>
      </c>
      <c r="AA87" s="102">
        <v>16</v>
      </c>
      <c r="AB87" s="102">
        <v>16</v>
      </c>
      <c r="AC87" s="102">
        <v>384</v>
      </c>
      <c r="AD87" s="102">
        <v>2688</v>
      </c>
      <c r="AE87" s="102">
        <v>140160</v>
      </c>
    </row>
    <row r="88" spans="1:31">
      <c r="A88" s="102" t="s">
        <v>265</v>
      </c>
      <c r="B88" s="102" t="s">
        <v>117</v>
      </c>
      <c r="C88" s="102" t="s">
        <v>177</v>
      </c>
      <c r="D88" s="102" t="s">
        <v>135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L88" s="102">
        <v>0</v>
      </c>
      <c r="M88" s="102">
        <v>1</v>
      </c>
      <c r="N88" s="102">
        <v>1</v>
      </c>
      <c r="O88" s="102">
        <v>1</v>
      </c>
      <c r="P88" s="102">
        <v>1</v>
      </c>
      <c r="Q88" s="102">
        <v>1</v>
      </c>
      <c r="R88" s="102">
        <v>1</v>
      </c>
      <c r="S88" s="102">
        <v>1</v>
      </c>
      <c r="T88" s="102">
        <v>1</v>
      </c>
      <c r="U88" s="102">
        <v>1</v>
      </c>
      <c r="V88" s="102">
        <v>0</v>
      </c>
      <c r="W88" s="102">
        <v>0</v>
      </c>
      <c r="X88" s="102">
        <v>0</v>
      </c>
      <c r="Y88" s="102">
        <v>0</v>
      </c>
      <c r="Z88" s="102">
        <v>0</v>
      </c>
      <c r="AA88" s="102">
        <v>0</v>
      </c>
      <c r="AB88" s="102">
        <v>0</v>
      </c>
      <c r="AC88" s="102">
        <v>9</v>
      </c>
      <c r="AD88" s="102">
        <v>45</v>
      </c>
      <c r="AE88" s="102">
        <v>2137.86</v>
      </c>
    </row>
    <row r="89" spans="1:31">
      <c r="A89" s="102"/>
      <c r="B89" s="102"/>
      <c r="C89" s="102"/>
      <c r="D89" s="102" t="s">
        <v>172</v>
      </c>
      <c r="E89" s="102">
        <v>0</v>
      </c>
      <c r="F89" s="102">
        <v>0</v>
      </c>
      <c r="G89" s="102">
        <v>0</v>
      </c>
      <c r="H89" s="102">
        <v>0</v>
      </c>
      <c r="I89" s="102">
        <v>0</v>
      </c>
      <c r="J89" s="102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>
        <v>0</v>
      </c>
      <c r="Q89" s="102">
        <v>0</v>
      </c>
      <c r="R89" s="102">
        <v>0</v>
      </c>
      <c r="S89" s="102">
        <v>0</v>
      </c>
      <c r="T89" s="102">
        <v>0</v>
      </c>
      <c r="U89" s="102">
        <v>0</v>
      </c>
      <c r="V89" s="102">
        <v>0</v>
      </c>
      <c r="W89" s="102">
        <v>0</v>
      </c>
      <c r="X89" s="102">
        <v>0</v>
      </c>
      <c r="Y89" s="102">
        <v>0</v>
      </c>
      <c r="Z89" s="102">
        <v>0</v>
      </c>
      <c r="AA89" s="102">
        <v>0</v>
      </c>
      <c r="AB89" s="102">
        <v>0</v>
      </c>
      <c r="AC89" s="102">
        <v>0</v>
      </c>
      <c r="AD89" s="102"/>
      <c r="AE89" s="102"/>
    </row>
    <row r="90" spans="1:31">
      <c r="A90" s="102"/>
      <c r="B90" s="102"/>
      <c r="C90" s="102" t="s">
        <v>178</v>
      </c>
      <c r="D90" s="102" t="s">
        <v>139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0.35</v>
      </c>
      <c r="N90" s="102">
        <v>0.35</v>
      </c>
      <c r="O90" s="102">
        <v>0.35</v>
      </c>
      <c r="P90" s="102">
        <v>0.35</v>
      </c>
      <c r="Q90" s="102">
        <v>0.35</v>
      </c>
      <c r="R90" s="102">
        <v>0.35</v>
      </c>
      <c r="S90" s="102">
        <v>0.35</v>
      </c>
      <c r="T90" s="102">
        <v>0.35</v>
      </c>
      <c r="U90" s="102">
        <v>0.35</v>
      </c>
      <c r="V90" s="102">
        <v>1</v>
      </c>
      <c r="W90" s="102">
        <v>1</v>
      </c>
      <c r="X90" s="102">
        <v>1</v>
      </c>
      <c r="Y90" s="102">
        <v>1</v>
      </c>
      <c r="Z90" s="102">
        <v>0</v>
      </c>
      <c r="AA90" s="102">
        <v>0</v>
      </c>
      <c r="AB90" s="102">
        <v>0</v>
      </c>
      <c r="AC90" s="102">
        <v>7.15</v>
      </c>
      <c r="AD90" s="102">
        <v>35.75</v>
      </c>
      <c r="AE90" s="102"/>
    </row>
    <row r="91" spans="1:31">
      <c r="A91" s="102"/>
      <c r="B91" s="102"/>
      <c r="C91" s="102"/>
      <c r="D91" s="102" t="s">
        <v>173</v>
      </c>
      <c r="E91" s="102">
        <v>0</v>
      </c>
      <c r="F91" s="102">
        <v>0</v>
      </c>
      <c r="G91" s="102">
        <v>0</v>
      </c>
      <c r="H91" s="102">
        <v>0</v>
      </c>
      <c r="I91" s="102">
        <v>0</v>
      </c>
      <c r="J91" s="102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>
        <v>0</v>
      </c>
      <c r="Q91" s="102">
        <v>0</v>
      </c>
      <c r="R91" s="102">
        <v>0</v>
      </c>
      <c r="S91" s="102">
        <v>0</v>
      </c>
      <c r="T91" s="102">
        <v>0</v>
      </c>
      <c r="U91" s="102">
        <v>0</v>
      </c>
      <c r="V91" s="102">
        <v>0</v>
      </c>
      <c r="W91" s="102">
        <v>0</v>
      </c>
      <c r="X91" s="102">
        <v>0</v>
      </c>
      <c r="Y91" s="102">
        <v>0</v>
      </c>
      <c r="Z91" s="102">
        <v>0</v>
      </c>
      <c r="AA91" s="102">
        <v>0</v>
      </c>
      <c r="AB91" s="102">
        <v>0</v>
      </c>
      <c r="AC91" s="102">
        <v>0</v>
      </c>
      <c r="AD91" s="102"/>
      <c r="AE91" s="102"/>
    </row>
    <row r="92" spans="1:31">
      <c r="A92" s="102"/>
      <c r="B92" s="102"/>
      <c r="C92" s="102" t="s">
        <v>118</v>
      </c>
      <c r="D92" s="102" t="s">
        <v>139</v>
      </c>
      <c r="E92" s="102">
        <v>0</v>
      </c>
      <c r="F92" s="102">
        <v>0</v>
      </c>
      <c r="G92" s="102">
        <v>0</v>
      </c>
      <c r="H92" s="102">
        <v>0</v>
      </c>
      <c r="I92" s="102">
        <v>0</v>
      </c>
      <c r="J92" s="102">
        <v>0</v>
      </c>
      <c r="K92" s="102">
        <v>0</v>
      </c>
      <c r="L92" s="102">
        <v>0</v>
      </c>
      <c r="M92" s="102">
        <v>0.35</v>
      </c>
      <c r="N92" s="102">
        <v>0.35</v>
      </c>
      <c r="O92" s="102">
        <v>0.35</v>
      </c>
      <c r="P92" s="102">
        <v>0.35</v>
      </c>
      <c r="Q92" s="102">
        <v>0.35</v>
      </c>
      <c r="R92" s="102">
        <v>0.35</v>
      </c>
      <c r="S92" s="102">
        <v>0.35</v>
      </c>
      <c r="T92" s="102">
        <v>0.35</v>
      </c>
      <c r="U92" s="102">
        <v>0.95</v>
      </c>
      <c r="V92" s="102">
        <v>0.95</v>
      </c>
      <c r="W92" s="102">
        <v>0.95</v>
      </c>
      <c r="X92" s="102">
        <v>0.95</v>
      </c>
      <c r="Y92" s="102">
        <v>0.95</v>
      </c>
      <c r="Z92" s="102">
        <v>0</v>
      </c>
      <c r="AA92" s="102">
        <v>0</v>
      </c>
      <c r="AB92" s="102">
        <v>0</v>
      </c>
      <c r="AC92" s="102">
        <v>7.55</v>
      </c>
      <c r="AD92" s="102">
        <v>37.75</v>
      </c>
      <c r="AE92" s="102"/>
    </row>
    <row r="93" spans="1:31">
      <c r="A93" s="102"/>
      <c r="B93" s="102"/>
      <c r="C93" s="102"/>
      <c r="D93" s="102" t="s">
        <v>173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0</v>
      </c>
      <c r="S93" s="102">
        <v>0</v>
      </c>
      <c r="T93" s="102">
        <v>0</v>
      </c>
      <c r="U93" s="102">
        <v>0</v>
      </c>
      <c r="V93" s="102">
        <v>0</v>
      </c>
      <c r="W93" s="102">
        <v>0</v>
      </c>
      <c r="X93" s="102">
        <v>0</v>
      </c>
      <c r="Y93" s="102">
        <v>0</v>
      </c>
      <c r="Z93" s="102">
        <v>0</v>
      </c>
      <c r="AA93" s="102">
        <v>0</v>
      </c>
      <c r="AB93" s="102">
        <v>0</v>
      </c>
      <c r="AC93" s="102">
        <v>0</v>
      </c>
      <c r="AD93" s="102"/>
      <c r="AE93" s="102"/>
    </row>
    <row r="94" spans="1:31">
      <c r="A94" s="102" t="s">
        <v>134</v>
      </c>
      <c r="B94" s="102" t="s">
        <v>122</v>
      </c>
      <c r="C94" s="102" t="s">
        <v>118</v>
      </c>
      <c r="D94" s="102" t="s">
        <v>135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1</v>
      </c>
      <c r="M94" s="102">
        <v>1</v>
      </c>
      <c r="N94" s="102">
        <v>1</v>
      </c>
      <c r="O94" s="102">
        <v>1</v>
      </c>
      <c r="P94" s="102">
        <v>1</v>
      </c>
      <c r="Q94" s="102">
        <v>1</v>
      </c>
      <c r="R94" s="102">
        <v>1</v>
      </c>
      <c r="S94" s="102">
        <v>1</v>
      </c>
      <c r="T94" s="102">
        <v>1</v>
      </c>
      <c r="U94" s="102">
        <v>1</v>
      </c>
      <c r="V94" s="102">
        <v>1</v>
      </c>
      <c r="W94" s="102">
        <v>1</v>
      </c>
      <c r="X94" s="102">
        <v>1</v>
      </c>
      <c r="Y94" s="102">
        <v>1</v>
      </c>
      <c r="Z94" s="102">
        <v>0</v>
      </c>
      <c r="AA94" s="102">
        <v>0</v>
      </c>
      <c r="AB94" s="102">
        <v>0</v>
      </c>
      <c r="AC94" s="102">
        <v>14</v>
      </c>
      <c r="AD94" s="102">
        <v>70</v>
      </c>
      <c r="AE94" s="102">
        <v>3650</v>
      </c>
    </row>
    <row r="95" spans="1:31">
      <c r="A95" s="102"/>
      <c r="B95" s="102"/>
      <c r="C95" s="102"/>
      <c r="D95" s="102" t="s">
        <v>172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0</v>
      </c>
      <c r="S95" s="102">
        <v>0</v>
      </c>
      <c r="T95" s="102">
        <v>0</v>
      </c>
      <c r="U95" s="102">
        <v>0</v>
      </c>
      <c r="V95" s="102">
        <v>0</v>
      </c>
      <c r="W95" s="102">
        <v>0</v>
      </c>
      <c r="X95" s="102">
        <v>0</v>
      </c>
      <c r="Y95" s="102">
        <v>0</v>
      </c>
      <c r="Z95" s="102">
        <v>0</v>
      </c>
      <c r="AA95" s="102">
        <v>0</v>
      </c>
      <c r="AB95" s="102">
        <v>0</v>
      </c>
      <c r="AC95" s="102">
        <v>0</v>
      </c>
      <c r="AD95" s="102"/>
      <c r="AE95" s="102"/>
    </row>
    <row r="96" spans="1:31">
      <c r="A96" s="102" t="s">
        <v>136</v>
      </c>
      <c r="B96" s="102" t="s">
        <v>122</v>
      </c>
      <c r="C96" s="102" t="s">
        <v>118</v>
      </c>
      <c r="D96" s="102" t="s">
        <v>135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1</v>
      </c>
      <c r="M96" s="102">
        <v>1</v>
      </c>
      <c r="N96" s="102">
        <v>1</v>
      </c>
      <c r="O96" s="102">
        <v>1</v>
      </c>
      <c r="P96" s="102">
        <v>1</v>
      </c>
      <c r="Q96" s="102">
        <v>1</v>
      </c>
      <c r="R96" s="102">
        <v>1</v>
      </c>
      <c r="S96" s="102">
        <v>1</v>
      </c>
      <c r="T96" s="102">
        <v>1</v>
      </c>
      <c r="U96" s="102">
        <v>1</v>
      </c>
      <c r="V96" s="102">
        <v>1</v>
      </c>
      <c r="W96" s="102">
        <v>1</v>
      </c>
      <c r="X96" s="102">
        <v>1</v>
      </c>
      <c r="Y96" s="102">
        <v>1</v>
      </c>
      <c r="Z96" s="102">
        <v>0</v>
      </c>
      <c r="AA96" s="102">
        <v>0</v>
      </c>
      <c r="AB96" s="102">
        <v>0</v>
      </c>
      <c r="AC96" s="102">
        <v>14</v>
      </c>
      <c r="AD96" s="102">
        <v>70</v>
      </c>
      <c r="AE96" s="102">
        <v>3650</v>
      </c>
    </row>
    <row r="97" spans="1:31">
      <c r="A97" s="102"/>
      <c r="B97" s="102"/>
      <c r="C97" s="102"/>
      <c r="D97" s="102" t="s">
        <v>172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0</v>
      </c>
      <c r="N97" s="102">
        <v>0</v>
      </c>
      <c r="O97" s="102">
        <v>0</v>
      </c>
      <c r="P97" s="102">
        <v>0</v>
      </c>
      <c r="Q97" s="102">
        <v>0</v>
      </c>
      <c r="R97" s="102">
        <v>0</v>
      </c>
      <c r="S97" s="102">
        <v>0</v>
      </c>
      <c r="T97" s="102">
        <v>0</v>
      </c>
      <c r="U97" s="102">
        <v>0</v>
      </c>
      <c r="V97" s="102">
        <v>0</v>
      </c>
      <c r="W97" s="102">
        <v>0</v>
      </c>
      <c r="X97" s="102">
        <v>0</v>
      </c>
      <c r="Y97" s="102">
        <v>0</v>
      </c>
      <c r="Z97" s="102">
        <v>0</v>
      </c>
      <c r="AA97" s="102">
        <v>0</v>
      </c>
      <c r="AB97" s="102">
        <v>0</v>
      </c>
      <c r="AC97" s="102">
        <v>0</v>
      </c>
      <c r="AD97" s="102"/>
      <c r="AE97" s="102"/>
    </row>
    <row r="98" spans="1:31">
      <c r="A98" s="102" t="s">
        <v>93</v>
      </c>
      <c r="B98" s="102" t="s">
        <v>120</v>
      </c>
      <c r="C98" s="102" t="s">
        <v>118</v>
      </c>
      <c r="D98" s="102" t="s">
        <v>137</v>
      </c>
      <c r="E98" s="102">
        <v>16</v>
      </c>
      <c r="F98" s="102">
        <v>16</v>
      </c>
      <c r="G98" s="102">
        <v>16</v>
      </c>
      <c r="H98" s="102">
        <v>16</v>
      </c>
      <c r="I98" s="102">
        <v>16</v>
      </c>
      <c r="J98" s="102">
        <v>16</v>
      </c>
      <c r="K98" s="102">
        <v>16</v>
      </c>
      <c r="L98" s="102">
        <v>16</v>
      </c>
      <c r="M98" s="102">
        <v>16</v>
      </c>
      <c r="N98" s="102">
        <v>16</v>
      </c>
      <c r="O98" s="102">
        <v>16</v>
      </c>
      <c r="P98" s="102">
        <v>16</v>
      </c>
      <c r="Q98" s="102">
        <v>16</v>
      </c>
      <c r="R98" s="102">
        <v>16</v>
      </c>
      <c r="S98" s="102">
        <v>16</v>
      </c>
      <c r="T98" s="102">
        <v>16</v>
      </c>
      <c r="U98" s="102">
        <v>16</v>
      </c>
      <c r="V98" s="102">
        <v>16</v>
      </c>
      <c r="W98" s="102">
        <v>16</v>
      </c>
      <c r="X98" s="102">
        <v>16</v>
      </c>
      <c r="Y98" s="102">
        <v>16</v>
      </c>
      <c r="Z98" s="102">
        <v>16</v>
      </c>
      <c r="AA98" s="102">
        <v>16</v>
      </c>
      <c r="AB98" s="102">
        <v>16</v>
      </c>
      <c r="AC98" s="102">
        <v>384</v>
      </c>
      <c r="AD98" s="102">
        <v>3038</v>
      </c>
      <c r="AE98" s="102">
        <v>158410</v>
      </c>
    </row>
    <row r="99" spans="1:31">
      <c r="A99" s="102"/>
      <c r="B99" s="102"/>
      <c r="C99" s="102"/>
      <c r="D99" s="102" t="s">
        <v>138</v>
      </c>
      <c r="E99" s="102">
        <v>21</v>
      </c>
      <c r="F99" s="102">
        <v>21</v>
      </c>
      <c r="G99" s="102">
        <v>21</v>
      </c>
      <c r="H99" s="102">
        <v>21</v>
      </c>
      <c r="I99" s="102">
        <v>21</v>
      </c>
      <c r="J99" s="102">
        <v>21</v>
      </c>
      <c r="K99" s="102">
        <v>21</v>
      </c>
      <c r="L99" s="102">
        <v>21</v>
      </c>
      <c r="M99" s="102">
        <v>21</v>
      </c>
      <c r="N99" s="102">
        <v>21</v>
      </c>
      <c r="O99" s="102">
        <v>21</v>
      </c>
      <c r="P99" s="102">
        <v>21</v>
      </c>
      <c r="Q99" s="102">
        <v>21</v>
      </c>
      <c r="R99" s="102">
        <v>21</v>
      </c>
      <c r="S99" s="102">
        <v>21</v>
      </c>
      <c r="T99" s="102">
        <v>21</v>
      </c>
      <c r="U99" s="102">
        <v>21</v>
      </c>
      <c r="V99" s="102">
        <v>21</v>
      </c>
      <c r="W99" s="102">
        <v>21</v>
      </c>
      <c r="X99" s="102">
        <v>21</v>
      </c>
      <c r="Y99" s="102">
        <v>21</v>
      </c>
      <c r="Z99" s="102">
        <v>21</v>
      </c>
      <c r="AA99" s="102">
        <v>21</v>
      </c>
      <c r="AB99" s="102">
        <v>21</v>
      </c>
      <c r="AC99" s="102">
        <v>504</v>
      </c>
      <c r="AD99" s="102"/>
      <c r="AE99" s="102"/>
    </row>
    <row r="100" spans="1:31">
      <c r="A100" s="102"/>
      <c r="B100" s="102"/>
      <c r="C100" s="102"/>
      <c r="D100" s="102" t="s">
        <v>139</v>
      </c>
      <c r="E100" s="102">
        <v>16</v>
      </c>
      <c r="F100" s="102">
        <v>16</v>
      </c>
      <c r="G100" s="102">
        <v>16</v>
      </c>
      <c r="H100" s="102">
        <v>16</v>
      </c>
      <c r="I100" s="102">
        <v>16</v>
      </c>
      <c r="J100" s="102">
        <v>16</v>
      </c>
      <c r="K100" s="102">
        <v>16</v>
      </c>
      <c r="L100" s="102">
        <v>21</v>
      </c>
      <c r="M100" s="102">
        <v>21</v>
      </c>
      <c r="N100" s="102">
        <v>21</v>
      </c>
      <c r="O100" s="102">
        <v>21</v>
      </c>
      <c r="P100" s="102">
        <v>21</v>
      </c>
      <c r="Q100" s="102">
        <v>21</v>
      </c>
      <c r="R100" s="102">
        <v>21</v>
      </c>
      <c r="S100" s="102">
        <v>21</v>
      </c>
      <c r="T100" s="102">
        <v>21</v>
      </c>
      <c r="U100" s="102">
        <v>21</v>
      </c>
      <c r="V100" s="102">
        <v>21</v>
      </c>
      <c r="W100" s="102">
        <v>21</v>
      </c>
      <c r="X100" s="102">
        <v>21</v>
      </c>
      <c r="Y100" s="102">
        <v>21</v>
      </c>
      <c r="Z100" s="102">
        <v>16</v>
      </c>
      <c r="AA100" s="102">
        <v>16</v>
      </c>
      <c r="AB100" s="102">
        <v>16</v>
      </c>
      <c r="AC100" s="102">
        <v>454</v>
      </c>
      <c r="AD100" s="102"/>
      <c r="AE100" s="102"/>
    </row>
    <row r="101" spans="1:31">
      <c r="A101" s="102"/>
      <c r="B101" s="102"/>
      <c r="C101" s="102"/>
      <c r="D101" s="102" t="s">
        <v>173</v>
      </c>
      <c r="E101" s="102">
        <v>16</v>
      </c>
      <c r="F101" s="102">
        <v>16</v>
      </c>
      <c r="G101" s="102">
        <v>16</v>
      </c>
      <c r="H101" s="102">
        <v>16</v>
      </c>
      <c r="I101" s="102">
        <v>16</v>
      </c>
      <c r="J101" s="102">
        <v>16</v>
      </c>
      <c r="K101" s="102">
        <v>16</v>
      </c>
      <c r="L101" s="102">
        <v>16</v>
      </c>
      <c r="M101" s="102">
        <v>16</v>
      </c>
      <c r="N101" s="102">
        <v>16</v>
      </c>
      <c r="O101" s="102">
        <v>16</v>
      </c>
      <c r="P101" s="102">
        <v>16</v>
      </c>
      <c r="Q101" s="102">
        <v>16</v>
      </c>
      <c r="R101" s="102">
        <v>16</v>
      </c>
      <c r="S101" s="102">
        <v>16</v>
      </c>
      <c r="T101" s="102">
        <v>16</v>
      </c>
      <c r="U101" s="102">
        <v>16</v>
      </c>
      <c r="V101" s="102">
        <v>16</v>
      </c>
      <c r="W101" s="102">
        <v>16</v>
      </c>
      <c r="X101" s="102">
        <v>16</v>
      </c>
      <c r="Y101" s="102">
        <v>16</v>
      </c>
      <c r="Z101" s="102">
        <v>16</v>
      </c>
      <c r="AA101" s="102">
        <v>16</v>
      </c>
      <c r="AB101" s="102">
        <v>16</v>
      </c>
      <c r="AC101" s="102">
        <v>384</v>
      </c>
      <c r="AD101" s="102"/>
      <c r="AE101" s="102"/>
    </row>
    <row r="102" spans="1:31">
      <c r="A102" s="102" t="s">
        <v>158</v>
      </c>
      <c r="B102" s="102" t="s">
        <v>120</v>
      </c>
      <c r="C102" s="102" t="s">
        <v>118</v>
      </c>
      <c r="D102" s="102" t="s">
        <v>137</v>
      </c>
      <c r="E102" s="102">
        <v>16</v>
      </c>
      <c r="F102" s="102">
        <v>16</v>
      </c>
      <c r="G102" s="102">
        <v>16</v>
      </c>
      <c r="H102" s="102">
        <v>16</v>
      </c>
      <c r="I102" s="102">
        <v>16</v>
      </c>
      <c r="J102" s="102">
        <v>16</v>
      </c>
      <c r="K102" s="102">
        <v>16</v>
      </c>
      <c r="L102" s="102">
        <v>16</v>
      </c>
      <c r="M102" s="102">
        <v>16</v>
      </c>
      <c r="N102" s="102">
        <v>16</v>
      </c>
      <c r="O102" s="102">
        <v>16</v>
      </c>
      <c r="P102" s="102">
        <v>16</v>
      </c>
      <c r="Q102" s="102">
        <v>16</v>
      </c>
      <c r="R102" s="102">
        <v>16</v>
      </c>
      <c r="S102" s="102">
        <v>16</v>
      </c>
      <c r="T102" s="102">
        <v>16</v>
      </c>
      <c r="U102" s="102">
        <v>16</v>
      </c>
      <c r="V102" s="102">
        <v>16</v>
      </c>
      <c r="W102" s="102">
        <v>16</v>
      </c>
      <c r="X102" s="102">
        <v>16</v>
      </c>
      <c r="Y102" s="102">
        <v>16</v>
      </c>
      <c r="Z102" s="102">
        <v>16</v>
      </c>
      <c r="AA102" s="102">
        <v>16</v>
      </c>
      <c r="AB102" s="102">
        <v>16</v>
      </c>
      <c r="AC102" s="102">
        <v>384</v>
      </c>
      <c r="AD102" s="102">
        <v>2688</v>
      </c>
      <c r="AE102" s="102">
        <v>140160</v>
      </c>
    </row>
    <row r="103" spans="1:31">
      <c r="A103" s="102"/>
      <c r="B103" s="102"/>
      <c r="C103" s="102"/>
      <c r="D103" s="102" t="s">
        <v>138</v>
      </c>
      <c r="E103" s="102">
        <v>21</v>
      </c>
      <c r="F103" s="102">
        <v>21</v>
      </c>
      <c r="G103" s="102">
        <v>21</v>
      </c>
      <c r="H103" s="102">
        <v>21</v>
      </c>
      <c r="I103" s="102">
        <v>21</v>
      </c>
      <c r="J103" s="102">
        <v>21</v>
      </c>
      <c r="K103" s="102">
        <v>21</v>
      </c>
      <c r="L103" s="102">
        <v>21</v>
      </c>
      <c r="M103" s="102">
        <v>21</v>
      </c>
      <c r="N103" s="102">
        <v>21</v>
      </c>
      <c r="O103" s="102">
        <v>21</v>
      </c>
      <c r="P103" s="102">
        <v>21</v>
      </c>
      <c r="Q103" s="102">
        <v>21</v>
      </c>
      <c r="R103" s="102">
        <v>21</v>
      </c>
      <c r="S103" s="102">
        <v>21</v>
      </c>
      <c r="T103" s="102">
        <v>21</v>
      </c>
      <c r="U103" s="102">
        <v>21</v>
      </c>
      <c r="V103" s="102">
        <v>21</v>
      </c>
      <c r="W103" s="102">
        <v>21</v>
      </c>
      <c r="X103" s="102">
        <v>21</v>
      </c>
      <c r="Y103" s="102">
        <v>21</v>
      </c>
      <c r="Z103" s="102">
        <v>21</v>
      </c>
      <c r="AA103" s="102">
        <v>21</v>
      </c>
      <c r="AB103" s="102">
        <v>21</v>
      </c>
      <c r="AC103" s="102">
        <v>504</v>
      </c>
      <c r="AD103" s="102"/>
      <c r="AE103" s="102"/>
    </row>
    <row r="104" spans="1:31">
      <c r="A104" s="102"/>
      <c r="B104" s="102"/>
      <c r="C104" s="102"/>
      <c r="D104" s="102" t="s">
        <v>139</v>
      </c>
      <c r="E104" s="102">
        <v>16</v>
      </c>
      <c r="F104" s="102">
        <v>16</v>
      </c>
      <c r="G104" s="102">
        <v>16</v>
      </c>
      <c r="H104" s="102">
        <v>16</v>
      </c>
      <c r="I104" s="102">
        <v>16</v>
      </c>
      <c r="J104" s="102">
        <v>16</v>
      </c>
      <c r="K104" s="102">
        <v>16</v>
      </c>
      <c r="L104" s="102">
        <v>16</v>
      </c>
      <c r="M104" s="102">
        <v>16</v>
      </c>
      <c r="N104" s="102">
        <v>16</v>
      </c>
      <c r="O104" s="102">
        <v>16</v>
      </c>
      <c r="P104" s="102">
        <v>16</v>
      </c>
      <c r="Q104" s="102">
        <v>16</v>
      </c>
      <c r="R104" s="102">
        <v>16</v>
      </c>
      <c r="S104" s="102">
        <v>16</v>
      </c>
      <c r="T104" s="102">
        <v>16</v>
      </c>
      <c r="U104" s="102">
        <v>16</v>
      </c>
      <c r="V104" s="102">
        <v>16</v>
      </c>
      <c r="W104" s="102">
        <v>16</v>
      </c>
      <c r="X104" s="102">
        <v>16</v>
      </c>
      <c r="Y104" s="102">
        <v>16</v>
      </c>
      <c r="Z104" s="102">
        <v>16</v>
      </c>
      <c r="AA104" s="102">
        <v>16</v>
      </c>
      <c r="AB104" s="102">
        <v>16</v>
      </c>
      <c r="AC104" s="102">
        <v>384</v>
      </c>
      <c r="AD104" s="102"/>
      <c r="AE104" s="102"/>
    </row>
    <row r="105" spans="1:31">
      <c r="A105" s="102"/>
      <c r="B105" s="102"/>
      <c r="C105" s="102"/>
      <c r="D105" s="102" t="s">
        <v>173</v>
      </c>
      <c r="E105" s="102">
        <v>16</v>
      </c>
      <c r="F105" s="102">
        <v>16</v>
      </c>
      <c r="G105" s="102">
        <v>16</v>
      </c>
      <c r="H105" s="102">
        <v>16</v>
      </c>
      <c r="I105" s="102">
        <v>16</v>
      </c>
      <c r="J105" s="102">
        <v>16</v>
      </c>
      <c r="K105" s="102">
        <v>16</v>
      </c>
      <c r="L105" s="102">
        <v>16</v>
      </c>
      <c r="M105" s="102">
        <v>16</v>
      </c>
      <c r="N105" s="102">
        <v>16</v>
      </c>
      <c r="O105" s="102">
        <v>16</v>
      </c>
      <c r="P105" s="102">
        <v>16</v>
      </c>
      <c r="Q105" s="102">
        <v>16</v>
      </c>
      <c r="R105" s="102">
        <v>16</v>
      </c>
      <c r="S105" s="102">
        <v>16</v>
      </c>
      <c r="T105" s="102">
        <v>16</v>
      </c>
      <c r="U105" s="102">
        <v>16</v>
      </c>
      <c r="V105" s="102">
        <v>16</v>
      </c>
      <c r="W105" s="102">
        <v>16</v>
      </c>
      <c r="X105" s="102">
        <v>16</v>
      </c>
      <c r="Y105" s="102">
        <v>16</v>
      </c>
      <c r="Z105" s="102">
        <v>16</v>
      </c>
      <c r="AA105" s="102">
        <v>16</v>
      </c>
      <c r="AB105" s="102">
        <v>16</v>
      </c>
      <c r="AC105" s="102">
        <v>384</v>
      </c>
      <c r="AD105" s="102"/>
      <c r="AE105" s="102"/>
    </row>
    <row r="106" spans="1:31">
      <c r="A106" s="102" t="s">
        <v>94</v>
      </c>
      <c r="B106" s="102" t="s">
        <v>120</v>
      </c>
      <c r="C106" s="102" t="s">
        <v>118</v>
      </c>
      <c r="D106" s="102" t="s">
        <v>137</v>
      </c>
      <c r="E106" s="102">
        <v>19</v>
      </c>
      <c r="F106" s="102">
        <v>19</v>
      </c>
      <c r="G106" s="102">
        <v>19</v>
      </c>
      <c r="H106" s="102">
        <v>19</v>
      </c>
      <c r="I106" s="102">
        <v>19</v>
      </c>
      <c r="J106" s="102">
        <v>19</v>
      </c>
      <c r="K106" s="102">
        <v>19</v>
      </c>
      <c r="L106" s="102">
        <v>19</v>
      </c>
      <c r="M106" s="102">
        <v>19</v>
      </c>
      <c r="N106" s="102">
        <v>19</v>
      </c>
      <c r="O106" s="102">
        <v>19</v>
      </c>
      <c r="P106" s="102">
        <v>19</v>
      </c>
      <c r="Q106" s="102">
        <v>19</v>
      </c>
      <c r="R106" s="102">
        <v>19</v>
      </c>
      <c r="S106" s="102">
        <v>19</v>
      </c>
      <c r="T106" s="102">
        <v>19</v>
      </c>
      <c r="U106" s="102">
        <v>19</v>
      </c>
      <c r="V106" s="102">
        <v>19</v>
      </c>
      <c r="W106" s="102">
        <v>19</v>
      </c>
      <c r="X106" s="102">
        <v>19</v>
      </c>
      <c r="Y106" s="102">
        <v>19</v>
      </c>
      <c r="Z106" s="102">
        <v>19</v>
      </c>
      <c r="AA106" s="102">
        <v>19</v>
      </c>
      <c r="AB106" s="102">
        <v>19</v>
      </c>
      <c r="AC106" s="102">
        <v>456</v>
      </c>
      <c r="AD106" s="102">
        <v>4788</v>
      </c>
      <c r="AE106" s="102">
        <v>249660</v>
      </c>
    </row>
    <row r="107" spans="1:31">
      <c r="A107" s="102"/>
      <c r="B107" s="102"/>
      <c r="C107" s="102"/>
      <c r="D107" s="102" t="s">
        <v>138</v>
      </c>
      <c r="E107" s="102">
        <v>31</v>
      </c>
      <c r="F107" s="102">
        <v>31</v>
      </c>
      <c r="G107" s="102">
        <v>31</v>
      </c>
      <c r="H107" s="102">
        <v>31</v>
      </c>
      <c r="I107" s="102">
        <v>31</v>
      </c>
      <c r="J107" s="102">
        <v>31</v>
      </c>
      <c r="K107" s="102">
        <v>31</v>
      </c>
      <c r="L107" s="102">
        <v>31</v>
      </c>
      <c r="M107" s="102">
        <v>31</v>
      </c>
      <c r="N107" s="102">
        <v>31</v>
      </c>
      <c r="O107" s="102">
        <v>31</v>
      </c>
      <c r="P107" s="102">
        <v>31</v>
      </c>
      <c r="Q107" s="102">
        <v>31</v>
      </c>
      <c r="R107" s="102">
        <v>31</v>
      </c>
      <c r="S107" s="102">
        <v>31</v>
      </c>
      <c r="T107" s="102">
        <v>31</v>
      </c>
      <c r="U107" s="102">
        <v>31</v>
      </c>
      <c r="V107" s="102">
        <v>31</v>
      </c>
      <c r="W107" s="102">
        <v>31</v>
      </c>
      <c r="X107" s="102">
        <v>31</v>
      </c>
      <c r="Y107" s="102">
        <v>31</v>
      </c>
      <c r="Z107" s="102">
        <v>31</v>
      </c>
      <c r="AA107" s="102">
        <v>31</v>
      </c>
      <c r="AB107" s="102">
        <v>31</v>
      </c>
      <c r="AC107" s="102">
        <v>744</v>
      </c>
      <c r="AD107" s="102"/>
      <c r="AE107" s="102"/>
    </row>
    <row r="108" spans="1:31">
      <c r="A108" s="102"/>
      <c r="B108" s="102"/>
      <c r="C108" s="102"/>
      <c r="D108" s="102" t="s">
        <v>174</v>
      </c>
      <c r="E108" s="102">
        <v>31</v>
      </c>
      <c r="F108" s="102">
        <v>31</v>
      </c>
      <c r="G108" s="102">
        <v>31</v>
      </c>
      <c r="H108" s="102">
        <v>31</v>
      </c>
      <c r="I108" s="102">
        <v>31</v>
      </c>
      <c r="J108" s="102">
        <v>31</v>
      </c>
      <c r="K108" s="102">
        <v>31</v>
      </c>
      <c r="L108" s="102">
        <v>31</v>
      </c>
      <c r="M108" s="102">
        <v>31</v>
      </c>
      <c r="N108" s="102">
        <v>31</v>
      </c>
      <c r="O108" s="102">
        <v>31</v>
      </c>
      <c r="P108" s="102">
        <v>31</v>
      </c>
      <c r="Q108" s="102">
        <v>31</v>
      </c>
      <c r="R108" s="102">
        <v>31</v>
      </c>
      <c r="S108" s="102">
        <v>31</v>
      </c>
      <c r="T108" s="102">
        <v>31</v>
      </c>
      <c r="U108" s="102">
        <v>31</v>
      </c>
      <c r="V108" s="102">
        <v>31</v>
      </c>
      <c r="W108" s="102">
        <v>31</v>
      </c>
      <c r="X108" s="102">
        <v>31</v>
      </c>
      <c r="Y108" s="102">
        <v>31</v>
      </c>
      <c r="Z108" s="102">
        <v>31</v>
      </c>
      <c r="AA108" s="102">
        <v>31</v>
      </c>
      <c r="AB108" s="102">
        <v>31</v>
      </c>
      <c r="AC108" s="102">
        <v>744</v>
      </c>
      <c r="AD108" s="102"/>
      <c r="AE108" s="102"/>
    </row>
    <row r="109" spans="1:31">
      <c r="A109" s="102"/>
      <c r="B109" s="102"/>
      <c r="C109" s="102"/>
      <c r="D109" s="102" t="s">
        <v>175</v>
      </c>
      <c r="E109" s="102">
        <v>31</v>
      </c>
      <c r="F109" s="102">
        <v>31</v>
      </c>
      <c r="G109" s="102">
        <v>31</v>
      </c>
      <c r="H109" s="102">
        <v>31</v>
      </c>
      <c r="I109" s="102">
        <v>31</v>
      </c>
      <c r="J109" s="102">
        <v>31</v>
      </c>
      <c r="K109" s="102">
        <v>31</v>
      </c>
      <c r="L109" s="102">
        <v>25</v>
      </c>
      <c r="M109" s="102">
        <v>25</v>
      </c>
      <c r="N109" s="102">
        <v>25</v>
      </c>
      <c r="O109" s="102">
        <v>25</v>
      </c>
      <c r="P109" s="102">
        <v>25</v>
      </c>
      <c r="Q109" s="102">
        <v>25</v>
      </c>
      <c r="R109" s="102">
        <v>25</v>
      </c>
      <c r="S109" s="102">
        <v>25</v>
      </c>
      <c r="T109" s="102">
        <v>25</v>
      </c>
      <c r="U109" s="102">
        <v>25</v>
      </c>
      <c r="V109" s="102">
        <v>25</v>
      </c>
      <c r="W109" s="102">
        <v>25</v>
      </c>
      <c r="X109" s="102">
        <v>25</v>
      </c>
      <c r="Y109" s="102">
        <v>25</v>
      </c>
      <c r="Z109" s="102">
        <v>31</v>
      </c>
      <c r="AA109" s="102">
        <v>31</v>
      </c>
      <c r="AB109" s="102">
        <v>31</v>
      </c>
      <c r="AC109" s="102">
        <v>660</v>
      </c>
      <c r="AD109" s="102"/>
      <c r="AE109" s="102"/>
    </row>
    <row r="110" spans="1:31">
      <c r="A110" s="102" t="s">
        <v>176</v>
      </c>
      <c r="B110" s="102" t="s">
        <v>120</v>
      </c>
      <c r="C110" s="102" t="s">
        <v>118</v>
      </c>
      <c r="D110" s="102" t="s">
        <v>137</v>
      </c>
      <c r="E110" s="102">
        <v>19</v>
      </c>
      <c r="F110" s="102">
        <v>19</v>
      </c>
      <c r="G110" s="102">
        <v>19</v>
      </c>
      <c r="H110" s="102">
        <v>19</v>
      </c>
      <c r="I110" s="102">
        <v>19</v>
      </c>
      <c r="J110" s="102">
        <v>19</v>
      </c>
      <c r="K110" s="102">
        <v>19</v>
      </c>
      <c r="L110" s="102">
        <v>19</v>
      </c>
      <c r="M110" s="102">
        <v>19</v>
      </c>
      <c r="N110" s="102">
        <v>19</v>
      </c>
      <c r="O110" s="102">
        <v>19</v>
      </c>
      <c r="P110" s="102">
        <v>19</v>
      </c>
      <c r="Q110" s="102">
        <v>19</v>
      </c>
      <c r="R110" s="102">
        <v>19</v>
      </c>
      <c r="S110" s="102">
        <v>19</v>
      </c>
      <c r="T110" s="102">
        <v>19</v>
      </c>
      <c r="U110" s="102">
        <v>19</v>
      </c>
      <c r="V110" s="102">
        <v>19</v>
      </c>
      <c r="W110" s="102">
        <v>19</v>
      </c>
      <c r="X110" s="102">
        <v>19</v>
      </c>
      <c r="Y110" s="102">
        <v>19</v>
      </c>
      <c r="Z110" s="102">
        <v>19</v>
      </c>
      <c r="AA110" s="102">
        <v>19</v>
      </c>
      <c r="AB110" s="102">
        <v>19</v>
      </c>
      <c r="AC110" s="102">
        <v>456</v>
      </c>
      <c r="AD110" s="102">
        <v>5208</v>
      </c>
      <c r="AE110" s="102">
        <v>271560</v>
      </c>
    </row>
    <row r="111" spans="1:31">
      <c r="A111" s="102"/>
      <c r="B111" s="102"/>
      <c r="C111" s="102"/>
      <c r="D111" s="102" t="s">
        <v>138</v>
      </c>
      <c r="E111" s="102">
        <v>31</v>
      </c>
      <c r="F111" s="102">
        <v>31</v>
      </c>
      <c r="G111" s="102">
        <v>31</v>
      </c>
      <c r="H111" s="102">
        <v>31</v>
      </c>
      <c r="I111" s="102">
        <v>31</v>
      </c>
      <c r="J111" s="102">
        <v>31</v>
      </c>
      <c r="K111" s="102">
        <v>31</v>
      </c>
      <c r="L111" s="102">
        <v>31</v>
      </c>
      <c r="M111" s="102">
        <v>31</v>
      </c>
      <c r="N111" s="102">
        <v>31</v>
      </c>
      <c r="O111" s="102">
        <v>31</v>
      </c>
      <c r="P111" s="102">
        <v>31</v>
      </c>
      <c r="Q111" s="102">
        <v>31</v>
      </c>
      <c r="R111" s="102">
        <v>31</v>
      </c>
      <c r="S111" s="102">
        <v>31</v>
      </c>
      <c r="T111" s="102">
        <v>31</v>
      </c>
      <c r="U111" s="102">
        <v>31</v>
      </c>
      <c r="V111" s="102">
        <v>31</v>
      </c>
      <c r="W111" s="102">
        <v>31</v>
      </c>
      <c r="X111" s="102">
        <v>31</v>
      </c>
      <c r="Y111" s="102">
        <v>31</v>
      </c>
      <c r="Z111" s="102">
        <v>31</v>
      </c>
      <c r="AA111" s="102">
        <v>31</v>
      </c>
      <c r="AB111" s="102">
        <v>31</v>
      </c>
      <c r="AC111" s="102">
        <v>744</v>
      </c>
      <c r="AD111" s="102"/>
      <c r="AE111" s="102"/>
    </row>
    <row r="112" spans="1:31">
      <c r="A112" s="102"/>
      <c r="B112" s="102"/>
      <c r="C112" s="102"/>
      <c r="D112" s="102" t="s">
        <v>174</v>
      </c>
      <c r="E112" s="102">
        <v>31</v>
      </c>
      <c r="F112" s="102">
        <v>31</v>
      </c>
      <c r="G112" s="102">
        <v>31</v>
      </c>
      <c r="H112" s="102">
        <v>31</v>
      </c>
      <c r="I112" s="102">
        <v>31</v>
      </c>
      <c r="J112" s="102">
        <v>31</v>
      </c>
      <c r="K112" s="102">
        <v>31</v>
      </c>
      <c r="L112" s="102">
        <v>31</v>
      </c>
      <c r="M112" s="102">
        <v>31</v>
      </c>
      <c r="N112" s="102">
        <v>31</v>
      </c>
      <c r="O112" s="102">
        <v>31</v>
      </c>
      <c r="P112" s="102">
        <v>31</v>
      </c>
      <c r="Q112" s="102">
        <v>31</v>
      </c>
      <c r="R112" s="102">
        <v>31</v>
      </c>
      <c r="S112" s="102">
        <v>31</v>
      </c>
      <c r="T112" s="102">
        <v>31</v>
      </c>
      <c r="U112" s="102">
        <v>31</v>
      </c>
      <c r="V112" s="102">
        <v>31</v>
      </c>
      <c r="W112" s="102">
        <v>31</v>
      </c>
      <c r="X112" s="102">
        <v>31</v>
      </c>
      <c r="Y112" s="102">
        <v>31</v>
      </c>
      <c r="Z112" s="102">
        <v>31</v>
      </c>
      <c r="AA112" s="102">
        <v>31</v>
      </c>
      <c r="AB112" s="102">
        <v>31</v>
      </c>
      <c r="AC112" s="102">
        <v>744</v>
      </c>
      <c r="AD112" s="102"/>
      <c r="AE112" s="102"/>
    </row>
    <row r="113" spans="1:31">
      <c r="A113" s="102"/>
      <c r="B113" s="102"/>
      <c r="C113" s="102"/>
      <c r="D113" s="102" t="s">
        <v>175</v>
      </c>
      <c r="E113" s="102">
        <v>31</v>
      </c>
      <c r="F113" s="102">
        <v>31</v>
      </c>
      <c r="G113" s="102">
        <v>31</v>
      </c>
      <c r="H113" s="102">
        <v>31</v>
      </c>
      <c r="I113" s="102">
        <v>31</v>
      </c>
      <c r="J113" s="102">
        <v>31</v>
      </c>
      <c r="K113" s="102">
        <v>31</v>
      </c>
      <c r="L113" s="102">
        <v>31</v>
      </c>
      <c r="M113" s="102">
        <v>31</v>
      </c>
      <c r="N113" s="102">
        <v>31</v>
      </c>
      <c r="O113" s="102">
        <v>31</v>
      </c>
      <c r="P113" s="102">
        <v>31</v>
      </c>
      <c r="Q113" s="102">
        <v>31</v>
      </c>
      <c r="R113" s="102">
        <v>31</v>
      </c>
      <c r="S113" s="102">
        <v>31</v>
      </c>
      <c r="T113" s="102">
        <v>31</v>
      </c>
      <c r="U113" s="102">
        <v>31</v>
      </c>
      <c r="V113" s="102">
        <v>31</v>
      </c>
      <c r="W113" s="102">
        <v>31</v>
      </c>
      <c r="X113" s="102">
        <v>31</v>
      </c>
      <c r="Y113" s="102">
        <v>31</v>
      </c>
      <c r="Z113" s="102">
        <v>31</v>
      </c>
      <c r="AA113" s="102">
        <v>31</v>
      </c>
      <c r="AB113" s="102">
        <v>31</v>
      </c>
      <c r="AC113" s="102">
        <v>744</v>
      </c>
      <c r="AD113" s="102"/>
      <c r="AE113" s="102"/>
    </row>
    <row r="114" spans="1:31">
      <c r="A114" s="102" t="s">
        <v>140</v>
      </c>
      <c r="B114" s="102" t="s">
        <v>122</v>
      </c>
      <c r="C114" s="102" t="s">
        <v>118</v>
      </c>
      <c r="D114" s="102" t="s">
        <v>135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1</v>
      </c>
      <c r="M114" s="102">
        <v>1</v>
      </c>
      <c r="N114" s="102">
        <v>1</v>
      </c>
      <c r="O114" s="102">
        <v>1</v>
      </c>
      <c r="P114" s="102">
        <v>1</v>
      </c>
      <c r="Q114" s="102">
        <v>1</v>
      </c>
      <c r="R114" s="102">
        <v>1</v>
      </c>
      <c r="S114" s="102">
        <v>1</v>
      </c>
      <c r="T114" s="102">
        <v>1</v>
      </c>
      <c r="U114" s="102">
        <v>1</v>
      </c>
      <c r="V114" s="102">
        <v>1</v>
      </c>
      <c r="W114" s="102">
        <v>1</v>
      </c>
      <c r="X114" s="102">
        <v>1</v>
      </c>
      <c r="Y114" s="102">
        <v>1</v>
      </c>
      <c r="Z114" s="102">
        <v>0</v>
      </c>
      <c r="AA114" s="102">
        <v>0</v>
      </c>
      <c r="AB114" s="102">
        <v>0</v>
      </c>
      <c r="AC114" s="102">
        <v>14</v>
      </c>
      <c r="AD114" s="102">
        <v>118</v>
      </c>
      <c r="AE114" s="102">
        <v>6152.86</v>
      </c>
    </row>
    <row r="115" spans="1:31">
      <c r="A115" s="102"/>
      <c r="B115" s="102"/>
      <c r="C115" s="102"/>
      <c r="D115" s="102" t="s">
        <v>172</v>
      </c>
      <c r="E115" s="102">
        <v>1</v>
      </c>
      <c r="F115" s="102">
        <v>1</v>
      </c>
      <c r="G115" s="102">
        <v>1</v>
      </c>
      <c r="H115" s="102">
        <v>1</v>
      </c>
      <c r="I115" s="102">
        <v>1</v>
      </c>
      <c r="J115" s="102">
        <v>1</v>
      </c>
      <c r="K115" s="102">
        <v>1</v>
      </c>
      <c r="L115" s="102">
        <v>1</v>
      </c>
      <c r="M115" s="102">
        <v>1</v>
      </c>
      <c r="N115" s="102">
        <v>1</v>
      </c>
      <c r="O115" s="102">
        <v>1</v>
      </c>
      <c r="P115" s="102">
        <v>1</v>
      </c>
      <c r="Q115" s="102">
        <v>1</v>
      </c>
      <c r="R115" s="102">
        <v>1</v>
      </c>
      <c r="S115" s="102">
        <v>1</v>
      </c>
      <c r="T115" s="102">
        <v>1</v>
      </c>
      <c r="U115" s="102">
        <v>1</v>
      </c>
      <c r="V115" s="102">
        <v>1</v>
      </c>
      <c r="W115" s="102">
        <v>1</v>
      </c>
      <c r="X115" s="102">
        <v>1</v>
      </c>
      <c r="Y115" s="102">
        <v>1</v>
      </c>
      <c r="Z115" s="102">
        <v>1</v>
      </c>
      <c r="AA115" s="102">
        <v>1</v>
      </c>
      <c r="AB115" s="102">
        <v>1</v>
      </c>
      <c r="AC115" s="102">
        <v>24</v>
      </c>
      <c r="AD115" s="102"/>
      <c r="AE115" s="102"/>
    </row>
    <row r="116" spans="1:31">
      <c r="A116" s="102" t="s">
        <v>141</v>
      </c>
      <c r="B116" s="102" t="s">
        <v>122</v>
      </c>
      <c r="C116" s="102" t="s">
        <v>118</v>
      </c>
      <c r="D116" s="102" t="s">
        <v>135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1</v>
      </c>
      <c r="M116" s="102">
        <v>1</v>
      </c>
      <c r="N116" s="102">
        <v>1</v>
      </c>
      <c r="O116" s="102">
        <v>1</v>
      </c>
      <c r="P116" s="102">
        <v>1</v>
      </c>
      <c r="Q116" s="102">
        <v>1</v>
      </c>
      <c r="R116" s="102">
        <v>1</v>
      </c>
      <c r="S116" s="102">
        <v>1</v>
      </c>
      <c r="T116" s="102">
        <v>1</v>
      </c>
      <c r="U116" s="102">
        <v>1</v>
      </c>
      <c r="V116" s="102">
        <v>1</v>
      </c>
      <c r="W116" s="102">
        <v>1</v>
      </c>
      <c r="X116" s="102">
        <v>1</v>
      </c>
      <c r="Y116" s="102">
        <v>1</v>
      </c>
      <c r="Z116" s="102">
        <v>0</v>
      </c>
      <c r="AA116" s="102">
        <v>0</v>
      </c>
      <c r="AB116" s="102">
        <v>0</v>
      </c>
      <c r="AC116" s="102">
        <v>14</v>
      </c>
      <c r="AD116" s="102">
        <v>70</v>
      </c>
      <c r="AE116" s="102">
        <v>3650</v>
      </c>
    </row>
    <row r="117" spans="1:31">
      <c r="A117" s="102"/>
      <c r="B117" s="102"/>
      <c r="C117" s="102"/>
      <c r="D117" s="102" t="s">
        <v>172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/>
      <c r="AE117" s="102"/>
    </row>
    <row r="118" spans="1:31">
      <c r="A118" s="102" t="s">
        <v>266</v>
      </c>
      <c r="B118" s="102" t="s">
        <v>122</v>
      </c>
      <c r="C118" s="102" t="s">
        <v>118</v>
      </c>
      <c r="D118" s="102" t="s">
        <v>135</v>
      </c>
      <c r="E118" s="102">
        <v>0</v>
      </c>
      <c r="F118" s="102">
        <v>0</v>
      </c>
      <c r="G118" s="102">
        <v>0</v>
      </c>
      <c r="H118" s="102">
        <v>0</v>
      </c>
      <c r="I118" s="102">
        <v>0</v>
      </c>
      <c r="J118" s="102">
        <v>0</v>
      </c>
      <c r="K118" s="102">
        <v>0</v>
      </c>
      <c r="L118" s="102">
        <v>1</v>
      </c>
      <c r="M118" s="102">
        <v>1</v>
      </c>
      <c r="N118" s="102">
        <v>1</v>
      </c>
      <c r="O118" s="102">
        <v>1</v>
      </c>
      <c r="P118" s="102">
        <v>1</v>
      </c>
      <c r="Q118" s="102">
        <v>1</v>
      </c>
      <c r="R118" s="102">
        <v>1</v>
      </c>
      <c r="S118" s="102">
        <v>1</v>
      </c>
      <c r="T118" s="102">
        <v>1</v>
      </c>
      <c r="U118" s="102">
        <v>1</v>
      </c>
      <c r="V118" s="102">
        <v>0</v>
      </c>
      <c r="W118" s="102">
        <v>0</v>
      </c>
      <c r="X118" s="102">
        <v>0</v>
      </c>
      <c r="Y118" s="102">
        <v>0</v>
      </c>
      <c r="Z118" s="102">
        <v>0</v>
      </c>
      <c r="AA118" s="102">
        <v>0</v>
      </c>
      <c r="AB118" s="102">
        <v>0</v>
      </c>
      <c r="AC118" s="102">
        <v>10</v>
      </c>
      <c r="AD118" s="102">
        <v>50</v>
      </c>
      <c r="AE118" s="102">
        <v>2607.14</v>
      </c>
    </row>
    <row r="119" spans="1:31">
      <c r="A119" s="102"/>
      <c r="B119" s="102"/>
      <c r="C119" s="102"/>
      <c r="D119" s="102" t="s">
        <v>172</v>
      </c>
      <c r="E119" s="102">
        <v>0</v>
      </c>
      <c r="F119" s="102">
        <v>0</v>
      </c>
      <c r="G119" s="102">
        <v>0</v>
      </c>
      <c r="H119" s="102">
        <v>0</v>
      </c>
      <c r="I119" s="102">
        <v>0</v>
      </c>
      <c r="J119" s="102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>
        <v>0</v>
      </c>
      <c r="Q119" s="102">
        <v>0</v>
      </c>
      <c r="R119" s="102">
        <v>0</v>
      </c>
      <c r="S119" s="102">
        <v>0</v>
      </c>
      <c r="T119" s="102">
        <v>0</v>
      </c>
      <c r="U119" s="102">
        <v>0</v>
      </c>
      <c r="V119" s="102">
        <v>0</v>
      </c>
      <c r="W119" s="102">
        <v>0</v>
      </c>
      <c r="X119" s="102">
        <v>0</v>
      </c>
      <c r="Y119" s="102">
        <v>0</v>
      </c>
      <c r="Z119" s="102">
        <v>0</v>
      </c>
      <c r="AA119" s="102">
        <v>0</v>
      </c>
      <c r="AB119" s="102">
        <v>0</v>
      </c>
      <c r="AC119" s="102">
        <v>0</v>
      </c>
      <c r="AD119" s="102"/>
      <c r="AE119" s="102"/>
    </row>
    <row r="120" spans="1:31">
      <c r="A120" s="102" t="s">
        <v>142</v>
      </c>
      <c r="B120" s="102" t="s">
        <v>126</v>
      </c>
      <c r="C120" s="102" t="s">
        <v>118</v>
      </c>
      <c r="D120" s="102" t="s">
        <v>119</v>
      </c>
      <c r="E120" s="102">
        <v>120</v>
      </c>
      <c r="F120" s="102">
        <v>120</v>
      </c>
      <c r="G120" s="102">
        <v>120</v>
      </c>
      <c r="H120" s="102">
        <v>120</v>
      </c>
      <c r="I120" s="102">
        <v>120</v>
      </c>
      <c r="J120" s="102">
        <v>120</v>
      </c>
      <c r="K120" s="102">
        <v>120</v>
      </c>
      <c r="L120" s="102">
        <v>120</v>
      </c>
      <c r="M120" s="102">
        <v>120</v>
      </c>
      <c r="N120" s="102">
        <v>120</v>
      </c>
      <c r="O120" s="102">
        <v>120</v>
      </c>
      <c r="P120" s="102">
        <v>120</v>
      </c>
      <c r="Q120" s="102">
        <v>120</v>
      </c>
      <c r="R120" s="102">
        <v>120</v>
      </c>
      <c r="S120" s="102">
        <v>120</v>
      </c>
      <c r="T120" s="102">
        <v>120</v>
      </c>
      <c r="U120" s="102">
        <v>120</v>
      </c>
      <c r="V120" s="102">
        <v>120</v>
      </c>
      <c r="W120" s="102">
        <v>120</v>
      </c>
      <c r="X120" s="102">
        <v>120</v>
      </c>
      <c r="Y120" s="102">
        <v>120</v>
      </c>
      <c r="Z120" s="102">
        <v>120</v>
      </c>
      <c r="AA120" s="102">
        <v>120</v>
      </c>
      <c r="AB120" s="102">
        <v>120</v>
      </c>
      <c r="AC120" s="102">
        <v>2880</v>
      </c>
      <c r="AD120" s="102">
        <v>20160</v>
      </c>
      <c r="AE120" s="102">
        <v>1051200</v>
      </c>
    </row>
    <row r="121" spans="1:31">
      <c r="A121" s="102" t="s">
        <v>267</v>
      </c>
      <c r="B121" s="102" t="s">
        <v>117</v>
      </c>
      <c r="C121" s="102" t="s">
        <v>118</v>
      </c>
      <c r="D121" s="102" t="s">
        <v>119</v>
      </c>
      <c r="E121" s="102">
        <v>0.05</v>
      </c>
      <c r="F121" s="102">
        <v>0.05</v>
      </c>
      <c r="G121" s="102">
        <v>0.05</v>
      </c>
      <c r="H121" s="102">
        <v>0.05</v>
      </c>
      <c r="I121" s="102">
        <v>0.05</v>
      </c>
      <c r="J121" s="102">
        <v>0.05</v>
      </c>
      <c r="K121" s="102">
        <v>0.05</v>
      </c>
      <c r="L121" s="102">
        <v>0.05</v>
      </c>
      <c r="M121" s="102">
        <v>0.05</v>
      </c>
      <c r="N121" s="102">
        <v>0.05</v>
      </c>
      <c r="O121" s="102">
        <v>0.05</v>
      </c>
      <c r="P121" s="102">
        <v>0.05</v>
      </c>
      <c r="Q121" s="102">
        <v>0.05</v>
      </c>
      <c r="R121" s="102">
        <v>0.05</v>
      </c>
      <c r="S121" s="102">
        <v>0.05</v>
      </c>
      <c r="T121" s="102">
        <v>0.05</v>
      </c>
      <c r="U121" s="102">
        <v>0.05</v>
      </c>
      <c r="V121" s="102">
        <v>0.05</v>
      </c>
      <c r="W121" s="102">
        <v>0.05</v>
      </c>
      <c r="X121" s="102">
        <v>0.05</v>
      </c>
      <c r="Y121" s="102">
        <v>0.05</v>
      </c>
      <c r="Z121" s="102">
        <v>0.05</v>
      </c>
      <c r="AA121" s="102">
        <v>0.05</v>
      </c>
      <c r="AB121" s="102">
        <v>0.05</v>
      </c>
      <c r="AC121" s="102">
        <v>1.2</v>
      </c>
      <c r="AD121" s="102">
        <v>8.4</v>
      </c>
      <c r="AE121" s="102">
        <v>438</v>
      </c>
    </row>
    <row r="122" spans="1:31">
      <c r="A122" s="102" t="s">
        <v>268</v>
      </c>
      <c r="B122" s="102" t="s">
        <v>117</v>
      </c>
      <c r="C122" s="102" t="s">
        <v>118</v>
      </c>
      <c r="D122" s="102" t="s">
        <v>119</v>
      </c>
      <c r="E122" s="102">
        <v>0.2</v>
      </c>
      <c r="F122" s="102">
        <v>0.2</v>
      </c>
      <c r="G122" s="102">
        <v>0.2</v>
      </c>
      <c r="H122" s="102">
        <v>0.2</v>
      </c>
      <c r="I122" s="102">
        <v>0.2</v>
      </c>
      <c r="J122" s="102">
        <v>0.2</v>
      </c>
      <c r="K122" s="102">
        <v>0.2</v>
      </c>
      <c r="L122" s="102">
        <v>0.2</v>
      </c>
      <c r="M122" s="102">
        <v>0.2</v>
      </c>
      <c r="N122" s="102">
        <v>0.2</v>
      </c>
      <c r="O122" s="102">
        <v>0.2</v>
      </c>
      <c r="P122" s="102">
        <v>0.2</v>
      </c>
      <c r="Q122" s="102">
        <v>0.2</v>
      </c>
      <c r="R122" s="102">
        <v>0.2</v>
      </c>
      <c r="S122" s="102">
        <v>0.2</v>
      </c>
      <c r="T122" s="102">
        <v>0.2</v>
      </c>
      <c r="U122" s="102">
        <v>0.2</v>
      </c>
      <c r="V122" s="102">
        <v>0.2</v>
      </c>
      <c r="W122" s="102">
        <v>0.2</v>
      </c>
      <c r="X122" s="102">
        <v>0.2</v>
      </c>
      <c r="Y122" s="102">
        <v>0.2</v>
      </c>
      <c r="Z122" s="102">
        <v>0.2</v>
      </c>
      <c r="AA122" s="102">
        <v>0.2</v>
      </c>
      <c r="AB122" s="102">
        <v>0.2</v>
      </c>
      <c r="AC122" s="102">
        <v>4.8</v>
      </c>
      <c r="AD122" s="102">
        <v>33.6</v>
      </c>
      <c r="AE122" s="102">
        <v>1752</v>
      </c>
    </row>
    <row r="123" spans="1:31">
      <c r="A123" s="102" t="s">
        <v>269</v>
      </c>
      <c r="B123" s="102" t="s">
        <v>120</v>
      </c>
      <c r="C123" s="102" t="s">
        <v>118</v>
      </c>
      <c r="D123" s="102" t="s">
        <v>119</v>
      </c>
      <c r="E123" s="102">
        <v>40</v>
      </c>
      <c r="F123" s="102">
        <v>40</v>
      </c>
      <c r="G123" s="102">
        <v>40</v>
      </c>
      <c r="H123" s="102">
        <v>40</v>
      </c>
      <c r="I123" s="102">
        <v>40</v>
      </c>
      <c r="J123" s="102">
        <v>40</v>
      </c>
      <c r="K123" s="102">
        <v>40</v>
      </c>
      <c r="L123" s="102">
        <v>40</v>
      </c>
      <c r="M123" s="102">
        <v>40</v>
      </c>
      <c r="N123" s="102">
        <v>40</v>
      </c>
      <c r="O123" s="102">
        <v>40</v>
      </c>
      <c r="P123" s="102">
        <v>40</v>
      </c>
      <c r="Q123" s="102">
        <v>40</v>
      </c>
      <c r="R123" s="102">
        <v>40</v>
      </c>
      <c r="S123" s="102">
        <v>40</v>
      </c>
      <c r="T123" s="102">
        <v>40</v>
      </c>
      <c r="U123" s="102">
        <v>40</v>
      </c>
      <c r="V123" s="102">
        <v>40</v>
      </c>
      <c r="W123" s="102">
        <v>40</v>
      </c>
      <c r="X123" s="102">
        <v>40</v>
      </c>
      <c r="Y123" s="102">
        <v>40</v>
      </c>
      <c r="Z123" s="102">
        <v>40</v>
      </c>
      <c r="AA123" s="102">
        <v>40</v>
      </c>
      <c r="AB123" s="102">
        <v>40</v>
      </c>
      <c r="AC123" s="102">
        <v>960</v>
      </c>
      <c r="AD123" s="102">
        <v>6720</v>
      </c>
      <c r="AE123" s="102">
        <v>350400</v>
      </c>
    </row>
    <row r="124" spans="1:31">
      <c r="A124" s="102" t="s">
        <v>270</v>
      </c>
      <c r="B124" s="102" t="s">
        <v>120</v>
      </c>
      <c r="C124" s="102" t="s">
        <v>118</v>
      </c>
      <c r="D124" s="102" t="s">
        <v>119</v>
      </c>
      <c r="E124" s="102">
        <v>55</v>
      </c>
      <c r="F124" s="102">
        <v>55</v>
      </c>
      <c r="G124" s="102">
        <v>55</v>
      </c>
      <c r="H124" s="102">
        <v>55</v>
      </c>
      <c r="I124" s="102">
        <v>55</v>
      </c>
      <c r="J124" s="102">
        <v>55</v>
      </c>
      <c r="K124" s="102">
        <v>55</v>
      </c>
      <c r="L124" s="102">
        <v>55</v>
      </c>
      <c r="M124" s="102">
        <v>55</v>
      </c>
      <c r="N124" s="102">
        <v>55</v>
      </c>
      <c r="O124" s="102">
        <v>55</v>
      </c>
      <c r="P124" s="102">
        <v>55</v>
      </c>
      <c r="Q124" s="102">
        <v>55</v>
      </c>
      <c r="R124" s="102">
        <v>55</v>
      </c>
      <c r="S124" s="102">
        <v>55</v>
      </c>
      <c r="T124" s="102">
        <v>55</v>
      </c>
      <c r="U124" s="102">
        <v>55</v>
      </c>
      <c r="V124" s="102">
        <v>55</v>
      </c>
      <c r="W124" s="102">
        <v>55</v>
      </c>
      <c r="X124" s="102">
        <v>55</v>
      </c>
      <c r="Y124" s="102">
        <v>55</v>
      </c>
      <c r="Z124" s="102">
        <v>55</v>
      </c>
      <c r="AA124" s="102">
        <v>55</v>
      </c>
      <c r="AB124" s="102">
        <v>55</v>
      </c>
      <c r="AC124" s="102">
        <v>1320</v>
      </c>
      <c r="AD124" s="102">
        <v>9240</v>
      </c>
      <c r="AE124" s="102">
        <v>481800</v>
      </c>
    </row>
    <row r="125" spans="1:31">
      <c r="A125" s="102" t="s">
        <v>271</v>
      </c>
      <c r="B125" s="102" t="s">
        <v>117</v>
      </c>
      <c r="C125" s="102" t="s">
        <v>118</v>
      </c>
      <c r="D125" s="102" t="s">
        <v>119</v>
      </c>
      <c r="E125" s="102">
        <v>0.05</v>
      </c>
      <c r="F125" s="102">
        <v>0.05</v>
      </c>
      <c r="G125" s="102">
        <v>0.05</v>
      </c>
      <c r="H125" s="102">
        <v>0.05</v>
      </c>
      <c r="I125" s="102">
        <v>0.05</v>
      </c>
      <c r="J125" s="102">
        <v>0.05</v>
      </c>
      <c r="K125" s="102">
        <v>0.05</v>
      </c>
      <c r="L125" s="102">
        <v>0.05</v>
      </c>
      <c r="M125" s="102">
        <v>0.05</v>
      </c>
      <c r="N125" s="102">
        <v>0.05</v>
      </c>
      <c r="O125" s="102">
        <v>0.05</v>
      </c>
      <c r="P125" s="102">
        <v>0.05</v>
      </c>
      <c r="Q125" s="102">
        <v>0.05</v>
      </c>
      <c r="R125" s="102">
        <v>0.05</v>
      </c>
      <c r="S125" s="102">
        <v>0.05</v>
      </c>
      <c r="T125" s="102">
        <v>0.05</v>
      </c>
      <c r="U125" s="102">
        <v>0.05</v>
      </c>
      <c r="V125" s="102">
        <v>0.05</v>
      </c>
      <c r="W125" s="102">
        <v>0.05</v>
      </c>
      <c r="X125" s="102">
        <v>0.05</v>
      </c>
      <c r="Y125" s="102">
        <v>0.05</v>
      </c>
      <c r="Z125" s="102">
        <v>0.05</v>
      </c>
      <c r="AA125" s="102">
        <v>0.05</v>
      </c>
      <c r="AB125" s="102">
        <v>0.05</v>
      </c>
      <c r="AC125" s="102">
        <v>1.2</v>
      </c>
      <c r="AD125" s="102">
        <v>8.4</v>
      </c>
      <c r="AE125" s="102">
        <v>438</v>
      </c>
    </row>
    <row r="126" spans="1:31">
      <c r="A126" s="102" t="s">
        <v>272</v>
      </c>
      <c r="B126" s="102" t="s">
        <v>117</v>
      </c>
      <c r="C126" s="102" t="s">
        <v>118</v>
      </c>
      <c r="D126" s="102" t="s">
        <v>119</v>
      </c>
      <c r="E126" s="102">
        <v>0.2</v>
      </c>
      <c r="F126" s="102">
        <v>0.2</v>
      </c>
      <c r="G126" s="102">
        <v>0.2</v>
      </c>
      <c r="H126" s="102">
        <v>0.2</v>
      </c>
      <c r="I126" s="102">
        <v>0.2</v>
      </c>
      <c r="J126" s="102">
        <v>0.2</v>
      </c>
      <c r="K126" s="102">
        <v>0.2</v>
      </c>
      <c r="L126" s="102">
        <v>0.2</v>
      </c>
      <c r="M126" s="102">
        <v>0.2</v>
      </c>
      <c r="N126" s="102">
        <v>0.2</v>
      </c>
      <c r="O126" s="102">
        <v>0.2</v>
      </c>
      <c r="P126" s="102">
        <v>0.2</v>
      </c>
      <c r="Q126" s="102">
        <v>0.2</v>
      </c>
      <c r="R126" s="102">
        <v>0.2</v>
      </c>
      <c r="S126" s="102">
        <v>0.2</v>
      </c>
      <c r="T126" s="102">
        <v>0.2</v>
      </c>
      <c r="U126" s="102">
        <v>0.2</v>
      </c>
      <c r="V126" s="102">
        <v>0.2</v>
      </c>
      <c r="W126" s="102">
        <v>0.2</v>
      </c>
      <c r="X126" s="102">
        <v>0.2</v>
      </c>
      <c r="Y126" s="102">
        <v>0.2</v>
      </c>
      <c r="Z126" s="102">
        <v>0.2</v>
      </c>
      <c r="AA126" s="102">
        <v>0.2</v>
      </c>
      <c r="AB126" s="102">
        <v>0.2</v>
      </c>
      <c r="AC126" s="102">
        <v>4.8</v>
      </c>
      <c r="AD126" s="102">
        <v>33.6</v>
      </c>
      <c r="AE126" s="102">
        <v>1752</v>
      </c>
    </row>
    <row r="127" spans="1:31">
      <c r="A127" s="102" t="s">
        <v>273</v>
      </c>
      <c r="B127" s="102" t="s">
        <v>120</v>
      </c>
      <c r="C127" s="102" t="s">
        <v>118</v>
      </c>
      <c r="D127" s="102" t="s">
        <v>119</v>
      </c>
      <c r="E127" s="102">
        <v>40</v>
      </c>
      <c r="F127" s="102">
        <v>40</v>
      </c>
      <c r="G127" s="102">
        <v>40</v>
      </c>
      <c r="H127" s="102">
        <v>40</v>
      </c>
      <c r="I127" s="102">
        <v>40</v>
      </c>
      <c r="J127" s="102">
        <v>40</v>
      </c>
      <c r="K127" s="102">
        <v>40</v>
      </c>
      <c r="L127" s="102">
        <v>40</v>
      </c>
      <c r="M127" s="102">
        <v>40</v>
      </c>
      <c r="N127" s="102">
        <v>40</v>
      </c>
      <c r="O127" s="102">
        <v>40</v>
      </c>
      <c r="P127" s="102">
        <v>40</v>
      </c>
      <c r="Q127" s="102">
        <v>40</v>
      </c>
      <c r="R127" s="102">
        <v>40</v>
      </c>
      <c r="S127" s="102">
        <v>40</v>
      </c>
      <c r="T127" s="102">
        <v>40</v>
      </c>
      <c r="U127" s="102">
        <v>40</v>
      </c>
      <c r="V127" s="102">
        <v>40</v>
      </c>
      <c r="W127" s="102">
        <v>40</v>
      </c>
      <c r="X127" s="102">
        <v>40</v>
      </c>
      <c r="Y127" s="102">
        <v>40</v>
      </c>
      <c r="Z127" s="102">
        <v>40</v>
      </c>
      <c r="AA127" s="102">
        <v>40</v>
      </c>
      <c r="AB127" s="102">
        <v>40</v>
      </c>
      <c r="AC127" s="102">
        <v>960</v>
      </c>
      <c r="AD127" s="102">
        <v>6720</v>
      </c>
      <c r="AE127" s="102">
        <v>350400</v>
      </c>
    </row>
    <row r="128" spans="1:31">
      <c r="A128" s="102" t="s">
        <v>274</v>
      </c>
      <c r="B128" s="102" t="s">
        <v>120</v>
      </c>
      <c r="C128" s="102" t="s">
        <v>118</v>
      </c>
      <c r="D128" s="102" t="s">
        <v>119</v>
      </c>
      <c r="E128" s="102">
        <v>55</v>
      </c>
      <c r="F128" s="102">
        <v>55</v>
      </c>
      <c r="G128" s="102">
        <v>55</v>
      </c>
      <c r="H128" s="102">
        <v>55</v>
      </c>
      <c r="I128" s="102">
        <v>55</v>
      </c>
      <c r="J128" s="102">
        <v>55</v>
      </c>
      <c r="K128" s="102">
        <v>55</v>
      </c>
      <c r="L128" s="102">
        <v>55</v>
      </c>
      <c r="M128" s="102">
        <v>55</v>
      </c>
      <c r="N128" s="102">
        <v>55</v>
      </c>
      <c r="O128" s="102">
        <v>55</v>
      </c>
      <c r="P128" s="102">
        <v>55</v>
      </c>
      <c r="Q128" s="102">
        <v>55</v>
      </c>
      <c r="R128" s="102">
        <v>55</v>
      </c>
      <c r="S128" s="102">
        <v>55</v>
      </c>
      <c r="T128" s="102">
        <v>55</v>
      </c>
      <c r="U128" s="102">
        <v>55</v>
      </c>
      <c r="V128" s="102">
        <v>55</v>
      </c>
      <c r="W128" s="102">
        <v>55</v>
      </c>
      <c r="X128" s="102">
        <v>55</v>
      </c>
      <c r="Y128" s="102">
        <v>55</v>
      </c>
      <c r="Z128" s="102">
        <v>55</v>
      </c>
      <c r="AA128" s="102">
        <v>55</v>
      </c>
      <c r="AB128" s="102">
        <v>55</v>
      </c>
      <c r="AC128" s="102">
        <v>1320</v>
      </c>
      <c r="AD128" s="102">
        <v>9240</v>
      </c>
      <c r="AE128" s="102">
        <v>481800</v>
      </c>
    </row>
    <row r="129" spans="1:31">
      <c r="A129" s="102" t="s">
        <v>275</v>
      </c>
      <c r="B129" s="102" t="s">
        <v>727</v>
      </c>
      <c r="C129" s="102" t="s">
        <v>118</v>
      </c>
      <c r="D129" s="102" t="s">
        <v>119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0.67</v>
      </c>
      <c r="AD129" s="102">
        <v>4.67</v>
      </c>
      <c r="AE129" s="102">
        <v>243.33</v>
      </c>
    </row>
    <row r="130" spans="1:31">
      <c r="A130" s="102" t="s">
        <v>276</v>
      </c>
      <c r="B130" s="102" t="s">
        <v>727</v>
      </c>
      <c r="C130" s="102" t="s">
        <v>118</v>
      </c>
      <c r="D130" s="102" t="s">
        <v>119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1</v>
      </c>
      <c r="AD130" s="102">
        <v>7</v>
      </c>
      <c r="AE130" s="102">
        <v>365</v>
      </c>
    </row>
    <row r="131" spans="1:31">
      <c r="A131" s="102" t="s">
        <v>277</v>
      </c>
      <c r="B131" s="102" t="s">
        <v>126</v>
      </c>
      <c r="C131" s="102" t="s">
        <v>118</v>
      </c>
      <c r="D131" s="102" t="s">
        <v>278</v>
      </c>
      <c r="E131" s="102">
        <v>0</v>
      </c>
      <c r="F131" s="102">
        <v>0</v>
      </c>
      <c r="G131" s="102">
        <v>0</v>
      </c>
      <c r="H131" s="102">
        <v>0</v>
      </c>
      <c r="I131" s="102">
        <v>725</v>
      </c>
      <c r="J131" s="102">
        <v>417</v>
      </c>
      <c r="K131" s="102">
        <v>290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0</v>
      </c>
      <c r="S131" s="102">
        <v>0</v>
      </c>
      <c r="T131" s="102">
        <v>0</v>
      </c>
      <c r="U131" s="102">
        <v>0</v>
      </c>
      <c r="V131" s="102">
        <v>0</v>
      </c>
      <c r="W131" s="102">
        <v>0</v>
      </c>
      <c r="X131" s="102">
        <v>0</v>
      </c>
      <c r="Y131" s="102">
        <v>0</v>
      </c>
      <c r="Z131" s="102">
        <v>0</v>
      </c>
      <c r="AA131" s="102">
        <v>0</v>
      </c>
      <c r="AB131" s="102">
        <v>0</v>
      </c>
      <c r="AC131" s="102">
        <v>1432</v>
      </c>
      <c r="AD131" s="102">
        <v>1432</v>
      </c>
      <c r="AE131" s="102">
        <v>74668.570000000007</v>
      </c>
    </row>
    <row r="132" spans="1:31">
      <c r="A132" s="102"/>
      <c r="B132" s="102"/>
      <c r="C132" s="102"/>
      <c r="D132" s="102" t="s">
        <v>262</v>
      </c>
      <c r="E132" s="102">
        <v>0</v>
      </c>
      <c r="F132" s="102">
        <v>0</v>
      </c>
      <c r="G132" s="102">
        <v>0</v>
      </c>
      <c r="H132" s="102">
        <v>0</v>
      </c>
      <c r="I132" s="102">
        <v>125</v>
      </c>
      <c r="J132" s="102">
        <v>117</v>
      </c>
      <c r="K132" s="102">
        <v>90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125</v>
      </c>
      <c r="Y132" s="102">
        <v>117</v>
      </c>
      <c r="Z132" s="102">
        <v>90</v>
      </c>
      <c r="AA132" s="102">
        <v>0</v>
      </c>
      <c r="AB132" s="102">
        <v>0</v>
      </c>
      <c r="AC132" s="102">
        <v>664</v>
      </c>
      <c r="AD132" s="102"/>
      <c r="AE132" s="102"/>
    </row>
    <row r="133" spans="1:31">
      <c r="A133" s="102" t="s">
        <v>279</v>
      </c>
      <c r="B133" s="102" t="s">
        <v>117</v>
      </c>
      <c r="C133" s="102" t="s">
        <v>118</v>
      </c>
      <c r="D133" s="102" t="s">
        <v>119</v>
      </c>
      <c r="E133" s="102">
        <v>0.2</v>
      </c>
      <c r="F133" s="102">
        <v>0.2</v>
      </c>
      <c r="G133" s="102">
        <v>0.2</v>
      </c>
      <c r="H133" s="102">
        <v>0.2</v>
      </c>
      <c r="I133" s="102">
        <v>0.2</v>
      </c>
      <c r="J133" s="102">
        <v>0.2</v>
      </c>
      <c r="K133" s="102">
        <v>0.2</v>
      </c>
      <c r="L133" s="102">
        <v>0.4</v>
      </c>
      <c r="M133" s="102">
        <v>0.4</v>
      </c>
      <c r="N133" s="102">
        <v>0.4</v>
      </c>
      <c r="O133" s="102">
        <v>0.4</v>
      </c>
      <c r="P133" s="102">
        <v>0.4</v>
      </c>
      <c r="Q133" s="102">
        <v>0.4</v>
      </c>
      <c r="R133" s="102">
        <v>0.4</v>
      </c>
      <c r="S133" s="102">
        <v>0.4</v>
      </c>
      <c r="T133" s="102">
        <v>0.4</v>
      </c>
      <c r="U133" s="102">
        <v>0.4</v>
      </c>
      <c r="V133" s="102">
        <v>0.4</v>
      </c>
      <c r="W133" s="102">
        <v>0.4</v>
      </c>
      <c r="X133" s="102">
        <v>0.4</v>
      </c>
      <c r="Y133" s="102">
        <v>0.4</v>
      </c>
      <c r="Z133" s="102">
        <v>0.2</v>
      </c>
      <c r="AA133" s="102">
        <v>0.2</v>
      </c>
      <c r="AB133" s="102">
        <v>0.2</v>
      </c>
      <c r="AC133" s="102">
        <v>7.6</v>
      </c>
      <c r="AD133" s="102">
        <v>53.2</v>
      </c>
      <c r="AE133" s="102">
        <v>2774</v>
      </c>
    </row>
    <row r="134" spans="1:31">
      <c r="A134" s="102" t="s">
        <v>280</v>
      </c>
      <c r="B134" s="102" t="s">
        <v>126</v>
      </c>
      <c r="C134" s="102" t="s">
        <v>118</v>
      </c>
      <c r="D134" s="102" t="s">
        <v>119</v>
      </c>
      <c r="E134" s="102">
        <v>0</v>
      </c>
      <c r="F134" s="102">
        <v>0</v>
      </c>
      <c r="G134" s="102">
        <v>0</v>
      </c>
      <c r="H134" s="102">
        <v>0</v>
      </c>
      <c r="I134" s="102">
        <v>0</v>
      </c>
      <c r="J134" s="102">
        <v>0</v>
      </c>
      <c r="K134" s="102">
        <v>50</v>
      </c>
      <c r="L134" s="102">
        <v>70</v>
      </c>
      <c r="M134" s="102">
        <v>70</v>
      </c>
      <c r="N134" s="102">
        <v>80</v>
      </c>
      <c r="O134" s="102">
        <v>70</v>
      </c>
      <c r="P134" s="102">
        <v>50</v>
      </c>
      <c r="Q134" s="102">
        <v>50</v>
      </c>
      <c r="R134" s="102">
        <v>80</v>
      </c>
      <c r="S134" s="102">
        <v>90</v>
      </c>
      <c r="T134" s="102">
        <v>80</v>
      </c>
      <c r="U134" s="102">
        <v>0</v>
      </c>
      <c r="V134" s="102">
        <v>0</v>
      </c>
      <c r="W134" s="102">
        <v>0</v>
      </c>
      <c r="X134" s="102">
        <v>0</v>
      </c>
      <c r="Y134" s="102">
        <v>0</v>
      </c>
      <c r="Z134" s="102">
        <v>0</v>
      </c>
      <c r="AA134" s="102">
        <v>0</v>
      </c>
      <c r="AB134" s="102">
        <v>0</v>
      </c>
      <c r="AC134" s="102">
        <v>690</v>
      </c>
      <c r="AD134" s="102">
        <v>4830</v>
      </c>
      <c r="AE134" s="102">
        <v>251850</v>
      </c>
    </row>
    <row r="135" spans="1:31">
      <c r="A135" s="102" t="s">
        <v>346</v>
      </c>
      <c r="B135" s="102" t="s">
        <v>120</v>
      </c>
      <c r="C135" s="102" t="s">
        <v>118</v>
      </c>
      <c r="D135" s="102" t="s">
        <v>119</v>
      </c>
      <c r="E135" s="102">
        <v>60</v>
      </c>
      <c r="F135" s="102">
        <v>60</v>
      </c>
      <c r="G135" s="102">
        <v>60</v>
      </c>
      <c r="H135" s="102">
        <v>60</v>
      </c>
      <c r="I135" s="102">
        <v>60</v>
      </c>
      <c r="J135" s="102">
        <v>60</v>
      </c>
      <c r="K135" s="102">
        <v>60</v>
      </c>
      <c r="L135" s="102">
        <v>60</v>
      </c>
      <c r="M135" s="102">
        <v>60</v>
      </c>
      <c r="N135" s="102">
        <v>60</v>
      </c>
      <c r="O135" s="102">
        <v>60</v>
      </c>
      <c r="P135" s="102">
        <v>60</v>
      </c>
      <c r="Q135" s="102">
        <v>60</v>
      </c>
      <c r="R135" s="102">
        <v>60</v>
      </c>
      <c r="S135" s="102">
        <v>60</v>
      </c>
      <c r="T135" s="102">
        <v>60</v>
      </c>
      <c r="U135" s="102">
        <v>60</v>
      </c>
      <c r="V135" s="102">
        <v>60</v>
      </c>
      <c r="W135" s="102">
        <v>60</v>
      </c>
      <c r="X135" s="102">
        <v>60</v>
      </c>
      <c r="Y135" s="102">
        <v>60</v>
      </c>
      <c r="Z135" s="102">
        <v>60</v>
      </c>
      <c r="AA135" s="102">
        <v>60</v>
      </c>
      <c r="AB135" s="102">
        <v>60</v>
      </c>
      <c r="AC135" s="102">
        <v>1440</v>
      </c>
      <c r="AD135" s="102">
        <v>10080</v>
      </c>
      <c r="AE135" s="102">
        <v>525600</v>
      </c>
    </row>
    <row r="136" spans="1:31">
      <c r="A136" s="102" t="s">
        <v>347</v>
      </c>
      <c r="B136" s="102" t="s">
        <v>120</v>
      </c>
      <c r="C136" s="102" t="s">
        <v>118</v>
      </c>
      <c r="D136" s="102" t="s">
        <v>119</v>
      </c>
      <c r="E136" s="102">
        <v>60</v>
      </c>
      <c r="F136" s="102">
        <v>60</v>
      </c>
      <c r="G136" s="102">
        <v>60</v>
      </c>
      <c r="H136" s="102">
        <v>60</v>
      </c>
      <c r="I136" s="102">
        <v>60</v>
      </c>
      <c r="J136" s="102">
        <v>60</v>
      </c>
      <c r="K136" s="102">
        <v>60</v>
      </c>
      <c r="L136" s="102">
        <v>60</v>
      </c>
      <c r="M136" s="102">
        <v>60</v>
      </c>
      <c r="N136" s="102">
        <v>60</v>
      </c>
      <c r="O136" s="102">
        <v>60</v>
      </c>
      <c r="P136" s="102">
        <v>60</v>
      </c>
      <c r="Q136" s="102">
        <v>60</v>
      </c>
      <c r="R136" s="102">
        <v>60</v>
      </c>
      <c r="S136" s="102">
        <v>60</v>
      </c>
      <c r="T136" s="102">
        <v>60</v>
      </c>
      <c r="U136" s="102">
        <v>60</v>
      </c>
      <c r="V136" s="102">
        <v>60</v>
      </c>
      <c r="W136" s="102">
        <v>60</v>
      </c>
      <c r="X136" s="102">
        <v>60</v>
      </c>
      <c r="Y136" s="102">
        <v>60</v>
      </c>
      <c r="Z136" s="102">
        <v>60</v>
      </c>
      <c r="AA136" s="102">
        <v>60</v>
      </c>
      <c r="AB136" s="102">
        <v>60</v>
      </c>
      <c r="AC136" s="102">
        <v>1440</v>
      </c>
      <c r="AD136" s="102">
        <v>10080</v>
      </c>
      <c r="AE136" s="102">
        <v>525600</v>
      </c>
    </row>
    <row r="137" spans="1:31">
      <c r="A137" s="102" t="s">
        <v>348</v>
      </c>
      <c r="B137" s="102" t="s">
        <v>120</v>
      </c>
      <c r="C137" s="102" t="s">
        <v>118</v>
      </c>
      <c r="D137" s="102" t="s">
        <v>119</v>
      </c>
      <c r="E137" s="102">
        <v>22</v>
      </c>
      <c r="F137" s="102">
        <v>22</v>
      </c>
      <c r="G137" s="102">
        <v>22</v>
      </c>
      <c r="H137" s="102">
        <v>22</v>
      </c>
      <c r="I137" s="102">
        <v>22</v>
      </c>
      <c r="J137" s="102">
        <v>22</v>
      </c>
      <c r="K137" s="102">
        <v>22</v>
      </c>
      <c r="L137" s="102">
        <v>22</v>
      </c>
      <c r="M137" s="102">
        <v>22</v>
      </c>
      <c r="N137" s="102">
        <v>22</v>
      </c>
      <c r="O137" s="102">
        <v>22</v>
      </c>
      <c r="P137" s="102">
        <v>22</v>
      </c>
      <c r="Q137" s="102">
        <v>22</v>
      </c>
      <c r="R137" s="102">
        <v>22</v>
      </c>
      <c r="S137" s="102">
        <v>22</v>
      </c>
      <c r="T137" s="102">
        <v>22</v>
      </c>
      <c r="U137" s="102">
        <v>22</v>
      </c>
      <c r="V137" s="102">
        <v>22</v>
      </c>
      <c r="W137" s="102">
        <v>22</v>
      </c>
      <c r="X137" s="102">
        <v>22</v>
      </c>
      <c r="Y137" s="102">
        <v>22</v>
      </c>
      <c r="Z137" s="102">
        <v>22</v>
      </c>
      <c r="AA137" s="102">
        <v>22</v>
      </c>
      <c r="AB137" s="102">
        <v>22</v>
      </c>
      <c r="AC137" s="102">
        <v>528</v>
      </c>
      <c r="AD137" s="102">
        <v>3696</v>
      </c>
      <c r="AE137" s="102">
        <v>192720</v>
      </c>
    </row>
    <row r="138" spans="1:31" ht="12.75">
      <c r="A138" s="40"/>
      <c r="B138" s="40"/>
      <c r="C138" s="40"/>
      <c r="D138" s="4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spans="1:31" ht="12.75">
      <c r="A139" s="40"/>
      <c r="B139" s="40"/>
      <c r="C139" s="40"/>
      <c r="D139" s="4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spans="1:31" ht="12.75">
      <c r="A140" s="40"/>
      <c r="B140" s="40"/>
      <c r="C140" s="40"/>
      <c r="D140" s="4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spans="1:31" ht="12.75">
      <c r="A141" s="40"/>
      <c r="B141" s="40"/>
      <c r="C141" s="40"/>
      <c r="D141" s="4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spans="1:31" ht="12.75">
      <c r="A142" s="40"/>
      <c r="B142" s="40"/>
      <c r="C142" s="40"/>
      <c r="D142" s="4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spans="1:31" ht="12.75">
      <c r="A143" s="40"/>
      <c r="B143" s="40"/>
      <c r="C143" s="40"/>
      <c r="D143" s="4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spans="1:31" ht="12.75">
      <c r="A144" s="40"/>
      <c r="B144" s="40"/>
      <c r="C144" s="40"/>
      <c r="D144" s="4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spans="1:28" ht="12.75">
      <c r="A145" s="40"/>
      <c r="B145" s="40"/>
      <c r="C145" s="40"/>
      <c r="D145" s="4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1:28" ht="12.75">
      <c r="A146" s="40"/>
      <c r="B146" s="40"/>
      <c r="C146" s="40"/>
      <c r="D146" s="4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1:28" ht="12.75">
      <c r="A147" s="40"/>
      <c r="B147" s="40"/>
      <c r="C147" s="40"/>
      <c r="D147" s="4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1:28" ht="12.75">
      <c r="A148" s="40"/>
      <c r="B148" s="40"/>
      <c r="C148" s="40"/>
      <c r="D148" s="4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1:28" ht="12.75">
      <c r="A149" s="40"/>
      <c r="B149" s="40"/>
      <c r="C149" s="40"/>
      <c r="D149" s="4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1:28" ht="12.75">
      <c r="A150" s="40"/>
      <c r="B150" s="40"/>
      <c r="C150" s="40"/>
      <c r="D150" s="4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1:28" ht="12.75">
      <c r="A151" s="40"/>
      <c r="B151" s="40"/>
      <c r="C151" s="40"/>
      <c r="D151" s="4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1:28"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5:28"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5:28"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5:28"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5:28"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5:28"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5:28"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5:28"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5:28"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5:28"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5:28"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5:28"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5:28"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5:28"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5:28"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5:28"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5:28"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5:28"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5:28"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</sheetData>
  <phoneticPr fontId="2" type="noConversion"/>
  <conditionalFormatting sqref="A1:XFD1048576">
    <cfRule type="cellIs" dxfId="0" priority="1" stopIfTrue="1" operator="notEqual">
      <formula>INDIRECT("Dummy_for_Comparison6!"&amp;ADDRESS(ROW(),COLUMN()))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78" customWidth="1"/>
    <col min="2" max="2" width="39.83203125" style="57" bestFit="1" customWidth="1"/>
    <col min="3" max="18" width="17.5" style="55" customWidth="1"/>
    <col min="19" max="16384" width="9.33203125" style="55"/>
  </cols>
  <sheetData>
    <row r="1" spans="1:18" ht="20.25">
      <c r="A1" s="53" t="s">
        <v>147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s="57" customFormat="1">
      <c r="A2" s="107"/>
      <c r="B2" s="107"/>
      <c r="C2" s="56" t="s">
        <v>95</v>
      </c>
      <c r="D2" s="56" t="s">
        <v>96</v>
      </c>
      <c r="E2" s="56" t="s">
        <v>97</v>
      </c>
      <c r="F2" s="56" t="s">
        <v>98</v>
      </c>
      <c r="G2" s="56" t="s">
        <v>99</v>
      </c>
      <c r="H2" s="56" t="s">
        <v>100</v>
      </c>
      <c r="I2" s="56" t="s">
        <v>101</v>
      </c>
      <c r="J2" s="56" t="s">
        <v>102</v>
      </c>
      <c r="K2" s="56" t="s">
        <v>103</v>
      </c>
      <c r="L2" s="56" t="s">
        <v>104</v>
      </c>
      <c r="M2" s="56" t="s">
        <v>341</v>
      </c>
      <c r="N2" s="56" t="s">
        <v>105</v>
      </c>
      <c r="O2" s="56" t="s">
        <v>106</v>
      </c>
      <c r="P2" s="56" t="s">
        <v>107</v>
      </c>
      <c r="Q2" s="56" t="s">
        <v>108</v>
      </c>
      <c r="R2" s="56" t="s">
        <v>109</v>
      </c>
    </row>
    <row r="3" spans="1:18" s="57" customFormat="1">
      <c r="A3" s="58" t="s">
        <v>6</v>
      </c>
      <c r="B3" s="59"/>
    </row>
    <row r="4" spans="1:18" s="57" customFormat="1">
      <c r="A4" s="60"/>
      <c r="B4" s="61" t="s">
        <v>8</v>
      </c>
      <c r="C4" s="93" t="s">
        <v>9</v>
      </c>
      <c r="D4" s="93" t="s">
        <v>10</v>
      </c>
      <c r="E4" s="93" t="s">
        <v>11</v>
      </c>
      <c r="F4" s="93" t="s">
        <v>12</v>
      </c>
      <c r="G4" s="93" t="s">
        <v>723</v>
      </c>
      <c r="H4" s="93" t="s">
        <v>13</v>
      </c>
      <c r="I4" s="93" t="s">
        <v>14</v>
      </c>
      <c r="J4" s="93" t="s">
        <v>15</v>
      </c>
      <c r="K4" s="93" t="s">
        <v>16</v>
      </c>
      <c r="L4" s="93" t="s">
        <v>17</v>
      </c>
      <c r="M4" s="93" t="s">
        <v>18</v>
      </c>
      <c r="N4" s="93" t="s">
        <v>19</v>
      </c>
      <c r="O4" s="93" t="s">
        <v>20</v>
      </c>
      <c r="P4" s="93" t="s">
        <v>21</v>
      </c>
      <c r="Q4" s="93">
        <v>7</v>
      </c>
      <c r="R4" s="93">
        <v>8</v>
      </c>
    </row>
    <row r="5" spans="1:18" s="57" customFormat="1">
      <c r="A5" s="60"/>
      <c r="B5" s="61" t="s">
        <v>22</v>
      </c>
      <c r="C5" s="93" t="s">
        <v>23</v>
      </c>
      <c r="D5" s="93" t="s">
        <v>23</v>
      </c>
      <c r="E5" s="93" t="s">
        <v>23</v>
      </c>
      <c r="F5" s="93" t="s">
        <v>23</v>
      </c>
      <c r="G5" s="93" t="s">
        <v>23</v>
      </c>
      <c r="H5" s="93" t="s">
        <v>23</v>
      </c>
      <c r="I5" s="93" t="s">
        <v>23</v>
      </c>
      <c r="J5" s="93" t="s">
        <v>23</v>
      </c>
      <c r="K5" s="93" t="s">
        <v>23</v>
      </c>
      <c r="L5" s="93" t="s">
        <v>23</v>
      </c>
      <c r="M5" s="93" t="s">
        <v>23</v>
      </c>
      <c r="N5" s="93" t="s">
        <v>23</v>
      </c>
      <c r="O5" s="93" t="s">
        <v>23</v>
      </c>
      <c r="P5" s="93" t="s">
        <v>23</v>
      </c>
      <c r="Q5" s="93" t="s">
        <v>23</v>
      </c>
      <c r="R5" s="93" t="s">
        <v>23</v>
      </c>
    </row>
    <row r="6" spans="1:18" s="57" customFormat="1">
      <c r="A6" s="60"/>
      <c r="B6" s="61"/>
      <c r="C6" s="94"/>
      <c r="D6" s="95"/>
      <c r="E6" s="95"/>
      <c r="F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1:18" s="57" customFormat="1">
      <c r="A7" s="58" t="s">
        <v>35</v>
      </c>
      <c r="B7" s="59"/>
      <c r="C7" s="39"/>
      <c r="D7" s="39"/>
      <c r="E7" s="39"/>
      <c r="F7" s="39"/>
      <c r="G7" s="39"/>
      <c r="H7" s="96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s="57" customFormat="1">
      <c r="A8" s="60"/>
      <c r="B8" s="58" t="s">
        <v>36</v>
      </c>
    </row>
    <row r="9" spans="1:18" s="57" customFormat="1">
      <c r="A9" s="60"/>
      <c r="B9" s="61" t="s">
        <v>37</v>
      </c>
      <c r="C9" s="62" t="str">
        <f>BuildingSummary!$C$26</f>
        <v>Steel-Framed</v>
      </c>
      <c r="D9" s="62" t="str">
        <f>BuildingSummary!$C$26</f>
        <v>Steel-Framed</v>
      </c>
      <c r="E9" s="62" t="str">
        <f>BuildingSummary!$C$26</f>
        <v>Steel-Framed</v>
      </c>
      <c r="F9" s="62" t="str">
        <f>BuildingSummary!$C$26</f>
        <v>Steel-Framed</v>
      </c>
      <c r="G9" s="62" t="str">
        <f>BuildingSummary!$C$26</f>
        <v>Steel-Framed</v>
      </c>
      <c r="H9" s="62" t="str">
        <f>BuildingSummary!$C$26</f>
        <v>Steel-Framed</v>
      </c>
      <c r="I9" s="62" t="str">
        <f>BuildingSummary!$C$26</f>
        <v>Steel-Framed</v>
      </c>
      <c r="J9" s="62" t="str">
        <f>BuildingSummary!$C$26</f>
        <v>Steel-Framed</v>
      </c>
      <c r="K9" s="62" t="str">
        <f>BuildingSummary!$C$26</f>
        <v>Steel-Framed</v>
      </c>
      <c r="L9" s="62" t="str">
        <f>BuildingSummary!$C$26</f>
        <v>Steel-Framed</v>
      </c>
      <c r="M9" s="62" t="str">
        <f>BuildingSummary!$C$26</f>
        <v>Steel-Framed</v>
      </c>
      <c r="N9" s="62" t="str">
        <f>BuildingSummary!$C$26</f>
        <v>Steel-Framed</v>
      </c>
      <c r="O9" s="62" t="str">
        <f>BuildingSummary!$C$26</f>
        <v>Steel-Framed</v>
      </c>
      <c r="P9" s="62" t="str">
        <f>BuildingSummary!$C$26</f>
        <v>Steel-Framed</v>
      </c>
      <c r="Q9" s="62" t="str">
        <f>BuildingSummary!$C$26</f>
        <v>Steel-Framed</v>
      </c>
      <c r="R9" s="62" t="str">
        <f>BuildingSummary!$C$26</f>
        <v>Steel-Framed</v>
      </c>
    </row>
    <row r="10" spans="1:18" s="57" customFormat="1">
      <c r="A10" s="60"/>
      <c r="B10" s="61" t="s">
        <v>245</v>
      </c>
      <c r="C10" s="63">
        <f>1/Miami!$D$61</f>
        <v>0.32</v>
      </c>
      <c r="D10" s="63">
        <f>1/Houston!$D$61</f>
        <v>1.1737089201877935</v>
      </c>
      <c r="E10" s="63">
        <f>1/Phoenix!$D$61</f>
        <v>0.73367571533382248</v>
      </c>
      <c r="F10" s="63">
        <f>1/Atlanta!$D$61</f>
        <v>1.3550135501355014</v>
      </c>
      <c r="G10" s="63">
        <f>1/LosAngeles!$D$61</f>
        <v>0.80064051240992784</v>
      </c>
      <c r="H10" s="63">
        <f>1/LasVegas!$D$61</f>
        <v>1.1013215859030836</v>
      </c>
      <c r="I10" s="63">
        <f>1/SanFrancisco!$D$61</f>
        <v>1.3550135501355014</v>
      </c>
      <c r="J10" s="63">
        <f>1/Baltimore!$D$61</f>
        <v>1.9801980198019802</v>
      </c>
      <c r="K10" s="63">
        <f>1/Albuquerque!$D$61</f>
        <v>1.7605633802816902</v>
      </c>
      <c r="L10" s="63">
        <f>1/Seattle!$D$61</f>
        <v>1.9157088122605364</v>
      </c>
      <c r="M10" s="63">
        <f>1/Chicago!$D$61</f>
        <v>2.1459227467811157</v>
      </c>
      <c r="N10" s="63">
        <f>1/Boulder!$D$61</f>
        <v>2.1459227467811157</v>
      </c>
      <c r="O10" s="63">
        <f>1/Minneapolis!$D$61</f>
        <v>2.7100271002710028</v>
      </c>
      <c r="P10" s="63">
        <f>1/Helena!$D$61</f>
        <v>2.4449877750611249</v>
      </c>
      <c r="Q10" s="63">
        <f>1/Duluth!$D$61</f>
        <v>3.0395136778115499</v>
      </c>
      <c r="R10" s="63">
        <f>1/Fairbanks!$D$61</f>
        <v>3.90625</v>
      </c>
    </row>
    <row r="11" spans="1:18" s="57" customFormat="1">
      <c r="A11" s="60"/>
      <c r="B11" s="58" t="s">
        <v>39</v>
      </c>
    </row>
    <row r="12" spans="1:18" s="57" customFormat="1">
      <c r="A12" s="60"/>
      <c r="B12" s="64" t="s">
        <v>37</v>
      </c>
      <c r="C12" s="62" t="str">
        <f>BuildingSummary!$C$31</f>
        <v>IEAD</v>
      </c>
      <c r="D12" s="62" t="str">
        <f>BuildingSummary!$C$31</f>
        <v>IEAD</v>
      </c>
      <c r="E12" s="62" t="str">
        <f>BuildingSummary!$C$31</f>
        <v>IEAD</v>
      </c>
      <c r="F12" s="62" t="str">
        <f>BuildingSummary!$C$31</f>
        <v>IEAD</v>
      </c>
      <c r="G12" s="62" t="str">
        <f>BuildingSummary!$C$31</f>
        <v>IEAD</v>
      </c>
      <c r="H12" s="62" t="str">
        <f>BuildingSummary!$C$31</f>
        <v>IEAD</v>
      </c>
      <c r="I12" s="62" t="str">
        <f>BuildingSummary!$C$31</f>
        <v>IEAD</v>
      </c>
      <c r="J12" s="62" t="str">
        <f>BuildingSummary!$C$31</f>
        <v>IEAD</v>
      </c>
      <c r="K12" s="62" t="str">
        <f>BuildingSummary!$C$31</f>
        <v>IEAD</v>
      </c>
      <c r="L12" s="62" t="str">
        <f>BuildingSummary!$C$31</f>
        <v>IEAD</v>
      </c>
      <c r="M12" s="62" t="str">
        <f>BuildingSummary!$C$31</f>
        <v>IEAD</v>
      </c>
      <c r="N12" s="62" t="str">
        <f>BuildingSummary!$C$31</f>
        <v>IEAD</v>
      </c>
      <c r="O12" s="62" t="str">
        <f>BuildingSummary!$C$31</f>
        <v>IEAD</v>
      </c>
      <c r="P12" s="62" t="str">
        <f>BuildingSummary!$C$31</f>
        <v>IEAD</v>
      </c>
      <c r="Q12" s="62" t="str">
        <f>BuildingSummary!$C$31</f>
        <v>IEAD</v>
      </c>
      <c r="R12" s="62" t="str">
        <f>BuildingSummary!$C$31</f>
        <v>IEAD</v>
      </c>
    </row>
    <row r="13" spans="1:18" s="57" customFormat="1">
      <c r="A13" s="60"/>
      <c r="B13" s="61" t="s">
        <v>245</v>
      </c>
      <c r="C13" s="63">
        <f>1/Miami!$D$63</f>
        <v>2.3752969121140142</v>
      </c>
      <c r="D13" s="63">
        <f>1/Houston!$D$63</f>
        <v>2.6666666666666665</v>
      </c>
      <c r="E13" s="63">
        <f>1/Phoenix!$D$63</f>
        <v>3.8314176245210727</v>
      </c>
      <c r="F13" s="63">
        <f>1/Atlanta!$D$63</f>
        <v>2.4449877750611249</v>
      </c>
      <c r="G13" s="63">
        <f>1/LosAngeles!$D$63</f>
        <v>1.7574692442882252</v>
      </c>
      <c r="H13" s="63">
        <f>1/LasVegas!$D$63</f>
        <v>3.6630036630036629</v>
      </c>
      <c r="I13" s="63">
        <f>1/SanFrancisco!$D$63</f>
        <v>1.996007984031936</v>
      </c>
      <c r="J13" s="63">
        <f>1/Baltimore!$D$63</f>
        <v>3.0303030303030303</v>
      </c>
      <c r="K13" s="63">
        <f>1/Albuquerque!$D$63</f>
        <v>2.9850746268656714</v>
      </c>
      <c r="L13" s="63">
        <f>1/Seattle!$D$63</f>
        <v>2.7472527472527473</v>
      </c>
      <c r="M13" s="63">
        <f>1/Chicago!$D$63</f>
        <v>3.3783783783783785</v>
      </c>
      <c r="N13" s="63">
        <f>1/Boulder!$D$63</f>
        <v>3.5087719298245617</v>
      </c>
      <c r="O13" s="63">
        <f>1/Minneapolis!$D$63</f>
        <v>3.9682539682539684</v>
      </c>
      <c r="P13" s="63">
        <f>1/Helena!$D$63</f>
        <v>3.6496350364963499</v>
      </c>
      <c r="Q13" s="63">
        <f>1/Duluth!$D$63</f>
        <v>4.4052863436123344</v>
      </c>
      <c r="R13" s="63">
        <f>1/Fairbanks!$D$63</f>
        <v>5.7471264367816097</v>
      </c>
    </row>
    <row r="14" spans="1:18" s="57" customFormat="1">
      <c r="A14" s="60"/>
      <c r="B14" s="58" t="s">
        <v>41</v>
      </c>
    </row>
    <row r="15" spans="1:18" s="57" customFormat="1">
      <c r="A15" s="60"/>
      <c r="B15" s="61" t="s">
        <v>246</v>
      </c>
      <c r="C15" s="52">
        <f>Miami!$E$146</f>
        <v>5.835</v>
      </c>
      <c r="D15" s="52">
        <f>Houston!$E$146</f>
        <v>5.835</v>
      </c>
      <c r="E15" s="52">
        <f>Phoenix!$E$146</f>
        <v>5.835</v>
      </c>
      <c r="F15" s="52">
        <f>Atlanta!$E$146</f>
        <v>4.0919999999999996</v>
      </c>
      <c r="G15" s="52">
        <f>LosAngeles!$E$146</f>
        <v>5.835</v>
      </c>
      <c r="H15" s="52">
        <f>LasVegas!$E$146</f>
        <v>5.835</v>
      </c>
      <c r="I15" s="52">
        <f>SanFrancisco!$E$146</f>
        <v>4.0919999999999996</v>
      </c>
      <c r="J15" s="52">
        <f>Baltimore!$E$146</f>
        <v>3.3540000000000001</v>
      </c>
      <c r="K15" s="52">
        <f>Albuquerque!$E$146</f>
        <v>4.0919999999999996</v>
      </c>
      <c r="L15" s="52">
        <f>Seattle!$E$146</f>
        <v>4.0919999999999996</v>
      </c>
      <c r="M15" s="52">
        <f>Chicago!$E$146</f>
        <v>3.3540000000000001</v>
      </c>
      <c r="N15" s="52">
        <f>Boulder!$E$146</f>
        <v>3.3540000000000001</v>
      </c>
      <c r="O15" s="52">
        <f>Minneapolis!$E$146</f>
        <v>2.956</v>
      </c>
      <c r="P15" s="52">
        <f>Helena!$E$146</f>
        <v>2.956</v>
      </c>
      <c r="Q15" s="52">
        <f>Duluth!$E$146</f>
        <v>2.956</v>
      </c>
      <c r="R15" s="52">
        <f>Fairbanks!$E$146</f>
        <v>2.956</v>
      </c>
    </row>
    <row r="16" spans="1:18" s="57" customFormat="1">
      <c r="A16" s="60"/>
      <c r="B16" s="61" t="s">
        <v>42</v>
      </c>
      <c r="C16" s="52">
        <f>Miami!$F$146</f>
        <v>0.251</v>
      </c>
      <c r="D16" s="52">
        <f>Houston!$F$146</f>
        <v>0.251</v>
      </c>
      <c r="E16" s="52">
        <f>Phoenix!$F$146</f>
        <v>0.251</v>
      </c>
      <c r="F16" s="52">
        <f>Atlanta!$F$146</f>
        <v>0.255</v>
      </c>
      <c r="G16" s="52">
        <f>LosAngeles!$F$146</f>
        <v>0.44</v>
      </c>
      <c r="H16" s="52">
        <f>LasVegas!$F$146</f>
        <v>0.251</v>
      </c>
      <c r="I16" s="52">
        <f>SanFrancisco!$F$146</f>
        <v>0.39200000000000002</v>
      </c>
      <c r="J16" s="52">
        <f>Baltimore!$F$146</f>
        <v>0.35499999999999998</v>
      </c>
      <c r="K16" s="52">
        <f>Albuquerque!$F$146</f>
        <v>0.36199999999999999</v>
      </c>
      <c r="L16" s="52">
        <f>Seattle!$F$146</f>
        <v>0.39200000000000002</v>
      </c>
      <c r="M16" s="52">
        <f>Chicago!$F$146</f>
        <v>0.38500000000000001</v>
      </c>
      <c r="N16" s="52">
        <f>Boulder!$F$146</f>
        <v>0.38500000000000001</v>
      </c>
      <c r="O16" s="52">
        <f>Minneapolis!$F$146</f>
        <v>0.38500000000000001</v>
      </c>
      <c r="P16" s="52">
        <f>Helena!$F$146</f>
        <v>0.38500000000000001</v>
      </c>
      <c r="Q16" s="52">
        <f>Duluth!$F$146</f>
        <v>0.48699999999999999</v>
      </c>
      <c r="R16" s="52">
        <f>Fairbanks!$F$146</f>
        <v>0.61599999999999999</v>
      </c>
    </row>
    <row r="17" spans="1:18" s="57" customFormat="1">
      <c r="A17" s="60"/>
      <c r="B17" s="61" t="s">
        <v>43</v>
      </c>
      <c r="C17" s="52">
        <f>Miami!$G$146</f>
        <v>0.11</v>
      </c>
      <c r="D17" s="52">
        <f>Houston!$G$146</f>
        <v>0.11</v>
      </c>
      <c r="E17" s="52">
        <f>Phoenix!$G$146</f>
        <v>0.11</v>
      </c>
      <c r="F17" s="52">
        <f>Atlanta!$G$146</f>
        <v>0.129</v>
      </c>
      <c r="G17" s="52">
        <f>LosAngeles!$G$146</f>
        <v>0.27200000000000002</v>
      </c>
      <c r="H17" s="52">
        <f>LasVegas!$G$146</f>
        <v>0.11</v>
      </c>
      <c r="I17" s="52">
        <f>SanFrancisco!$G$146</f>
        <v>0.253</v>
      </c>
      <c r="J17" s="52">
        <f>Baltimore!$G$146</f>
        <v>0.27400000000000002</v>
      </c>
      <c r="K17" s="52">
        <f>Albuquerque!$G$146</f>
        <v>0.22500000000000001</v>
      </c>
      <c r="L17" s="52">
        <f>Seattle!$G$146</f>
        <v>0.253</v>
      </c>
      <c r="M17" s="52">
        <f>Chicago!$G$146</f>
        <v>0.30499999999999999</v>
      </c>
      <c r="N17" s="52">
        <f>Boulder!$G$146</f>
        <v>0.30499999999999999</v>
      </c>
      <c r="O17" s="52">
        <f>Minneapolis!$G$146</f>
        <v>0.30499999999999999</v>
      </c>
      <c r="P17" s="52">
        <f>Helena!$G$146</f>
        <v>0.30499999999999999</v>
      </c>
      <c r="Q17" s="52">
        <f>Duluth!$G$146</f>
        <v>0.40899999999999997</v>
      </c>
      <c r="R17" s="52">
        <f>Fairbanks!$G$146</f>
        <v>0.54100000000000004</v>
      </c>
    </row>
    <row r="18" spans="1:18" s="57" customFormat="1">
      <c r="A18" s="60"/>
      <c r="B18" s="58" t="s">
        <v>44</v>
      </c>
    </row>
    <row r="19" spans="1:18" s="57" customFormat="1">
      <c r="A19" s="60"/>
      <c r="B19" s="61" t="s">
        <v>246</v>
      </c>
      <c r="C19" s="62" t="s">
        <v>828</v>
      </c>
      <c r="D19" s="62" t="s">
        <v>828</v>
      </c>
      <c r="E19" s="62" t="s">
        <v>828</v>
      </c>
      <c r="F19" s="62" t="s">
        <v>828</v>
      </c>
      <c r="G19" s="62" t="s">
        <v>828</v>
      </c>
      <c r="H19" s="62" t="s">
        <v>828</v>
      </c>
      <c r="I19" s="62" t="s">
        <v>828</v>
      </c>
      <c r="J19" s="62" t="s">
        <v>828</v>
      </c>
      <c r="K19" s="62" t="s">
        <v>828</v>
      </c>
      <c r="L19" s="62" t="s">
        <v>828</v>
      </c>
      <c r="M19" s="62" t="s">
        <v>828</v>
      </c>
      <c r="N19" s="62" t="s">
        <v>828</v>
      </c>
      <c r="O19" s="62" t="s">
        <v>828</v>
      </c>
      <c r="P19" s="62" t="s">
        <v>828</v>
      </c>
      <c r="Q19" s="62" t="s">
        <v>828</v>
      </c>
      <c r="R19" s="62" t="s">
        <v>828</v>
      </c>
    </row>
    <row r="20" spans="1:18" s="57" customFormat="1">
      <c r="A20" s="60"/>
      <c r="B20" s="61" t="s">
        <v>42</v>
      </c>
      <c r="C20" s="62" t="s">
        <v>828</v>
      </c>
      <c r="D20" s="62" t="s">
        <v>828</v>
      </c>
      <c r="E20" s="62" t="s">
        <v>828</v>
      </c>
      <c r="F20" s="62" t="s">
        <v>828</v>
      </c>
      <c r="G20" s="62" t="s">
        <v>828</v>
      </c>
      <c r="H20" s="62" t="s">
        <v>828</v>
      </c>
      <c r="I20" s="62" t="s">
        <v>828</v>
      </c>
      <c r="J20" s="62" t="s">
        <v>828</v>
      </c>
      <c r="K20" s="62" t="s">
        <v>828</v>
      </c>
      <c r="L20" s="62" t="s">
        <v>828</v>
      </c>
      <c r="M20" s="62" t="s">
        <v>828</v>
      </c>
      <c r="N20" s="62" t="s">
        <v>828</v>
      </c>
      <c r="O20" s="62" t="s">
        <v>828</v>
      </c>
      <c r="P20" s="62" t="s">
        <v>828</v>
      </c>
      <c r="Q20" s="62" t="s">
        <v>828</v>
      </c>
      <c r="R20" s="62" t="s">
        <v>828</v>
      </c>
    </row>
    <row r="21" spans="1:18" s="57" customFormat="1">
      <c r="A21" s="60"/>
      <c r="B21" s="61" t="s">
        <v>43</v>
      </c>
      <c r="C21" s="62" t="s">
        <v>828</v>
      </c>
      <c r="D21" s="62" t="s">
        <v>828</v>
      </c>
      <c r="E21" s="62" t="s">
        <v>828</v>
      </c>
      <c r="F21" s="62" t="s">
        <v>828</v>
      </c>
      <c r="G21" s="62" t="s">
        <v>828</v>
      </c>
      <c r="H21" s="62" t="s">
        <v>828</v>
      </c>
      <c r="I21" s="62" t="s">
        <v>828</v>
      </c>
      <c r="J21" s="62" t="s">
        <v>828</v>
      </c>
      <c r="K21" s="62" t="s">
        <v>828</v>
      </c>
      <c r="L21" s="62" t="s">
        <v>828</v>
      </c>
      <c r="M21" s="62" t="s">
        <v>828</v>
      </c>
      <c r="N21" s="62" t="s">
        <v>828</v>
      </c>
      <c r="O21" s="62" t="s">
        <v>828</v>
      </c>
      <c r="P21" s="62" t="s">
        <v>828</v>
      </c>
      <c r="Q21" s="62" t="s">
        <v>828</v>
      </c>
      <c r="R21" s="62" t="s">
        <v>828</v>
      </c>
    </row>
    <row r="22" spans="1:18" s="57" customFormat="1">
      <c r="A22" s="60"/>
      <c r="B22" s="58" t="s">
        <v>45</v>
      </c>
    </row>
    <row r="23" spans="1:18" s="57" customFormat="1">
      <c r="A23" s="60"/>
      <c r="B23" s="61" t="s">
        <v>46</v>
      </c>
      <c r="C23" s="62" t="str">
        <f>BuildingSummary!$C$46</f>
        <v>Mass Floor</v>
      </c>
      <c r="D23" s="62" t="str">
        <f>BuildingSummary!$C$46</f>
        <v>Mass Floor</v>
      </c>
      <c r="E23" s="62" t="str">
        <f>BuildingSummary!$C$46</f>
        <v>Mass Floor</v>
      </c>
      <c r="F23" s="62" t="str">
        <f>BuildingSummary!$C$46</f>
        <v>Mass Floor</v>
      </c>
      <c r="G23" s="62" t="str">
        <f>BuildingSummary!$C$46</f>
        <v>Mass Floor</v>
      </c>
      <c r="H23" s="62" t="str">
        <f>BuildingSummary!$C$46</f>
        <v>Mass Floor</v>
      </c>
      <c r="I23" s="62" t="str">
        <f>BuildingSummary!$C$46</f>
        <v>Mass Floor</v>
      </c>
      <c r="J23" s="62" t="str">
        <f>BuildingSummary!$C$46</f>
        <v>Mass Floor</v>
      </c>
      <c r="K23" s="62" t="str">
        <f>BuildingSummary!$C$46</f>
        <v>Mass Floor</v>
      </c>
      <c r="L23" s="62" t="str">
        <f>BuildingSummary!$C$46</f>
        <v>Mass Floor</v>
      </c>
      <c r="M23" s="62" t="str">
        <f>BuildingSummary!$C$46</f>
        <v>Mass Floor</v>
      </c>
      <c r="N23" s="62" t="str">
        <f>BuildingSummary!$C$46</f>
        <v>Mass Floor</v>
      </c>
      <c r="O23" s="62" t="str">
        <f>BuildingSummary!$C$46</f>
        <v>Mass Floor</v>
      </c>
      <c r="P23" s="62" t="str">
        <f>BuildingSummary!$C$46</f>
        <v>Mass Floor</v>
      </c>
      <c r="Q23" s="62" t="str">
        <f>BuildingSummary!$C$46</f>
        <v>Mass Floor</v>
      </c>
      <c r="R23" s="62" t="str">
        <f>BuildingSummary!$C$46</f>
        <v>Mass Floor</v>
      </c>
    </row>
    <row r="24" spans="1:18" s="57" customFormat="1" ht="11.25" customHeight="1">
      <c r="A24" s="60"/>
      <c r="B24" s="61" t="s">
        <v>48</v>
      </c>
      <c r="C24" s="62" t="str">
        <f>BuildingSummary!$C$47</f>
        <v>4in slab-on-grade</v>
      </c>
      <c r="D24" s="62" t="str">
        <f>BuildingSummary!$C$47</f>
        <v>4in slab-on-grade</v>
      </c>
      <c r="E24" s="62" t="str">
        <f>BuildingSummary!$C$47</f>
        <v>4in slab-on-grade</v>
      </c>
      <c r="F24" s="62" t="str">
        <f>BuildingSummary!$C$47</f>
        <v>4in slab-on-grade</v>
      </c>
      <c r="G24" s="62" t="str">
        <f>BuildingSummary!$C$47</f>
        <v>4in slab-on-grade</v>
      </c>
      <c r="H24" s="62" t="str">
        <f>BuildingSummary!$C$47</f>
        <v>4in slab-on-grade</v>
      </c>
      <c r="I24" s="62" t="str">
        <f>BuildingSummary!$C$47</f>
        <v>4in slab-on-grade</v>
      </c>
      <c r="J24" s="62" t="str">
        <f>BuildingSummary!$C$47</f>
        <v>4in slab-on-grade</v>
      </c>
      <c r="K24" s="62" t="str">
        <f>BuildingSummary!$C$47</f>
        <v>4in slab-on-grade</v>
      </c>
      <c r="L24" s="62" t="str">
        <f>BuildingSummary!$C$47</f>
        <v>4in slab-on-grade</v>
      </c>
      <c r="M24" s="62" t="str">
        <f>BuildingSummary!$C$47</f>
        <v>4in slab-on-grade</v>
      </c>
      <c r="N24" s="62" t="str">
        <f>BuildingSummary!$C$47</f>
        <v>4in slab-on-grade</v>
      </c>
      <c r="O24" s="62" t="str">
        <f>BuildingSummary!$C$47</f>
        <v>4in slab-on-grade</v>
      </c>
      <c r="P24" s="62" t="str">
        <f>BuildingSummary!$C$47</f>
        <v>4in slab-on-grade</v>
      </c>
      <c r="Q24" s="62" t="str">
        <f>BuildingSummary!$C$47</f>
        <v>4in slab-on-grade</v>
      </c>
      <c r="R24" s="62" t="str">
        <f>BuildingSummary!$C$47</f>
        <v>4in slab-on-grade</v>
      </c>
    </row>
    <row r="25" spans="1:18" s="57" customFormat="1">
      <c r="A25" s="60"/>
      <c r="B25" s="61" t="s">
        <v>245</v>
      </c>
      <c r="C25" s="63">
        <f>1/Miami!$D$62</f>
        <v>0.53705692803437166</v>
      </c>
      <c r="D25" s="63">
        <f>1/Houston!$D$62</f>
        <v>0.53705692803437166</v>
      </c>
      <c r="E25" s="63">
        <f>1/Phoenix!$D$62</f>
        <v>0.53705692803437166</v>
      </c>
      <c r="F25" s="63">
        <f>1/Atlanta!$D$62</f>
        <v>0.53705692803437166</v>
      </c>
      <c r="G25" s="63">
        <f>1/LosAngeles!$D$62</f>
        <v>0.53705692803437166</v>
      </c>
      <c r="H25" s="63">
        <f>1/LasVegas!$D$62</f>
        <v>0.53705692803437166</v>
      </c>
      <c r="I25" s="63">
        <f>1/SanFrancisco!$D$62</f>
        <v>0.53705692803437166</v>
      </c>
      <c r="J25" s="63">
        <f>1/Baltimore!$D$62</f>
        <v>0.53705692803437166</v>
      </c>
      <c r="K25" s="63">
        <f>1/Albuquerque!$D$62</f>
        <v>0.53705692803437166</v>
      </c>
      <c r="L25" s="63">
        <f>1/Seattle!$D$62</f>
        <v>0.53705692803437166</v>
      </c>
      <c r="M25" s="63">
        <f>1/Chicago!$D$62</f>
        <v>0.53705692803437166</v>
      </c>
      <c r="N25" s="63">
        <f>1/Boulder!$D$62</f>
        <v>0.53705692803437166</v>
      </c>
      <c r="O25" s="63">
        <f>1/Minneapolis!$D$62</f>
        <v>0.53705692803437166</v>
      </c>
      <c r="P25" s="63">
        <f>1/Helena!$D$62</f>
        <v>0.53705692803437166</v>
      </c>
      <c r="Q25" s="63">
        <f>1/Duluth!$D$62</f>
        <v>0.53705692803437166</v>
      </c>
      <c r="R25" s="63">
        <f>1/Fairbanks!$D$62</f>
        <v>0.53705692803437166</v>
      </c>
    </row>
    <row r="26" spans="1:18" s="57" customFormat="1">
      <c r="A26" s="58" t="s">
        <v>53</v>
      </c>
      <c r="B26" s="59"/>
    </row>
    <row r="27" spans="1:18" s="57" customFormat="1">
      <c r="A27" s="60"/>
      <c r="B27" s="58" t="s">
        <v>58</v>
      </c>
    </row>
    <row r="28" spans="1:18" s="57" customFormat="1">
      <c r="A28" s="60"/>
      <c r="B28" s="61" t="s">
        <v>247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spans="1:18" s="57" customFormat="1">
      <c r="A29" s="60"/>
      <c r="B29" s="61" t="str">
        <f>Miami!A$187</f>
        <v>PSZ-AC_1:6_COOLC DXCOIL</v>
      </c>
      <c r="C29" s="63">
        <f>10^(-3)*Miami!$C$187</f>
        <v>20.37351</v>
      </c>
      <c r="D29" s="63">
        <f>10^(-3)*Houston!$C$187</f>
        <v>17.349019999999999</v>
      </c>
      <c r="E29" s="63">
        <f>10^(-3)*Phoenix!$C$187</f>
        <v>16.19669</v>
      </c>
      <c r="F29" s="63">
        <f>10^(-3)*Atlanta!$C$187</f>
        <v>17.750240000000002</v>
      </c>
      <c r="G29" s="63">
        <f>10^(-3)*LosAngeles!$C$187</f>
        <v>19.58896</v>
      </c>
      <c r="H29" s="63">
        <f>10^(-3)*LasVegas!$C$187</f>
        <v>14.264670000000001</v>
      </c>
      <c r="I29" s="63">
        <f>10^(-3)*SanFrancisco!$C$187</f>
        <v>19.277259999999998</v>
      </c>
      <c r="J29" s="63">
        <f>10^(-3)*Baltimore!$C$187</f>
        <v>15.305910000000001</v>
      </c>
      <c r="K29" s="63">
        <f>10^(-3)*Albuquerque!$C$187</f>
        <v>14.028200000000002</v>
      </c>
      <c r="L29" s="63">
        <f>10^(-3)*Seattle!$C$187</f>
        <v>11.36431</v>
      </c>
      <c r="M29" s="63">
        <f>10^(-3)*Chicago!$C$187</f>
        <v>14.75107</v>
      </c>
      <c r="N29" s="63">
        <f>10^(-3)*Boulder!$C$187</f>
        <v>12.649370000000001</v>
      </c>
      <c r="O29" s="63">
        <f>10^(-3)*Minneapolis!$C$187</f>
        <v>13.928750000000001</v>
      </c>
      <c r="P29" s="63">
        <f>10^(-3)*Helena!$C$187</f>
        <v>10.03227</v>
      </c>
      <c r="Q29" s="63">
        <f>10^(-3)*Duluth!$C$187</f>
        <v>11.970870000000001</v>
      </c>
      <c r="R29" s="63">
        <f>10^(-3)*Fairbanks!$C$187</f>
        <v>8.109770000000001</v>
      </c>
    </row>
    <row r="30" spans="1:18" s="57" customFormat="1">
      <c r="A30" s="60"/>
      <c r="B30" s="61" t="str">
        <f>Miami!A$188</f>
        <v>PSZ-AC_2:5_COOLC DXCOIL</v>
      </c>
      <c r="C30" s="63">
        <f>10^(-3)*Miami!$C$188</f>
        <v>29.971679999999999</v>
      </c>
      <c r="D30" s="63">
        <f>10^(-3)*Houston!$C$188</f>
        <v>26.6221</v>
      </c>
      <c r="E30" s="63">
        <f>10^(-3)*Phoenix!$C$188</f>
        <v>26.6221</v>
      </c>
      <c r="F30" s="63">
        <f>10^(-3)*Atlanta!$C$188</f>
        <v>26.6221</v>
      </c>
      <c r="G30" s="63">
        <f>10^(-3)*LosAngeles!$C$188</f>
        <v>28.748439999999999</v>
      </c>
      <c r="H30" s="63">
        <f>10^(-3)*LasVegas!$C$188</f>
        <v>26.6221</v>
      </c>
      <c r="I30" s="63">
        <f>10^(-3)*SanFrancisco!$C$188</f>
        <v>23.284520000000001</v>
      </c>
      <c r="J30" s="63">
        <f>10^(-3)*Baltimore!$C$188</f>
        <v>26.6221</v>
      </c>
      <c r="K30" s="63">
        <f>10^(-3)*Albuquerque!$C$188</f>
        <v>23.421790000000001</v>
      </c>
      <c r="L30" s="63">
        <f>10^(-3)*Seattle!$C$188</f>
        <v>23.06137</v>
      </c>
      <c r="M30" s="63">
        <f>10^(-3)*Chicago!$C$188</f>
        <v>26.6221</v>
      </c>
      <c r="N30" s="63">
        <f>10^(-3)*Boulder!$C$188</f>
        <v>23.612240000000003</v>
      </c>
      <c r="O30" s="63">
        <f>10^(-3)*Minneapolis!$C$188</f>
        <v>26.6221</v>
      </c>
      <c r="P30" s="63">
        <f>10^(-3)*Helena!$C$188</f>
        <v>19.668509999999998</v>
      </c>
      <c r="Q30" s="63">
        <f>10^(-3)*Duluth!$C$188</f>
        <v>26.6221</v>
      </c>
      <c r="R30" s="63">
        <f>10^(-3)*Fairbanks!$C$188</f>
        <v>17.746599999999997</v>
      </c>
    </row>
    <row r="31" spans="1:18" s="57" customFormat="1">
      <c r="A31" s="60"/>
      <c r="B31" s="61" t="str">
        <f>Miami!A$189</f>
        <v>PSZ-AC_2:7_COOLC DXCOIL</v>
      </c>
      <c r="C31" s="63">
        <f>10^(-3)*Miami!$C$189</f>
        <v>56.274819999999998</v>
      </c>
      <c r="D31" s="63">
        <f>10^(-3)*Houston!$C$189</f>
        <v>56.274819999999998</v>
      </c>
      <c r="E31" s="63">
        <f>10^(-3)*Phoenix!$C$189</f>
        <v>56.274819999999998</v>
      </c>
      <c r="F31" s="63">
        <f>10^(-3)*Atlanta!$C$189</f>
        <v>56.274819999999998</v>
      </c>
      <c r="G31" s="63">
        <f>10^(-3)*LosAngeles!$C$189</f>
        <v>56.274819999999998</v>
      </c>
      <c r="H31" s="63">
        <f>10^(-3)*LasVegas!$C$189</f>
        <v>56.274819999999998</v>
      </c>
      <c r="I31" s="63">
        <f>10^(-3)*SanFrancisco!$C$189</f>
        <v>44.026360000000004</v>
      </c>
      <c r="J31" s="63">
        <f>10^(-3)*Baltimore!$C$189</f>
        <v>56.274819999999998</v>
      </c>
      <c r="K31" s="63">
        <f>10^(-3)*Albuquerque!$C$189</f>
        <v>53.271500000000003</v>
      </c>
      <c r="L31" s="63">
        <f>10^(-3)*Seattle!$C$189</f>
        <v>51.362230000000004</v>
      </c>
      <c r="M31" s="63">
        <f>10^(-3)*Chicago!$C$189</f>
        <v>56.274819999999998</v>
      </c>
      <c r="N31" s="63">
        <f>10^(-3)*Boulder!$C$189</f>
        <v>53.923290000000001</v>
      </c>
      <c r="O31" s="63">
        <f>10^(-3)*Minneapolis!$C$189</f>
        <v>56.274819999999998</v>
      </c>
      <c r="P31" s="63">
        <f>10^(-3)*Helena!$C$189</f>
        <v>46.116800000000005</v>
      </c>
      <c r="Q31" s="63">
        <f>10^(-3)*Duluth!$C$189</f>
        <v>56.274819999999998</v>
      </c>
      <c r="R31" s="63">
        <f>10^(-3)*Fairbanks!$C$189</f>
        <v>37.513440000000003</v>
      </c>
    </row>
    <row r="32" spans="1:18" s="57" customFormat="1">
      <c r="A32" s="60"/>
      <c r="B32" s="61" t="str">
        <f>Miami!A$190</f>
        <v>VAV_OTHER_COOLC DXCOIL</v>
      </c>
      <c r="C32" s="63">
        <f>10^(-3)*Miami!$C$190</f>
        <v>204.16059000000001</v>
      </c>
      <c r="D32" s="63">
        <f>10^(-3)*Houston!$C$190</f>
        <v>170.18197000000001</v>
      </c>
      <c r="E32" s="63">
        <f>10^(-3)*Phoenix!$C$190</f>
        <v>142.80098000000001</v>
      </c>
      <c r="F32" s="63">
        <f>10^(-3)*Atlanta!$C$190</f>
        <v>171.1157</v>
      </c>
      <c r="G32" s="63">
        <f>10^(-3)*LosAngeles!$C$190</f>
        <v>150.66208</v>
      </c>
      <c r="H32" s="63">
        <f>10^(-3)*LasVegas!$C$190</f>
        <v>116.83924</v>
      </c>
      <c r="I32" s="63">
        <f>10^(-3)*SanFrancisco!$C$190</f>
        <v>135.8443</v>
      </c>
      <c r="J32" s="63">
        <f>10^(-3)*Baltimore!$C$190</f>
        <v>138.13446999999999</v>
      </c>
      <c r="K32" s="63">
        <f>10^(-3)*Albuquerque!$C$190</f>
        <v>90.858210000000014</v>
      </c>
      <c r="L32" s="63">
        <f>10^(-3)*Seattle!$C$190</f>
        <v>89.571560000000005</v>
      </c>
      <c r="M32" s="63">
        <f>10^(-3)*Chicago!$C$190</f>
        <v>127.53701</v>
      </c>
      <c r="N32" s="63">
        <f>10^(-3)*Boulder!$C$190</f>
        <v>78.150790000000001</v>
      </c>
      <c r="O32" s="63">
        <f>10^(-3)*Minneapolis!$C$190</f>
        <v>114.26792</v>
      </c>
      <c r="P32" s="63">
        <f>10^(-3)*Helena!$C$190</f>
        <v>82.432779999999994</v>
      </c>
      <c r="Q32" s="63">
        <f>10^(-3)*Duluth!$C$190</f>
        <v>110.9127</v>
      </c>
      <c r="R32" s="63">
        <f>10^(-3)*Fairbanks!$C$190</f>
        <v>95.559669999999997</v>
      </c>
    </row>
    <row r="33" spans="1:18" s="57" customFormat="1">
      <c r="A33" s="60"/>
      <c r="B33" s="61" t="str">
        <f>Miami!A$191</f>
        <v>VAV_POD_1_COOLC DXCOIL</v>
      </c>
      <c r="C33" s="63">
        <f>10^(-3)*Miami!$C$191</f>
        <v>200.02029999999999</v>
      </c>
      <c r="D33" s="63">
        <f>10^(-3)*Houston!$C$191</f>
        <v>161.65479999999999</v>
      </c>
      <c r="E33" s="63">
        <f>10^(-3)*Phoenix!$C$191</f>
        <v>157.64021</v>
      </c>
      <c r="F33" s="63">
        <f>10^(-3)*Atlanta!$C$191</f>
        <v>158.37877</v>
      </c>
      <c r="G33" s="63">
        <f>10^(-3)*LosAngeles!$C$191</f>
        <v>152.61995999999999</v>
      </c>
      <c r="H33" s="63">
        <f>10^(-3)*LasVegas!$C$191</f>
        <v>132.10729000000001</v>
      </c>
      <c r="I33" s="63">
        <f>10^(-3)*SanFrancisco!$C$191</f>
        <v>151.64889000000002</v>
      </c>
      <c r="J33" s="63">
        <f>10^(-3)*Baltimore!$C$191</f>
        <v>134.74010999999999</v>
      </c>
      <c r="K33" s="63">
        <f>10^(-3)*Albuquerque!$C$191</f>
        <v>94.938059999999993</v>
      </c>
      <c r="L33" s="63">
        <f>10^(-3)*Seattle!$C$191</f>
        <v>99.950040000000001</v>
      </c>
      <c r="M33" s="63">
        <f>10^(-3)*Chicago!$C$191</f>
        <v>129.36623</v>
      </c>
      <c r="N33" s="63">
        <f>10^(-3)*Boulder!$C$191</f>
        <v>84.143000000000001</v>
      </c>
      <c r="O33" s="63">
        <f>10^(-3)*Minneapolis!$C$191</f>
        <v>114.10342999999999</v>
      </c>
      <c r="P33" s="63">
        <f>10^(-3)*Helena!$C$191</f>
        <v>74.311120000000003</v>
      </c>
      <c r="Q33" s="63">
        <f>10^(-3)*Duluth!$C$191</f>
        <v>104.56559</v>
      </c>
      <c r="R33" s="63">
        <f>10^(-3)*Fairbanks!$C$191</f>
        <v>89.354200000000006</v>
      </c>
    </row>
    <row r="34" spans="1:18" s="57" customFormat="1">
      <c r="A34" s="60"/>
      <c r="B34" s="61" t="str">
        <f>Miami!A$192</f>
        <v>VAV_POD_2_COOLC DXCOIL</v>
      </c>
      <c r="C34" s="63">
        <f>10^(-3)*Miami!$C$192</f>
        <v>152.20485000000002</v>
      </c>
      <c r="D34" s="63">
        <f>10^(-3)*Houston!$C$192</f>
        <v>125.21576</v>
      </c>
      <c r="E34" s="63">
        <f>10^(-3)*Phoenix!$C$192</f>
        <v>118.31209</v>
      </c>
      <c r="F34" s="63">
        <f>10^(-3)*Atlanta!$C$192</f>
        <v>124.26877</v>
      </c>
      <c r="G34" s="63">
        <f>10^(-3)*LosAngeles!$C$192</f>
        <v>120.11914999999999</v>
      </c>
      <c r="H34" s="63">
        <f>10^(-3)*LasVegas!$C$192</f>
        <v>103.71204</v>
      </c>
      <c r="I34" s="63">
        <f>10^(-3)*SanFrancisco!$C$192</f>
        <v>121.10875</v>
      </c>
      <c r="J34" s="63">
        <f>10^(-3)*Baltimore!$C$192</f>
        <v>103.78818</v>
      </c>
      <c r="K34" s="63">
        <f>10^(-3)*Albuquerque!$C$192</f>
        <v>73.969229999999996</v>
      </c>
      <c r="L34" s="63">
        <f>10^(-3)*Seattle!$C$192</f>
        <v>77.740600000000001</v>
      </c>
      <c r="M34" s="63">
        <f>10^(-3)*Chicago!$C$192</f>
        <v>98.174440000000004</v>
      </c>
      <c r="N34" s="63">
        <f>10^(-3)*Boulder!$C$192</f>
        <v>65.482640000000004</v>
      </c>
      <c r="O34" s="63">
        <f>10^(-3)*Minneapolis!$C$192</f>
        <v>86.096969999999999</v>
      </c>
      <c r="P34" s="63">
        <f>10^(-3)*Helena!$C$192</f>
        <v>58.65578</v>
      </c>
      <c r="Q34" s="63">
        <f>10^(-3)*Duluth!$C$192</f>
        <v>81.866119999999995</v>
      </c>
      <c r="R34" s="63">
        <f>10^(-3)*Fairbanks!$C$192</f>
        <v>70.15464999999999</v>
      </c>
    </row>
    <row r="35" spans="1:18" s="57" customFormat="1">
      <c r="A35" s="60"/>
      <c r="B35" s="61" t="str">
        <f>Miami!A$193</f>
        <v>VAV_POD_3_COOLC DXCOIL</v>
      </c>
      <c r="C35" s="63">
        <f>10^(-3)*Miami!$C$193</f>
        <v>158.50647000000001</v>
      </c>
      <c r="D35" s="63">
        <f>10^(-3)*Houston!$C$193</f>
        <v>128.88794999999999</v>
      </c>
      <c r="E35" s="63">
        <f>10^(-3)*Phoenix!$C$193</f>
        <v>124.95533999999999</v>
      </c>
      <c r="F35" s="63">
        <f>10^(-3)*Atlanta!$C$193</f>
        <v>126.80597</v>
      </c>
      <c r="G35" s="63">
        <f>10^(-3)*LosAngeles!$C$193</f>
        <v>123.10675999999999</v>
      </c>
      <c r="H35" s="63">
        <f>10^(-3)*LasVegas!$C$193</f>
        <v>105.28722999999999</v>
      </c>
      <c r="I35" s="63">
        <f>10^(-3)*SanFrancisco!$C$193</f>
        <v>123.22407000000001</v>
      </c>
      <c r="J35" s="63">
        <f>10^(-3)*Baltimore!$C$193</f>
        <v>107.46910000000001</v>
      </c>
      <c r="K35" s="63">
        <f>10^(-3)*Albuquerque!$C$193</f>
        <v>75.515470000000008</v>
      </c>
      <c r="L35" s="63">
        <f>10^(-3)*Seattle!$C$193</f>
        <v>81.065210000000008</v>
      </c>
      <c r="M35" s="63">
        <f>10^(-3)*Chicago!$C$193</f>
        <v>102.86467999999999</v>
      </c>
      <c r="N35" s="63">
        <f>10^(-3)*Boulder!$C$193</f>
        <v>66.853490000000008</v>
      </c>
      <c r="O35" s="63">
        <f>10^(-3)*Minneapolis!$C$193</f>
        <v>90.705449999999999</v>
      </c>
      <c r="P35" s="63">
        <f>10^(-3)*Helena!$C$193</f>
        <v>58.692550000000004</v>
      </c>
      <c r="Q35" s="63">
        <f>10^(-3)*Duluth!$C$193</f>
        <v>82.39828</v>
      </c>
      <c r="R35" s="63">
        <f>10^(-3)*Fairbanks!$C$193</f>
        <v>70.476470000000006</v>
      </c>
    </row>
    <row r="36" spans="1:18" s="57" customFormat="1">
      <c r="A36" s="60"/>
      <c r="B36" s="61" t="s">
        <v>248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spans="1:18" s="57" customFormat="1">
      <c r="A37" s="60"/>
      <c r="B37" s="61" t="str">
        <f>Miami!$A$218</f>
        <v>PSZ-AC_1:6_HEATC</v>
      </c>
      <c r="C37" s="63">
        <f>10^(-3)*Miami!$C$218</f>
        <v>31.76416</v>
      </c>
      <c r="D37" s="63">
        <f>10^(-3)*Houston!$C$218</f>
        <v>35.707989999999995</v>
      </c>
      <c r="E37" s="63">
        <f>10^(-3)*Phoenix!$C$218</f>
        <v>28.125619999999998</v>
      </c>
      <c r="F37" s="63">
        <f>10^(-3)*Atlanta!$C$218</f>
        <v>39.410550000000001</v>
      </c>
      <c r="G37" s="63">
        <f>10^(-3)*LosAngeles!$C$218</f>
        <v>31.763909999999999</v>
      </c>
      <c r="H37" s="63">
        <f>10^(-3)*LasVegas!$C$218</f>
        <v>26.777740000000001</v>
      </c>
      <c r="I37" s="63">
        <f>10^(-3)*SanFrancisco!$C$218</f>
        <v>44.163300000000007</v>
      </c>
      <c r="J37" s="63">
        <f>10^(-3)*Baltimore!$C$218</f>
        <v>37.829650000000001</v>
      </c>
      <c r="K37" s="63">
        <f>10^(-3)*Albuquerque!$C$218</f>
        <v>29.85502</v>
      </c>
      <c r="L37" s="63">
        <f>10^(-3)*Seattle!$C$218</f>
        <v>27.224930000000001</v>
      </c>
      <c r="M37" s="63">
        <f>10^(-3)*Chicago!$C$218</f>
        <v>42.590859999999999</v>
      </c>
      <c r="N37" s="63">
        <f>10^(-3)*Boulder!$C$218</f>
        <v>31.790860000000002</v>
      </c>
      <c r="O37" s="63">
        <f>10^(-3)*Minneapolis!$C$218</f>
        <v>43.46228</v>
      </c>
      <c r="P37" s="63">
        <f>10^(-3)*Helena!$C$218</f>
        <v>36.075029999999998</v>
      </c>
      <c r="Q37" s="63">
        <f>10^(-3)*Duluth!$C$218</f>
        <v>38.23368</v>
      </c>
      <c r="R37" s="63">
        <f>10^(-3)*Fairbanks!$C$218</f>
        <v>48.116860000000003</v>
      </c>
    </row>
    <row r="38" spans="1:18" s="57" customFormat="1">
      <c r="A38" s="60"/>
      <c r="B38" s="61" t="str">
        <f>Miami!$A$219</f>
        <v>PSZ-AC_2:5_HEATC</v>
      </c>
      <c r="C38" s="63">
        <f>10^(-3)*Miami!$C$219</f>
        <v>44.607080000000003</v>
      </c>
      <c r="D38" s="63">
        <f>10^(-3)*Houston!$C$219</f>
        <v>54.793980000000005</v>
      </c>
      <c r="E38" s="63">
        <f>10^(-3)*Phoenix!$C$219</f>
        <v>46.229410000000001</v>
      </c>
      <c r="F38" s="63">
        <f>10^(-3)*Atlanta!$C$219</f>
        <v>59.108580000000003</v>
      </c>
      <c r="G38" s="63">
        <f>10^(-3)*LosAngeles!$C$219</f>
        <v>45.129750000000001</v>
      </c>
      <c r="H38" s="63">
        <f>10^(-3)*LasVegas!$C$219</f>
        <v>49.975200000000001</v>
      </c>
      <c r="I38" s="63">
        <f>10^(-3)*SanFrancisco!$C$219</f>
        <v>51.913600000000002</v>
      </c>
      <c r="J38" s="63">
        <f>10^(-3)*Baltimore!$C$219</f>
        <v>65.798439999999999</v>
      </c>
      <c r="K38" s="63">
        <f>10^(-3)*Albuquerque!$C$219</f>
        <v>52.280480000000004</v>
      </c>
      <c r="L38" s="63">
        <f>10^(-3)*Seattle!$C$219</f>
        <v>56.903150000000004</v>
      </c>
      <c r="M38" s="63">
        <f>10^(-3)*Chicago!$C$219</f>
        <v>76.866160000000008</v>
      </c>
      <c r="N38" s="63">
        <f>10^(-3)*Boulder!$C$219</f>
        <v>62.407859999999999</v>
      </c>
      <c r="O38" s="63">
        <f>10^(-3)*Minneapolis!$C$219</f>
        <v>83.069720000000004</v>
      </c>
      <c r="P38" s="63">
        <f>10^(-3)*Helena!$C$219</f>
        <v>75.696649999999991</v>
      </c>
      <c r="Q38" s="63">
        <f>10^(-3)*Duluth!$C$219</f>
        <v>85.028190000000009</v>
      </c>
      <c r="R38" s="63">
        <f>10^(-3)*Fairbanks!$C$219</f>
        <v>105.29408000000001</v>
      </c>
    </row>
    <row r="39" spans="1:18" s="57" customFormat="1">
      <c r="A39" s="60"/>
      <c r="B39" s="61" t="str">
        <f>Miami!$A$220</f>
        <v>PSZ-AC_2:7_HEATC</v>
      </c>
      <c r="C39" s="63">
        <f>10^(-3)*Miami!$C$220</f>
        <v>87.737560000000002</v>
      </c>
      <c r="D39" s="63">
        <f>10^(-3)*Houston!$C$220</f>
        <v>115.82561</v>
      </c>
      <c r="E39" s="63">
        <f>10^(-3)*Phoenix!$C$220</f>
        <v>97.721500000000006</v>
      </c>
      <c r="F39" s="63">
        <f>10^(-3)*Atlanta!$C$220</f>
        <v>124.94597999999999</v>
      </c>
      <c r="G39" s="63">
        <f>10^(-3)*LosAngeles!$C$220</f>
        <v>91.250810000000001</v>
      </c>
      <c r="H39" s="63">
        <f>10^(-3)*LasVegas!$C$220</f>
        <v>105.6395</v>
      </c>
      <c r="I39" s="63">
        <f>10^(-3)*SanFrancisco!$C$220</f>
        <v>100.86230999999999</v>
      </c>
      <c r="J39" s="63">
        <f>10^(-3)*Baltimore!$C$220</f>
        <v>139.08726999999999</v>
      </c>
      <c r="K39" s="63">
        <f>10^(-3)*Albuquerque!$C$220</f>
        <v>110.51248</v>
      </c>
      <c r="L39" s="63">
        <f>10^(-3)*Seattle!$C$220</f>
        <v>120.28405000000001</v>
      </c>
      <c r="M39" s="63">
        <f>10^(-3)*Chicago!$C$220</f>
        <v>162.48264</v>
      </c>
      <c r="N39" s="63">
        <f>10^(-3)*Boulder!$C$220</f>
        <v>131.92013</v>
      </c>
      <c r="O39" s="63">
        <f>10^(-3)*Minneapolis!$C$220</f>
        <v>175.59595999999999</v>
      </c>
      <c r="P39" s="63">
        <f>10^(-3)*Helena!$C$220</f>
        <v>160.01048</v>
      </c>
      <c r="Q39" s="63">
        <f>10^(-3)*Duluth!$C$220</f>
        <v>179.73584</v>
      </c>
      <c r="R39" s="63">
        <f>10^(-3)*Fairbanks!$C$220</f>
        <v>222.57467000000003</v>
      </c>
    </row>
    <row r="40" spans="1:18" s="57" customFormat="1">
      <c r="A40" s="60"/>
      <c r="B40" s="58" t="s">
        <v>59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</row>
    <row r="41" spans="1:18" s="57" customFormat="1">
      <c r="A41" s="60"/>
      <c r="B41" s="61" t="s">
        <v>60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 spans="1:18" s="57" customFormat="1">
      <c r="A42" s="60"/>
      <c r="B42" s="61" t="str">
        <f>Miami!A$187</f>
        <v>PSZ-AC_1:6_COOLC DXCOIL</v>
      </c>
      <c r="C42" s="65">
        <f>Miami!$G$187</f>
        <v>2.98</v>
      </c>
      <c r="D42" s="65">
        <f>Houston!$G$187</f>
        <v>2.95</v>
      </c>
      <c r="E42" s="65">
        <f>Phoenix!$G$187</f>
        <v>2.95</v>
      </c>
      <c r="F42" s="65">
        <f>Atlanta!$G$187</f>
        <v>2.95</v>
      </c>
      <c r="G42" s="65">
        <f>LosAngeles!$G$187</f>
        <v>2.98</v>
      </c>
      <c r="H42" s="65">
        <f>LasVegas!$G$187</f>
        <v>2.95</v>
      </c>
      <c r="I42" s="65">
        <f>SanFrancisco!$G$187</f>
        <v>3.1</v>
      </c>
      <c r="J42" s="65">
        <f>Baltimore!$G$187</f>
        <v>2.95</v>
      </c>
      <c r="K42" s="65">
        <f>Albuquerque!$G$187</f>
        <v>2.98</v>
      </c>
      <c r="L42" s="65">
        <f>Seattle!$G$187</f>
        <v>3</v>
      </c>
      <c r="M42" s="65">
        <f>Chicago!$G$187</f>
        <v>2.95</v>
      </c>
      <c r="N42" s="65">
        <f>Boulder!$G$187</f>
        <v>2.98</v>
      </c>
      <c r="O42" s="65">
        <f>Minneapolis!$G$187</f>
        <v>2.95</v>
      </c>
      <c r="P42" s="65">
        <f>Helena!$G$187</f>
        <v>3.07</v>
      </c>
      <c r="Q42" s="65">
        <f>Duluth!$G$187</f>
        <v>2.95</v>
      </c>
      <c r="R42" s="65">
        <f>Fairbanks!$G$187</f>
        <v>3.19</v>
      </c>
    </row>
    <row r="43" spans="1:18" s="57" customFormat="1">
      <c r="A43" s="60"/>
      <c r="B43" s="61" t="str">
        <f>Miami!A$188</f>
        <v>PSZ-AC_2:5_COOLC DXCOIL</v>
      </c>
      <c r="C43" s="65">
        <f>Miami!$G$188</f>
        <v>2.98</v>
      </c>
      <c r="D43" s="65">
        <f>Houston!$G$188</f>
        <v>2.98</v>
      </c>
      <c r="E43" s="65">
        <f>Phoenix!$G$188</f>
        <v>2.98</v>
      </c>
      <c r="F43" s="65">
        <f>Atlanta!$G$188</f>
        <v>2.98</v>
      </c>
      <c r="G43" s="65">
        <f>LosAngeles!$G$188</f>
        <v>2.98</v>
      </c>
      <c r="H43" s="65">
        <f>LasVegas!$G$188</f>
        <v>2.98</v>
      </c>
      <c r="I43" s="65">
        <f>SanFrancisco!$G$188</f>
        <v>3.13</v>
      </c>
      <c r="J43" s="65">
        <f>Baltimore!$G$188</f>
        <v>2.98</v>
      </c>
      <c r="K43" s="65">
        <f>Albuquerque!$G$188</f>
        <v>3.04</v>
      </c>
      <c r="L43" s="65">
        <f>Seattle!$G$188</f>
        <v>3.05</v>
      </c>
      <c r="M43" s="65">
        <f>Chicago!$G$188</f>
        <v>2.98</v>
      </c>
      <c r="N43" s="65">
        <f>Boulder!$G$188</f>
        <v>3.03</v>
      </c>
      <c r="O43" s="65">
        <f>Minneapolis!$G$188</f>
        <v>2.98</v>
      </c>
      <c r="P43" s="65">
        <f>Helena!$G$188</f>
        <v>3.14</v>
      </c>
      <c r="Q43" s="65">
        <f>Duluth!$G$188</f>
        <v>2.98</v>
      </c>
      <c r="R43" s="65">
        <f>Fairbanks!$G$188</f>
        <v>3.17</v>
      </c>
    </row>
    <row r="44" spans="1:18" s="57" customFormat="1">
      <c r="A44" s="60"/>
      <c r="B44" s="61" t="str">
        <f>Miami!A$189</f>
        <v>PSZ-AC_2:7_COOLC DXCOIL</v>
      </c>
      <c r="C44" s="65">
        <f>Miami!$G$189</f>
        <v>2.62</v>
      </c>
      <c r="D44" s="65">
        <f>Houston!$G$189</f>
        <v>2.62</v>
      </c>
      <c r="E44" s="65">
        <f>Phoenix!$G$189</f>
        <v>2.62</v>
      </c>
      <c r="F44" s="65">
        <f>Atlanta!$G$189</f>
        <v>2.62</v>
      </c>
      <c r="G44" s="65">
        <f>LosAngeles!$G$189</f>
        <v>2.62</v>
      </c>
      <c r="H44" s="65">
        <f>LasVegas!$G$189</f>
        <v>2.62</v>
      </c>
      <c r="I44" s="65">
        <f>SanFrancisco!$G$189</f>
        <v>2.72</v>
      </c>
      <c r="J44" s="65">
        <f>Baltimore!$G$189</f>
        <v>2.62</v>
      </c>
      <c r="K44" s="65">
        <f>Albuquerque!$G$189</f>
        <v>2.64</v>
      </c>
      <c r="L44" s="65">
        <f>Seattle!$G$189</f>
        <v>2.66</v>
      </c>
      <c r="M44" s="65">
        <f>Chicago!$G$189</f>
        <v>2.62</v>
      </c>
      <c r="N44" s="65">
        <f>Boulder!$G$189</f>
        <v>2.64</v>
      </c>
      <c r="O44" s="65">
        <f>Minneapolis!$G$189</f>
        <v>2.62</v>
      </c>
      <c r="P44" s="65">
        <f>Helena!$G$189</f>
        <v>2.7</v>
      </c>
      <c r="Q44" s="65">
        <f>Duluth!$G$189</f>
        <v>2.62</v>
      </c>
      <c r="R44" s="65">
        <f>Fairbanks!$G$189</f>
        <v>3.19</v>
      </c>
    </row>
    <row r="45" spans="1:18" s="57" customFormat="1">
      <c r="A45" s="60"/>
      <c r="B45" s="61" t="str">
        <f>Miami!A$190</f>
        <v>VAV_OTHER_COOLC DXCOIL</v>
      </c>
      <c r="C45" s="65">
        <f>Miami!$G$190</f>
        <v>2.89</v>
      </c>
      <c r="D45" s="65">
        <f>Houston!$G$190</f>
        <v>2.89</v>
      </c>
      <c r="E45" s="65">
        <f>Phoenix!$G$190</f>
        <v>2.89</v>
      </c>
      <c r="F45" s="65">
        <f>Atlanta!$G$190</f>
        <v>2.89</v>
      </c>
      <c r="G45" s="65">
        <f>LosAngeles!$G$190</f>
        <v>3.15</v>
      </c>
      <c r="H45" s="65">
        <f>LasVegas!$G$190</f>
        <v>2.97</v>
      </c>
      <c r="I45" s="65">
        <f>SanFrancisco!$G$190</f>
        <v>3.31</v>
      </c>
      <c r="J45" s="65">
        <f>Baltimore!$G$190</f>
        <v>2.89</v>
      </c>
      <c r="K45" s="65">
        <f>Albuquerque!$G$190</f>
        <v>3.32</v>
      </c>
      <c r="L45" s="65">
        <f>Seattle!$G$190</f>
        <v>3.2</v>
      </c>
      <c r="M45" s="65">
        <f>Chicago!$G$190</f>
        <v>2.89</v>
      </c>
      <c r="N45" s="65">
        <f>Boulder!$G$190</f>
        <v>3.25</v>
      </c>
      <c r="O45" s="65">
        <f>Minneapolis!$G$190</f>
        <v>2.9</v>
      </c>
      <c r="P45" s="65">
        <f>Helena!$G$190</f>
        <v>3.32</v>
      </c>
      <c r="Q45" s="65">
        <f>Duluth!$G$190</f>
        <v>2.9</v>
      </c>
      <c r="R45" s="65">
        <f>Fairbanks!$G$190</f>
        <v>3.32</v>
      </c>
    </row>
    <row r="46" spans="1:18" s="57" customFormat="1">
      <c r="A46" s="60"/>
      <c r="B46" s="61" t="str">
        <f>Miami!A$191</f>
        <v>VAV_POD_1_COOLC DXCOIL</v>
      </c>
      <c r="C46" s="65">
        <f>Miami!$G$191</f>
        <v>2.89</v>
      </c>
      <c r="D46" s="65">
        <f>Houston!$G$191</f>
        <v>2.89</v>
      </c>
      <c r="E46" s="65">
        <f>Phoenix!$G$191</f>
        <v>2.89</v>
      </c>
      <c r="F46" s="65">
        <f>Atlanta!$G$191</f>
        <v>2.89</v>
      </c>
      <c r="G46" s="65">
        <f>LosAngeles!$G$191</f>
        <v>3.1</v>
      </c>
      <c r="H46" s="65">
        <f>LasVegas!$G$191</f>
        <v>2.96</v>
      </c>
      <c r="I46" s="65">
        <f>SanFrancisco!$G$191</f>
        <v>3.3</v>
      </c>
      <c r="J46" s="65">
        <f>Baltimore!$G$191</f>
        <v>2.89</v>
      </c>
      <c r="K46" s="65">
        <f>Albuquerque!$G$191</f>
        <v>3.27</v>
      </c>
      <c r="L46" s="65">
        <f>Seattle!$G$191</f>
        <v>3.19</v>
      </c>
      <c r="M46" s="65">
        <f>Chicago!$G$191</f>
        <v>2.89</v>
      </c>
      <c r="N46" s="65">
        <f>Boulder!$G$191</f>
        <v>3.2</v>
      </c>
      <c r="O46" s="65">
        <f>Minneapolis!$G$191</f>
        <v>2.9</v>
      </c>
      <c r="P46" s="65">
        <f>Helena!$G$191</f>
        <v>3.35</v>
      </c>
      <c r="Q46" s="65">
        <f>Duluth!$G$191</f>
        <v>2.9</v>
      </c>
      <c r="R46" s="65">
        <f>Fairbanks!$G$191</f>
        <v>3.32</v>
      </c>
    </row>
    <row r="47" spans="1:18" s="57" customFormat="1">
      <c r="A47" s="60"/>
      <c r="B47" s="61" t="str">
        <f>Miami!A$192</f>
        <v>VAV_POD_2_COOLC DXCOIL</v>
      </c>
      <c r="C47" s="65">
        <f>Miami!$G$192</f>
        <v>2.89</v>
      </c>
      <c r="D47" s="65">
        <f>Houston!$G$192</f>
        <v>2.89</v>
      </c>
      <c r="E47" s="65">
        <f>Phoenix!$G$192</f>
        <v>2.9</v>
      </c>
      <c r="F47" s="65">
        <f>Atlanta!$G$192</f>
        <v>2.89</v>
      </c>
      <c r="G47" s="65">
        <f>LosAngeles!$G$192</f>
        <v>3.07</v>
      </c>
      <c r="H47" s="65">
        <f>LasVegas!$G$192</f>
        <v>2.94</v>
      </c>
      <c r="I47" s="65">
        <f>SanFrancisco!$G$192</f>
        <v>3.29</v>
      </c>
      <c r="J47" s="65">
        <f>Baltimore!$G$192</f>
        <v>2.9</v>
      </c>
      <c r="K47" s="65">
        <f>Albuquerque!$G$192</f>
        <v>3.24</v>
      </c>
      <c r="L47" s="65">
        <f>Seattle!$G$192</f>
        <v>3.18</v>
      </c>
      <c r="M47" s="65">
        <f>Chicago!$G$192</f>
        <v>2.9</v>
      </c>
      <c r="N47" s="65">
        <f>Boulder!$G$192</f>
        <v>2.73</v>
      </c>
      <c r="O47" s="65">
        <f>Minneapolis!$G$192</f>
        <v>2.62</v>
      </c>
      <c r="P47" s="65">
        <f>Helena!$G$192</f>
        <v>3.35</v>
      </c>
      <c r="Q47" s="65">
        <f>Duluth!$G$192</f>
        <v>2.62</v>
      </c>
      <c r="R47" s="65">
        <f>Fairbanks!$G$192</f>
        <v>3.35</v>
      </c>
    </row>
    <row r="48" spans="1:18" s="57" customFormat="1">
      <c r="A48" s="60"/>
      <c r="B48" s="61" t="str">
        <f>Miami!A$193</f>
        <v>VAV_POD_3_COOLC DXCOIL</v>
      </c>
      <c r="C48" s="65">
        <f>Miami!$G$193</f>
        <v>2.89</v>
      </c>
      <c r="D48" s="65">
        <f>Houston!$G$193</f>
        <v>2.89</v>
      </c>
      <c r="E48" s="65">
        <f>Phoenix!$G$193</f>
        <v>2.89</v>
      </c>
      <c r="F48" s="65">
        <f>Atlanta!$G$193</f>
        <v>2.89</v>
      </c>
      <c r="G48" s="65">
        <f>LosAngeles!$G$193</f>
        <v>3.1</v>
      </c>
      <c r="H48" s="65">
        <f>LasVegas!$G$193</f>
        <v>2.97</v>
      </c>
      <c r="I48" s="65">
        <f>SanFrancisco!$G$193</f>
        <v>3.3</v>
      </c>
      <c r="J48" s="65">
        <f>Baltimore!$G$193</f>
        <v>2.9</v>
      </c>
      <c r="K48" s="65">
        <f>Albuquerque!$G$193</f>
        <v>3.29</v>
      </c>
      <c r="L48" s="65">
        <f>Seattle!$G$193</f>
        <v>3.21</v>
      </c>
      <c r="M48" s="65">
        <f>Chicago!$G$193</f>
        <v>2.9</v>
      </c>
      <c r="N48" s="65">
        <f>Boulder!$G$193</f>
        <v>3.2</v>
      </c>
      <c r="O48" s="65">
        <f>Minneapolis!$G$193</f>
        <v>2.9</v>
      </c>
      <c r="P48" s="65">
        <f>Helena!$G$193</f>
        <v>3.35</v>
      </c>
      <c r="Q48" s="65">
        <f>Duluth!$G$193</f>
        <v>2.62</v>
      </c>
      <c r="R48" s="65">
        <f>Fairbanks!$G$193</f>
        <v>3.35</v>
      </c>
    </row>
    <row r="49" spans="1:18" s="57" customFormat="1">
      <c r="A49" s="60"/>
      <c r="B49" s="61" t="s">
        <v>61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</row>
    <row r="50" spans="1:18" s="57" customFormat="1">
      <c r="A50" s="60"/>
      <c r="B50" s="61" t="str">
        <f>Miami!$A$184</f>
        <v>HEATSYS1 BOILER</v>
      </c>
      <c r="C50" s="63">
        <f>Miami!$D$184</f>
        <v>0.7</v>
      </c>
      <c r="D50" s="63">
        <f>Houston!$D$184</f>
        <v>0.7</v>
      </c>
      <c r="E50" s="63">
        <f>Phoenix!$D$184</f>
        <v>0.7</v>
      </c>
      <c r="F50" s="63">
        <f>Atlanta!$D$184</f>
        <v>0.7</v>
      </c>
      <c r="G50" s="63">
        <f>LosAngeles!$D$184</f>
        <v>0.7</v>
      </c>
      <c r="H50" s="63">
        <f>LasVegas!$D$184</f>
        <v>0.7</v>
      </c>
      <c r="I50" s="63">
        <f>SanFrancisco!$D$184</f>
        <v>0.7</v>
      </c>
      <c r="J50" s="63">
        <f>Baltimore!$D$184</f>
        <v>0.7</v>
      </c>
      <c r="K50" s="63">
        <f>Albuquerque!$D$184</f>
        <v>0.7</v>
      </c>
      <c r="L50" s="63">
        <f>Seattle!$D$184</f>
        <v>0.7</v>
      </c>
      <c r="M50" s="63">
        <f>Chicago!$D$184</f>
        <v>0.7</v>
      </c>
      <c r="N50" s="63">
        <f>Boulder!$D$184</f>
        <v>0.7</v>
      </c>
      <c r="O50" s="63">
        <f>Minneapolis!$D$184</f>
        <v>0.7</v>
      </c>
      <c r="P50" s="63">
        <f>Helena!$D$184</f>
        <v>0.7</v>
      </c>
      <c r="Q50" s="63">
        <f>Duluth!$D$184</f>
        <v>0.7</v>
      </c>
      <c r="R50" s="63">
        <f>Fairbanks!$D$184</f>
        <v>0.7</v>
      </c>
    </row>
    <row r="51" spans="1:18" s="57" customFormat="1">
      <c r="A51" s="60"/>
      <c r="B51" s="61" t="str">
        <f>Miami!$A$218</f>
        <v>PSZ-AC_1:6_HEATC</v>
      </c>
      <c r="C51" s="63">
        <f>Miami!$D$218</f>
        <v>0.8</v>
      </c>
      <c r="D51" s="63">
        <f>Houston!$D$218</f>
        <v>0.8</v>
      </c>
      <c r="E51" s="63">
        <f>Phoenix!$D$218</f>
        <v>0.8</v>
      </c>
      <c r="F51" s="63">
        <f>Atlanta!$D$218</f>
        <v>0.8</v>
      </c>
      <c r="G51" s="63">
        <f>LosAngeles!$D$218</f>
        <v>0.8</v>
      </c>
      <c r="H51" s="63">
        <f>LasVegas!$D$218</f>
        <v>0.8</v>
      </c>
      <c r="I51" s="63">
        <f>SanFrancisco!$D$218</f>
        <v>0.8</v>
      </c>
      <c r="J51" s="63">
        <f>Baltimore!$D$218</f>
        <v>0.8</v>
      </c>
      <c r="K51" s="63">
        <f>Albuquerque!$D$218</f>
        <v>0.8</v>
      </c>
      <c r="L51" s="63">
        <f>Seattle!$D$218</f>
        <v>0.8</v>
      </c>
      <c r="M51" s="63">
        <f>Chicago!$D$218</f>
        <v>0.8</v>
      </c>
      <c r="N51" s="63">
        <f>Boulder!$D$218</f>
        <v>0.8</v>
      </c>
      <c r="O51" s="63">
        <f>Minneapolis!$D$218</f>
        <v>0.8</v>
      </c>
      <c r="P51" s="63">
        <f>Helena!$D$218</f>
        <v>0.8</v>
      </c>
      <c r="Q51" s="63">
        <f>Duluth!$D$218</f>
        <v>0.8</v>
      </c>
      <c r="R51" s="63">
        <f>Fairbanks!$D$218</f>
        <v>0.8</v>
      </c>
    </row>
    <row r="52" spans="1:18" s="57" customFormat="1">
      <c r="A52" s="60"/>
      <c r="B52" s="61" t="str">
        <f>Miami!$A$219</f>
        <v>PSZ-AC_2:5_HEATC</v>
      </c>
      <c r="C52" s="63">
        <f>Miami!$D$219</f>
        <v>0.8</v>
      </c>
      <c r="D52" s="63">
        <f>Houston!$D$219</f>
        <v>0.8</v>
      </c>
      <c r="E52" s="63">
        <f>Phoenix!$D$219</f>
        <v>0.8</v>
      </c>
      <c r="F52" s="63">
        <f>Atlanta!$D$219</f>
        <v>0.8</v>
      </c>
      <c r="G52" s="63">
        <f>LosAngeles!$D$219</f>
        <v>0.8</v>
      </c>
      <c r="H52" s="63">
        <f>LasVegas!$D$219</f>
        <v>0.8</v>
      </c>
      <c r="I52" s="63">
        <f>SanFrancisco!$D$219</f>
        <v>0.8</v>
      </c>
      <c r="J52" s="63">
        <f>Baltimore!$D$219</f>
        <v>0.8</v>
      </c>
      <c r="K52" s="63">
        <f>Albuquerque!$D$219</f>
        <v>0.8</v>
      </c>
      <c r="L52" s="63">
        <f>Seattle!$D$219</f>
        <v>0.8</v>
      </c>
      <c r="M52" s="63">
        <f>Chicago!$D$219</f>
        <v>0.78</v>
      </c>
      <c r="N52" s="63">
        <f>Boulder!$D$219</f>
        <v>0.8</v>
      </c>
      <c r="O52" s="63">
        <f>Minneapolis!$D$219</f>
        <v>0.78</v>
      </c>
      <c r="P52" s="63">
        <f>Helena!$D$219</f>
        <v>0.78</v>
      </c>
      <c r="Q52" s="63">
        <f>Duluth!$D$219</f>
        <v>0.78</v>
      </c>
      <c r="R52" s="63">
        <f>Fairbanks!$D$219</f>
        <v>0.78</v>
      </c>
    </row>
    <row r="53" spans="1:18" s="57" customFormat="1">
      <c r="A53" s="60"/>
      <c r="B53" s="61" t="str">
        <f>Miami!$A$220</f>
        <v>PSZ-AC_2:7_HEATC</v>
      </c>
      <c r="C53" s="63">
        <f>Miami!$D$220</f>
        <v>0.78</v>
      </c>
      <c r="D53" s="63">
        <f>Houston!$D$220</f>
        <v>0.78</v>
      </c>
      <c r="E53" s="63">
        <f>Phoenix!$D$220</f>
        <v>0.78</v>
      </c>
      <c r="F53" s="63">
        <f>Atlanta!$D$220</f>
        <v>0.78</v>
      </c>
      <c r="G53" s="63">
        <f>LosAngeles!$D$220</f>
        <v>0.78</v>
      </c>
      <c r="H53" s="63">
        <f>LasVegas!$D$220</f>
        <v>0.78</v>
      </c>
      <c r="I53" s="63">
        <f>SanFrancisco!$D$220</f>
        <v>0.78</v>
      </c>
      <c r="J53" s="63">
        <f>Baltimore!$D$220</f>
        <v>0.78</v>
      </c>
      <c r="K53" s="63">
        <f>Albuquerque!$D$220</f>
        <v>0.78</v>
      </c>
      <c r="L53" s="63">
        <f>Seattle!$D$220</f>
        <v>0.78</v>
      </c>
      <c r="M53" s="63">
        <f>Chicago!$D$220</f>
        <v>0.78</v>
      </c>
      <c r="N53" s="63">
        <f>Boulder!$D$220</f>
        <v>0.78</v>
      </c>
      <c r="O53" s="63">
        <f>Minneapolis!$D$220</f>
        <v>0.78</v>
      </c>
      <c r="P53" s="63">
        <f>Helena!$D$220</f>
        <v>0.78</v>
      </c>
      <c r="Q53" s="63">
        <f>Duluth!$D$220</f>
        <v>0.78</v>
      </c>
      <c r="R53" s="63">
        <f>Fairbanks!$D$220</f>
        <v>0.78</v>
      </c>
    </row>
    <row r="54" spans="1:18" s="57" customFormat="1">
      <c r="A54" s="60"/>
      <c r="B54" s="88" t="s">
        <v>342</v>
      </c>
    </row>
    <row r="55" spans="1:18" s="62" customFormat="1">
      <c r="A55" s="67"/>
      <c r="B55" s="61" t="s">
        <v>821</v>
      </c>
      <c r="C55" s="62" t="s">
        <v>343</v>
      </c>
      <c r="D55" s="62" t="s">
        <v>343</v>
      </c>
      <c r="E55" s="92" t="str">
        <f>IF(E29&lt;39.6,"NoEconomizer","DifferentialDryBulb")</f>
        <v>NoEconomizer</v>
      </c>
      <c r="F55" s="62" t="s">
        <v>343</v>
      </c>
      <c r="G55" s="92" t="str">
        <f>IF(G29&lt;19.1,"NoEconomizer","DifferentialDryBulb")</f>
        <v>DifferentialDryBulb</v>
      </c>
      <c r="H55" s="92" t="str">
        <f t="shared" ref="H55:I55" si="0">IF(H29&lt;19.1,"NoEconomizer","DifferentialDryBulb")</f>
        <v>NoEconomizer</v>
      </c>
      <c r="I55" s="92" t="str">
        <f t="shared" si="0"/>
        <v>DifferentialDryBulb</v>
      </c>
      <c r="J55" s="62" t="s">
        <v>343</v>
      </c>
      <c r="K55" s="92" t="str">
        <f t="shared" ref="K55:L55" si="1">IF(K29&lt;19.1,"NoEconomizer","DifferentialDryBulb")</f>
        <v>NoEconomizer</v>
      </c>
      <c r="L55" s="92" t="str">
        <f t="shared" si="1"/>
        <v>NoEconomizer</v>
      </c>
      <c r="M55" s="92" t="str">
        <f>IF(M29&lt;39.6,"NoEconomizer","DifferentialDryBulb")</f>
        <v>NoEconomizer</v>
      </c>
      <c r="N55" s="92" t="str">
        <f t="shared" ref="N55" si="2">IF(N29&lt;19.1,"NoEconomizer","DifferentialDryBulb")</f>
        <v>NoEconomizer</v>
      </c>
      <c r="O55" s="92" t="str">
        <f>IF(O29&lt;39.6,"NoEconomizer","DifferentialDryBulb")</f>
        <v>NoEconomizer</v>
      </c>
      <c r="P55" s="92" t="str">
        <f t="shared" ref="P55" si="3">IF(P29&lt;19.1,"NoEconomizer","DifferentialDryBulb")</f>
        <v>NoEconomizer</v>
      </c>
      <c r="Q55" s="92" t="str">
        <f t="shared" ref="Q55:R61" si="4">IF(Q29&lt;39.6,"NoEconomizer","DifferentialDryBulb")</f>
        <v>NoEconomizer</v>
      </c>
      <c r="R55" s="92" t="str">
        <f t="shared" si="4"/>
        <v>NoEconomizer</v>
      </c>
    </row>
    <row r="56" spans="1:18" s="62" customFormat="1">
      <c r="A56" s="67"/>
      <c r="B56" s="61" t="s">
        <v>822</v>
      </c>
      <c r="C56" s="62" t="s">
        <v>343</v>
      </c>
      <c r="D56" s="62" t="s">
        <v>343</v>
      </c>
      <c r="E56" s="92" t="str">
        <f t="shared" ref="E56:E61" si="5">IF(E30&lt;39.6,"NoEconomizer","DifferentialDryBulb")</f>
        <v>NoEconomizer</v>
      </c>
      <c r="F56" s="62" t="s">
        <v>343</v>
      </c>
      <c r="G56" s="92" t="str">
        <f t="shared" ref="G56:I61" si="6">IF(G30&lt;19.1,"NoEconomizer","DifferentialDryBulb")</f>
        <v>DifferentialDryBulb</v>
      </c>
      <c r="H56" s="92" t="str">
        <f t="shared" si="6"/>
        <v>DifferentialDryBulb</v>
      </c>
      <c r="I56" s="92" t="str">
        <f t="shared" si="6"/>
        <v>DifferentialDryBulb</v>
      </c>
      <c r="J56" s="62" t="s">
        <v>343</v>
      </c>
      <c r="K56" s="92" t="str">
        <f t="shared" ref="K56:L56" si="7">IF(K30&lt;19.1,"NoEconomizer","DifferentialDryBulb")</f>
        <v>DifferentialDryBulb</v>
      </c>
      <c r="L56" s="92" t="str">
        <f t="shared" si="7"/>
        <v>DifferentialDryBulb</v>
      </c>
      <c r="M56" s="92" t="str">
        <f t="shared" ref="M56:M61" si="8">IF(M30&lt;39.6,"NoEconomizer","DifferentialDryBulb")</f>
        <v>NoEconomizer</v>
      </c>
      <c r="N56" s="92" t="str">
        <f t="shared" ref="N56" si="9">IF(N30&lt;19.1,"NoEconomizer","DifferentialDryBulb")</f>
        <v>DifferentialDryBulb</v>
      </c>
      <c r="O56" s="92" t="str">
        <f t="shared" ref="O56:O61" si="10">IF(O30&lt;39.6,"NoEconomizer","DifferentialDryBulb")</f>
        <v>NoEconomizer</v>
      </c>
      <c r="P56" s="92" t="str">
        <f t="shared" ref="P56" si="11">IF(P30&lt;19.1,"NoEconomizer","DifferentialDryBulb")</f>
        <v>DifferentialDryBulb</v>
      </c>
      <c r="Q56" s="92" t="str">
        <f t="shared" si="4"/>
        <v>NoEconomizer</v>
      </c>
      <c r="R56" s="92" t="str">
        <f t="shared" si="4"/>
        <v>NoEconomizer</v>
      </c>
    </row>
    <row r="57" spans="1:18" s="62" customFormat="1">
      <c r="A57" s="67"/>
      <c r="B57" s="61" t="s">
        <v>823</v>
      </c>
      <c r="C57" s="62" t="s">
        <v>343</v>
      </c>
      <c r="D57" s="62" t="s">
        <v>343</v>
      </c>
      <c r="E57" s="92" t="str">
        <f t="shared" si="5"/>
        <v>DifferentialDryBulb</v>
      </c>
      <c r="F57" s="62" t="s">
        <v>343</v>
      </c>
      <c r="G57" s="92" t="str">
        <f t="shared" si="6"/>
        <v>DifferentialDryBulb</v>
      </c>
      <c r="H57" s="92" t="str">
        <f t="shared" si="6"/>
        <v>DifferentialDryBulb</v>
      </c>
      <c r="I57" s="92" t="str">
        <f t="shared" si="6"/>
        <v>DifferentialDryBulb</v>
      </c>
      <c r="J57" s="62" t="s">
        <v>343</v>
      </c>
      <c r="K57" s="92" t="str">
        <f t="shared" ref="K57:L57" si="12">IF(K31&lt;19.1,"NoEconomizer","DifferentialDryBulb")</f>
        <v>DifferentialDryBulb</v>
      </c>
      <c r="L57" s="92" t="str">
        <f t="shared" si="12"/>
        <v>DifferentialDryBulb</v>
      </c>
      <c r="M57" s="92" t="str">
        <f t="shared" si="8"/>
        <v>DifferentialDryBulb</v>
      </c>
      <c r="N57" s="92" t="str">
        <f t="shared" ref="N57" si="13">IF(N31&lt;19.1,"NoEconomizer","DifferentialDryBulb")</f>
        <v>DifferentialDryBulb</v>
      </c>
      <c r="O57" s="92" t="str">
        <f t="shared" si="10"/>
        <v>DifferentialDryBulb</v>
      </c>
      <c r="P57" s="92" t="str">
        <f t="shared" ref="P57" si="14">IF(P31&lt;19.1,"NoEconomizer","DifferentialDryBulb")</f>
        <v>DifferentialDryBulb</v>
      </c>
      <c r="Q57" s="92" t="str">
        <f t="shared" si="4"/>
        <v>DifferentialDryBulb</v>
      </c>
      <c r="R57" s="92" t="str">
        <f t="shared" si="4"/>
        <v>NoEconomizer</v>
      </c>
    </row>
    <row r="58" spans="1:18" s="62" customFormat="1">
      <c r="A58" s="67"/>
      <c r="B58" s="61" t="s">
        <v>824</v>
      </c>
      <c r="C58" s="62" t="s">
        <v>343</v>
      </c>
      <c r="D58" s="62" t="s">
        <v>343</v>
      </c>
      <c r="E58" s="92" t="str">
        <f t="shared" si="5"/>
        <v>DifferentialDryBulb</v>
      </c>
      <c r="F58" s="62" t="s">
        <v>343</v>
      </c>
      <c r="G58" s="92" t="str">
        <f t="shared" si="6"/>
        <v>DifferentialDryBulb</v>
      </c>
      <c r="H58" s="92" t="str">
        <f t="shared" si="6"/>
        <v>DifferentialDryBulb</v>
      </c>
      <c r="I58" s="92" t="str">
        <f t="shared" si="6"/>
        <v>DifferentialDryBulb</v>
      </c>
      <c r="J58" s="62" t="s">
        <v>343</v>
      </c>
      <c r="K58" s="92" t="str">
        <f t="shared" ref="K58:L58" si="15">IF(K32&lt;19.1,"NoEconomizer","DifferentialDryBulb")</f>
        <v>DifferentialDryBulb</v>
      </c>
      <c r="L58" s="92" t="str">
        <f t="shared" si="15"/>
        <v>DifferentialDryBulb</v>
      </c>
      <c r="M58" s="92" t="str">
        <f t="shared" si="8"/>
        <v>DifferentialDryBulb</v>
      </c>
      <c r="N58" s="92" t="str">
        <f t="shared" ref="N58" si="16">IF(N32&lt;19.1,"NoEconomizer","DifferentialDryBulb")</f>
        <v>DifferentialDryBulb</v>
      </c>
      <c r="O58" s="92" t="str">
        <f t="shared" si="10"/>
        <v>DifferentialDryBulb</v>
      </c>
      <c r="P58" s="92" t="str">
        <f t="shared" ref="P58" si="17">IF(P32&lt;19.1,"NoEconomizer","DifferentialDryBulb")</f>
        <v>DifferentialDryBulb</v>
      </c>
      <c r="Q58" s="92" t="str">
        <f t="shared" si="4"/>
        <v>DifferentialDryBulb</v>
      </c>
      <c r="R58" s="92" t="str">
        <f t="shared" si="4"/>
        <v>DifferentialDryBulb</v>
      </c>
    </row>
    <row r="59" spans="1:18" s="62" customFormat="1">
      <c r="A59" s="67"/>
      <c r="B59" s="61" t="s">
        <v>825</v>
      </c>
      <c r="C59" s="62" t="s">
        <v>343</v>
      </c>
      <c r="D59" s="62" t="s">
        <v>343</v>
      </c>
      <c r="E59" s="92" t="str">
        <f t="shared" si="5"/>
        <v>DifferentialDryBulb</v>
      </c>
      <c r="F59" s="62" t="s">
        <v>343</v>
      </c>
      <c r="G59" s="92" t="str">
        <f t="shared" si="6"/>
        <v>DifferentialDryBulb</v>
      </c>
      <c r="H59" s="92" t="str">
        <f t="shared" si="6"/>
        <v>DifferentialDryBulb</v>
      </c>
      <c r="I59" s="92" t="str">
        <f t="shared" si="6"/>
        <v>DifferentialDryBulb</v>
      </c>
      <c r="J59" s="62" t="s">
        <v>343</v>
      </c>
      <c r="K59" s="92" t="str">
        <f t="shared" ref="K59:L59" si="18">IF(K33&lt;19.1,"NoEconomizer","DifferentialDryBulb")</f>
        <v>DifferentialDryBulb</v>
      </c>
      <c r="L59" s="92" t="str">
        <f t="shared" si="18"/>
        <v>DifferentialDryBulb</v>
      </c>
      <c r="M59" s="92" t="str">
        <f t="shared" si="8"/>
        <v>DifferentialDryBulb</v>
      </c>
      <c r="N59" s="92" t="str">
        <f t="shared" ref="N59" si="19">IF(N33&lt;19.1,"NoEconomizer","DifferentialDryBulb")</f>
        <v>DifferentialDryBulb</v>
      </c>
      <c r="O59" s="92" t="str">
        <f t="shared" si="10"/>
        <v>DifferentialDryBulb</v>
      </c>
      <c r="P59" s="92" t="str">
        <f t="shared" ref="P59" si="20">IF(P33&lt;19.1,"NoEconomizer","DifferentialDryBulb")</f>
        <v>DifferentialDryBulb</v>
      </c>
      <c r="Q59" s="92" t="str">
        <f t="shared" si="4"/>
        <v>DifferentialDryBulb</v>
      </c>
      <c r="R59" s="92" t="str">
        <f t="shared" si="4"/>
        <v>DifferentialDryBulb</v>
      </c>
    </row>
    <row r="60" spans="1:18" s="62" customFormat="1">
      <c r="A60" s="67"/>
      <c r="B60" s="61" t="s">
        <v>826</v>
      </c>
      <c r="C60" s="62" t="s">
        <v>343</v>
      </c>
      <c r="D60" s="62" t="s">
        <v>343</v>
      </c>
      <c r="E60" s="92" t="str">
        <f t="shared" si="5"/>
        <v>DifferentialDryBulb</v>
      </c>
      <c r="F60" s="62" t="s">
        <v>343</v>
      </c>
      <c r="G60" s="92" t="str">
        <f t="shared" si="6"/>
        <v>DifferentialDryBulb</v>
      </c>
      <c r="H60" s="92" t="str">
        <f t="shared" si="6"/>
        <v>DifferentialDryBulb</v>
      </c>
      <c r="I60" s="92" t="str">
        <f t="shared" si="6"/>
        <v>DifferentialDryBulb</v>
      </c>
      <c r="J60" s="62" t="s">
        <v>343</v>
      </c>
      <c r="K60" s="92" t="str">
        <f t="shared" ref="K60:L60" si="21">IF(K34&lt;19.1,"NoEconomizer","DifferentialDryBulb")</f>
        <v>DifferentialDryBulb</v>
      </c>
      <c r="L60" s="92" t="str">
        <f t="shared" si="21"/>
        <v>DifferentialDryBulb</v>
      </c>
      <c r="M60" s="92" t="str">
        <f t="shared" si="8"/>
        <v>DifferentialDryBulb</v>
      </c>
      <c r="N60" s="92" t="str">
        <f t="shared" ref="N60" si="22">IF(N34&lt;19.1,"NoEconomizer","DifferentialDryBulb")</f>
        <v>DifferentialDryBulb</v>
      </c>
      <c r="O60" s="92" t="str">
        <f t="shared" si="10"/>
        <v>DifferentialDryBulb</v>
      </c>
      <c r="P60" s="92" t="str">
        <f t="shared" ref="P60" si="23">IF(P34&lt;19.1,"NoEconomizer","DifferentialDryBulb")</f>
        <v>DifferentialDryBulb</v>
      </c>
      <c r="Q60" s="92" t="str">
        <f t="shared" si="4"/>
        <v>DifferentialDryBulb</v>
      </c>
      <c r="R60" s="92" t="str">
        <f t="shared" si="4"/>
        <v>DifferentialDryBulb</v>
      </c>
    </row>
    <row r="61" spans="1:18" s="62" customFormat="1">
      <c r="A61" s="67"/>
      <c r="B61" s="61" t="s">
        <v>827</v>
      </c>
      <c r="C61" s="62" t="s">
        <v>343</v>
      </c>
      <c r="D61" s="62" t="s">
        <v>343</v>
      </c>
      <c r="E61" s="92" t="str">
        <f t="shared" si="5"/>
        <v>DifferentialDryBulb</v>
      </c>
      <c r="F61" s="62" t="s">
        <v>343</v>
      </c>
      <c r="G61" s="92" t="str">
        <f t="shared" si="6"/>
        <v>DifferentialDryBulb</v>
      </c>
      <c r="H61" s="92" t="str">
        <f t="shared" si="6"/>
        <v>DifferentialDryBulb</v>
      </c>
      <c r="I61" s="92" t="str">
        <f t="shared" si="6"/>
        <v>DifferentialDryBulb</v>
      </c>
      <c r="J61" s="62" t="s">
        <v>343</v>
      </c>
      <c r="K61" s="92" t="str">
        <f t="shared" ref="K61:L61" si="24">IF(K35&lt;19.1,"NoEconomizer","DifferentialDryBulb")</f>
        <v>DifferentialDryBulb</v>
      </c>
      <c r="L61" s="92" t="str">
        <f t="shared" si="24"/>
        <v>DifferentialDryBulb</v>
      </c>
      <c r="M61" s="92" t="str">
        <f t="shared" si="8"/>
        <v>DifferentialDryBulb</v>
      </c>
      <c r="N61" s="92" t="str">
        <f t="shared" ref="N61" si="25">IF(N35&lt;19.1,"NoEconomizer","DifferentialDryBulb")</f>
        <v>DifferentialDryBulb</v>
      </c>
      <c r="O61" s="92" t="str">
        <f t="shared" si="10"/>
        <v>DifferentialDryBulb</v>
      </c>
      <c r="P61" s="92" t="str">
        <f t="shared" ref="P61" si="26">IF(P35&lt;19.1,"NoEconomizer","DifferentialDryBulb")</f>
        <v>DifferentialDryBulb</v>
      </c>
      <c r="Q61" s="92" t="str">
        <f t="shared" si="4"/>
        <v>DifferentialDryBulb</v>
      </c>
      <c r="R61" s="92" t="str">
        <f t="shared" si="4"/>
        <v>DifferentialDryBulb</v>
      </c>
    </row>
    <row r="62" spans="1:18" s="57" customFormat="1">
      <c r="A62" s="60"/>
      <c r="B62" s="58" t="s">
        <v>249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63" spans="1:18" s="57" customFormat="1">
      <c r="A63" s="60"/>
      <c r="B63" s="61" t="str">
        <f>Miami!A$227</f>
        <v>BATH_ZN_1_FLR_1 EXHAUST FAN</v>
      </c>
      <c r="C63" s="63">
        <f>Miami!$E$227</f>
        <v>0.28000000000000003</v>
      </c>
      <c r="D63" s="63">
        <f>Houston!$E$227</f>
        <v>0.28000000000000003</v>
      </c>
      <c r="E63" s="63">
        <f>Phoenix!$E$227</f>
        <v>0.28000000000000003</v>
      </c>
      <c r="F63" s="63">
        <f>Atlanta!$E$227</f>
        <v>0.28000000000000003</v>
      </c>
      <c r="G63" s="63">
        <f>LosAngeles!$E$227</f>
        <v>0.28000000000000003</v>
      </c>
      <c r="H63" s="63">
        <f>LasVegas!$E$227</f>
        <v>0.28000000000000003</v>
      </c>
      <c r="I63" s="63">
        <f>SanFrancisco!$E$227</f>
        <v>0.28000000000000003</v>
      </c>
      <c r="J63" s="63">
        <f>Baltimore!$E$227</f>
        <v>0.28000000000000003</v>
      </c>
      <c r="K63" s="63">
        <f>Albuquerque!$E$227</f>
        <v>0.28000000000000003</v>
      </c>
      <c r="L63" s="63">
        <f>Seattle!$E$227</f>
        <v>0.28000000000000003</v>
      </c>
      <c r="M63" s="63">
        <f>Chicago!$E$227</f>
        <v>0.28000000000000003</v>
      </c>
      <c r="N63" s="63">
        <f>Boulder!$E$227</f>
        <v>0.28000000000000003</v>
      </c>
      <c r="O63" s="63">
        <f>Minneapolis!$E$227</f>
        <v>0.28000000000000003</v>
      </c>
      <c r="P63" s="63">
        <f>Helena!$E$227</f>
        <v>0.28000000000000003</v>
      </c>
      <c r="Q63" s="63">
        <f>Duluth!$E$227</f>
        <v>0.28000000000000003</v>
      </c>
      <c r="R63" s="63">
        <f>Fairbanks!$E$227</f>
        <v>0.28000000000000003</v>
      </c>
    </row>
    <row r="64" spans="1:18" s="57" customFormat="1">
      <c r="A64" s="60"/>
      <c r="B64" s="61" t="str">
        <f>Miami!A$228</f>
        <v>CAFETERIA_ZN_1_FLR_1 EXHAUST FAN</v>
      </c>
      <c r="C64" s="63">
        <f>Miami!$E$228</f>
        <v>1.36</v>
      </c>
      <c r="D64" s="63">
        <f>Houston!$E$228</f>
        <v>1.36</v>
      </c>
      <c r="E64" s="63">
        <f>Phoenix!$E$228</f>
        <v>1.36</v>
      </c>
      <c r="F64" s="63">
        <f>Atlanta!$E$228</f>
        <v>1.36</v>
      </c>
      <c r="G64" s="63">
        <f>LosAngeles!$E$228</f>
        <v>1.36</v>
      </c>
      <c r="H64" s="63">
        <f>LasVegas!$E$228</f>
        <v>1.36</v>
      </c>
      <c r="I64" s="63">
        <f>SanFrancisco!$E$228</f>
        <v>1.36</v>
      </c>
      <c r="J64" s="63">
        <f>Baltimore!$E$228</f>
        <v>1.36</v>
      </c>
      <c r="K64" s="63">
        <f>Albuquerque!$E$228</f>
        <v>1.36</v>
      </c>
      <c r="L64" s="63">
        <f>Seattle!$E$228</f>
        <v>1.36</v>
      </c>
      <c r="M64" s="63">
        <f>Chicago!$E$228</f>
        <v>1.36</v>
      </c>
      <c r="N64" s="63">
        <f>Boulder!$E$228</f>
        <v>1.36</v>
      </c>
      <c r="O64" s="63">
        <f>Minneapolis!$E$228</f>
        <v>1.36</v>
      </c>
      <c r="P64" s="63">
        <f>Helena!$E$228</f>
        <v>1.36</v>
      </c>
      <c r="Q64" s="63">
        <f>Duluth!$E$228</f>
        <v>1.36</v>
      </c>
      <c r="R64" s="63">
        <f>Fairbanks!$E$228</f>
        <v>1.36</v>
      </c>
    </row>
    <row r="65" spans="1:18" s="57" customFormat="1">
      <c r="A65" s="60"/>
      <c r="B65" s="61" t="str">
        <f>Miami!A$229</f>
        <v>KITCHEN_ZN_1_FLR_1 EXHAUST FAN</v>
      </c>
      <c r="C65" s="63">
        <f>Miami!$E$229</f>
        <v>0.2</v>
      </c>
      <c r="D65" s="63">
        <f>Houston!$E$229</f>
        <v>0.2</v>
      </c>
      <c r="E65" s="63">
        <f>Phoenix!$E$229</f>
        <v>0.2</v>
      </c>
      <c r="F65" s="63">
        <f>Atlanta!$E$229</f>
        <v>0.2</v>
      </c>
      <c r="G65" s="63">
        <f>LosAngeles!$E$229</f>
        <v>0.2</v>
      </c>
      <c r="H65" s="63">
        <f>LasVegas!$E$229</f>
        <v>0.2</v>
      </c>
      <c r="I65" s="63">
        <f>SanFrancisco!$E$229</f>
        <v>0.2</v>
      </c>
      <c r="J65" s="63">
        <f>Baltimore!$E$229</f>
        <v>0.2</v>
      </c>
      <c r="K65" s="63">
        <f>Albuquerque!$E$229</f>
        <v>0.2</v>
      </c>
      <c r="L65" s="63">
        <f>Seattle!$E$229</f>
        <v>0.2</v>
      </c>
      <c r="M65" s="63">
        <f>Chicago!$E$229</f>
        <v>0.2</v>
      </c>
      <c r="N65" s="63">
        <f>Boulder!$E$229</f>
        <v>0.2</v>
      </c>
      <c r="O65" s="63">
        <f>Minneapolis!$E$229</f>
        <v>0.2</v>
      </c>
      <c r="P65" s="63">
        <f>Helena!$E$229</f>
        <v>0.2</v>
      </c>
      <c r="Q65" s="63">
        <f>Duluth!$E$229</f>
        <v>0.2</v>
      </c>
      <c r="R65" s="63">
        <f>Fairbanks!$E$229</f>
        <v>0.2</v>
      </c>
    </row>
    <row r="66" spans="1:18" s="57" customFormat="1">
      <c r="A66" s="60"/>
      <c r="B66" s="61" t="str">
        <f>Miami!A$230</f>
        <v>PSZ-AC_1:6_FAN</v>
      </c>
      <c r="C66" s="63">
        <f>Miami!$E$230</f>
        <v>0.82</v>
      </c>
      <c r="D66" s="63">
        <f>Houston!$E$230</f>
        <v>0.7</v>
      </c>
      <c r="E66" s="63">
        <f>Phoenix!$E$230</f>
        <v>0.65</v>
      </c>
      <c r="F66" s="63">
        <f>Atlanta!$E$230</f>
        <v>0.71</v>
      </c>
      <c r="G66" s="63">
        <f>LosAngeles!$E$230</f>
        <v>0.79</v>
      </c>
      <c r="H66" s="63">
        <f>LasVegas!$E$230</f>
        <v>0.56999999999999995</v>
      </c>
      <c r="I66" s="63">
        <f>SanFrancisco!$E$230</f>
        <v>0.99</v>
      </c>
      <c r="J66" s="63">
        <f>Baltimore!$E$230</f>
        <v>0.62</v>
      </c>
      <c r="K66" s="63">
        <f>Albuquerque!$E$230</f>
        <v>0.61</v>
      </c>
      <c r="L66" s="63">
        <f>Seattle!$E$230</f>
        <v>0.51</v>
      </c>
      <c r="M66" s="63">
        <f>Chicago!$E$230</f>
        <v>0.59</v>
      </c>
      <c r="N66" s="63">
        <f>Boulder!$E$230</f>
        <v>0.55000000000000004</v>
      </c>
      <c r="O66" s="63">
        <f>Minneapolis!$E$230</f>
        <v>0.56000000000000005</v>
      </c>
      <c r="P66" s="63">
        <f>Helena!$E$230</f>
        <v>0.51</v>
      </c>
      <c r="Q66" s="63">
        <f>Duluth!$E$230</f>
        <v>0.48</v>
      </c>
      <c r="R66" s="63">
        <f>Fairbanks!$E$230</f>
        <v>0.49</v>
      </c>
    </row>
    <row r="67" spans="1:18" s="57" customFormat="1">
      <c r="A67" s="60"/>
      <c r="B67" s="61" t="str">
        <f>Miami!A$231</f>
        <v>PSZ-AC_2:5_FAN</v>
      </c>
      <c r="C67" s="63">
        <f>Miami!$E$231</f>
        <v>1.21</v>
      </c>
      <c r="D67" s="63">
        <f>Houston!$E$231</f>
        <v>1.07</v>
      </c>
      <c r="E67" s="63">
        <f>Phoenix!$E$231</f>
        <v>1.07</v>
      </c>
      <c r="F67" s="63">
        <f>Atlanta!$E$231</f>
        <v>1.07</v>
      </c>
      <c r="G67" s="63">
        <f>LosAngeles!$E$231</f>
        <v>1.1599999999999999</v>
      </c>
      <c r="H67" s="63">
        <f>LasVegas!$E$231</f>
        <v>1.07</v>
      </c>
      <c r="I67" s="63">
        <f>SanFrancisco!$E$231</f>
        <v>1.25</v>
      </c>
      <c r="J67" s="63">
        <f>Baltimore!$E$231</f>
        <v>1.07</v>
      </c>
      <c r="K67" s="63">
        <f>Albuquerque!$E$231</f>
        <v>1.07</v>
      </c>
      <c r="L67" s="63">
        <f>Seattle!$E$231</f>
        <v>1.07</v>
      </c>
      <c r="M67" s="63">
        <f>Chicago!$E$231</f>
        <v>1.07</v>
      </c>
      <c r="N67" s="63">
        <f>Boulder!$E$231</f>
        <v>1.07</v>
      </c>
      <c r="O67" s="63">
        <f>Minneapolis!$E$231</f>
        <v>1.07</v>
      </c>
      <c r="P67" s="63">
        <f>Helena!$E$231</f>
        <v>1.07</v>
      </c>
      <c r="Q67" s="63">
        <f>Duluth!$E$231</f>
        <v>1.07</v>
      </c>
      <c r="R67" s="63">
        <f>Fairbanks!$E$231</f>
        <v>1.07</v>
      </c>
    </row>
    <row r="68" spans="1:18" s="57" customFormat="1">
      <c r="A68" s="60"/>
      <c r="B68" s="61" t="str">
        <f>Miami!A$232</f>
        <v>PSZ-AC_2:7_FAN</v>
      </c>
      <c r="C68" s="63">
        <f>Miami!$E$232</f>
        <v>2.27</v>
      </c>
      <c r="D68" s="63">
        <f>Houston!$E$232</f>
        <v>2.27</v>
      </c>
      <c r="E68" s="63">
        <f>Phoenix!$E$232</f>
        <v>2.27</v>
      </c>
      <c r="F68" s="63">
        <f>Atlanta!$E$232</f>
        <v>2.27</v>
      </c>
      <c r="G68" s="63">
        <f>LosAngeles!$E$232</f>
        <v>2.27</v>
      </c>
      <c r="H68" s="63">
        <f>LasVegas!$E$232</f>
        <v>2.27</v>
      </c>
      <c r="I68" s="63">
        <f>SanFrancisco!$E$232</f>
        <v>2.27</v>
      </c>
      <c r="J68" s="63">
        <f>Baltimore!$E$232</f>
        <v>2.27</v>
      </c>
      <c r="K68" s="63">
        <f>Albuquerque!$E$232</f>
        <v>2.27</v>
      </c>
      <c r="L68" s="63">
        <f>Seattle!$E$232</f>
        <v>2.27</v>
      </c>
      <c r="M68" s="63">
        <f>Chicago!$E$232</f>
        <v>2.27</v>
      </c>
      <c r="N68" s="63">
        <f>Boulder!$E$232</f>
        <v>2.27</v>
      </c>
      <c r="O68" s="63">
        <f>Minneapolis!$E$232</f>
        <v>2.27</v>
      </c>
      <c r="P68" s="63">
        <f>Helena!$E$232</f>
        <v>2.27</v>
      </c>
      <c r="Q68" s="63">
        <f>Duluth!$E$232</f>
        <v>2.27</v>
      </c>
      <c r="R68" s="63">
        <f>Fairbanks!$E$232</f>
        <v>2.27</v>
      </c>
    </row>
    <row r="69" spans="1:18" s="57" customFormat="1">
      <c r="A69" s="60"/>
      <c r="B69" s="61" t="str">
        <f>Miami!A$233</f>
        <v>VAV_OTHER_FAN</v>
      </c>
      <c r="C69" s="63">
        <f>Miami!$E$233</f>
        <v>8.2200000000000006</v>
      </c>
      <c r="D69" s="63">
        <f>Houston!$E$233</f>
        <v>6.85</v>
      </c>
      <c r="E69" s="63">
        <f>Phoenix!$E$233</f>
        <v>5.75</v>
      </c>
      <c r="F69" s="63">
        <f>Atlanta!$E$233</f>
        <v>6.89</v>
      </c>
      <c r="G69" s="63">
        <f>LosAngeles!$E$233</f>
        <v>8.02</v>
      </c>
      <c r="H69" s="63">
        <f>LasVegas!$E$233</f>
        <v>5.22</v>
      </c>
      <c r="I69" s="63">
        <f>SanFrancisco!$E$233</f>
        <v>8.15</v>
      </c>
      <c r="J69" s="63">
        <f>Baltimore!$E$233</f>
        <v>5.56</v>
      </c>
      <c r="K69" s="63">
        <f>Albuquerque!$E$233</f>
        <v>5.48</v>
      </c>
      <c r="L69" s="63">
        <f>Seattle!$E$233</f>
        <v>4.97</v>
      </c>
      <c r="M69" s="63">
        <f>Chicago!$E$233</f>
        <v>5.14</v>
      </c>
      <c r="N69" s="63">
        <f>Boulder!$E$233</f>
        <v>4.42</v>
      </c>
      <c r="O69" s="63">
        <f>Minneapolis!$E$233</f>
        <v>4.5999999999999996</v>
      </c>
      <c r="P69" s="63">
        <f>Helena!$E$233</f>
        <v>4.9800000000000004</v>
      </c>
      <c r="Q69" s="63">
        <f>Duluth!$E$233</f>
        <v>4.47</v>
      </c>
      <c r="R69" s="63">
        <f>Fairbanks!$E$233</f>
        <v>5.77</v>
      </c>
    </row>
    <row r="70" spans="1:18" s="57" customFormat="1">
      <c r="A70" s="60"/>
      <c r="B70" s="61" t="str">
        <f>Miami!A$234</f>
        <v>VAV_POD_1_FAN</v>
      </c>
      <c r="C70" s="63">
        <f>Miami!$E$234</f>
        <v>8.0500000000000007</v>
      </c>
      <c r="D70" s="63">
        <f>Houston!$E$234</f>
        <v>6.51</v>
      </c>
      <c r="E70" s="63">
        <f>Phoenix!$E$234</f>
        <v>6.35</v>
      </c>
      <c r="F70" s="63">
        <f>Atlanta!$E$234</f>
        <v>6.38</v>
      </c>
      <c r="G70" s="63">
        <f>LosAngeles!$E$234</f>
        <v>7.77</v>
      </c>
      <c r="H70" s="63">
        <f>LasVegas!$E$234</f>
        <v>5.82</v>
      </c>
      <c r="I70" s="63">
        <f>SanFrancisco!$E$234</f>
        <v>9.0399999999999991</v>
      </c>
      <c r="J70" s="63">
        <f>Baltimore!$E$234</f>
        <v>5.43</v>
      </c>
      <c r="K70" s="63">
        <f>Albuquerque!$E$234</f>
        <v>5.52</v>
      </c>
      <c r="L70" s="63">
        <f>Seattle!$E$234</f>
        <v>5.5</v>
      </c>
      <c r="M70" s="63">
        <f>Chicago!$E$234</f>
        <v>5.21</v>
      </c>
      <c r="N70" s="63">
        <f>Boulder!$E$234</f>
        <v>4.5999999999999996</v>
      </c>
      <c r="O70" s="63">
        <f>Minneapolis!$E$234</f>
        <v>4.59</v>
      </c>
      <c r="P70" s="63">
        <f>Helena!$E$234</f>
        <v>4.49</v>
      </c>
      <c r="Q70" s="63">
        <f>Duluth!$E$234</f>
        <v>4.21</v>
      </c>
      <c r="R70" s="63">
        <f>Fairbanks!$E$234</f>
        <v>5.4</v>
      </c>
    </row>
    <row r="71" spans="1:18" s="57" customFormat="1">
      <c r="A71" s="60"/>
      <c r="B71" s="61" t="str">
        <f>Miami!A$235</f>
        <v>VAV_POD_2_FAN</v>
      </c>
      <c r="C71" s="63">
        <f>Miami!$E$235</f>
        <v>6.13</v>
      </c>
      <c r="D71" s="63">
        <f>Houston!$E$235</f>
        <v>5.04</v>
      </c>
      <c r="E71" s="63">
        <f>Phoenix!$E$235</f>
        <v>4.76</v>
      </c>
      <c r="F71" s="63">
        <f>Atlanta!$E$235</f>
        <v>5</v>
      </c>
      <c r="G71" s="63">
        <f>LosAngeles!$E$235</f>
        <v>5.96</v>
      </c>
      <c r="H71" s="63">
        <f>LasVegas!$E$235</f>
        <v>4.37</v>
      </c>
      <c r="I71" s="63">
        <f>SanFrancisco!$E$235</f>
        <v>7.14</v>
      </c>
      <c r="J71" s="63">
        <f>Baltimore!$E$235</f>
        <v>4.18</v>
      </c>
      <c r="K71" s="63">
        <f>Albuquerque!$E$235</f>
        <v>4.1399999999999997</v>
      </c>
      <c r="L71" s="63">
        <f>Seattle!$E$235</f>
        <v>4.17</v>
      </c>
      <c r="M71" s="63">
        <f>Chicago!$E$235</f>
        <v>3.95</v>
      </c>
      <c r="N71" s="63">
        <f>Boulder!$E$235</f>
        <v>3.43</v>
      </c>
      <c r="O71" s="63">
        <f>Minneapolis!$E$235</f>
        <v>3.47</v>
      </c>
      <c r="P71" s="63">
        <f>Helena!$E$235</f>
        <v>3.54</v>
      </c>
      <c r="Q71" s="63">
        <f>Duluth!$E$235</f>
        <v>3.3</v>
      </c>
      <c r="R71" s="63">
        <f>Fairbanks!$E$235</f>
        <v>4.24</v>
      </c>
    </row>
    <row r="72" spans="1:18" s="57" customFormat="1">
      <c r="A72" s="60"/>
      <c r="B72" s="61" t="str">
        <f>Miami!A$236</f>
        <v>VAV_POD_3_FAN</v>
      </c>
      <c r="C72" s="63">
        <f>Miami!$E$236</f>
        <v>6.38</v>
      </c>
      <c r="D72" s="63">
        <f>Houston!$E$236</f>
        <v>5.19</v>
      </c>
      <c r="E72" s="63">
        <f>Phoenix!$E$236</f>
        <v>5.03</v>
      </c>
      <c r="F72" s="63">
        <f>Atlanta!$E$236</f>
        <v>5.1100000000000003</v>
      </c>
      <c r="G72" s="63">
        <f>LosAngeles!$E$236</f>
        <v>6.3</v>
      </c>
      <c r="H72" s="63">
        <f>LasVegas!$E$236</f>
        <v>4.62</v>
      </c>
      <c r="I72" s="63">
        <f>SanFrancisco!$E$236</f>
        <v>7.36</v>
      </c>
      <c r="J72" s="63">
        <f>Baltimore!$E$236</f>
        <v>4.33</v>
      </c>
      <c r="K72" s="63">
        <f>Albuquerque!$E$236</f>
        <v>4.38</v>
      </c>
      <c r="L72" s="63">
        <f>Seattle!$E$236</f>
        <v>4.46</v>
      </c>
      <c r="M72" s="63">
        <f>Chicago!$E$236</f>
        <v>4.1399999999999997</v>
      </c>
      <c r="N72" s="63">
        <f>Boulder!$E$236</f>
        <v>3.65</v>
      </c>
      <c r="O72" s="63">
        <f>Minneapolis!$E$236</f>
        <v>3.65</v>
      </c>
      <c r="P72" s="63">
        <f>Helena!$E$236</f>
        <v>3.55</v>
      </c>
      <c r="Q72" s="63">
        <f>Duluth!$E$236</f>
        <v>3.32</v>
      </c>
      <c r="R72" s="63">
        <f>Fairbanks!$E$236</f>
        <v>4.26</v>
      </c>
    </row>
    <row r="73" spans="1:18" s="57" customFormat="1">
      <c r="A73" s="58" t="s">
        <v>70</v>
      </c>
      <c r="B73" s="59"/>
    </row>
    <row r="74" spans="1:18" s="57" customFormat="1">
      <c r="A74" s="60"/>
      <c r="B74" s="58" t="s">
        <v>71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</row>
    <row r="75" spans="1:18" s="57" customFormat="1">
      <c r="A75" s="60"/>
      <c r="B75" s="61" t="s">
        <v>250</v>
      </c>
      <c r="C75" s="68">
        <f>Miami!$B$282/(Miami!$B$28*10^6/3600)</f>
        <v>9.0750357751832142E-2</v>
      </c>
      <c r="D75" s="68">
        <f>Houston!$B$282/(Houston!$B$28*10^6/3600)</f>
        <v>0.12199663903627198</v>
      </c>
      <c r="E75" s="68">
        <f>Phoenix!$B$282/(Phoenix!$B$28*10^6/3600)</f>
        <v>9.1271829303421051E-2</v>
      </c>
      <c r="F75" s="68">
        <f>Atlanta!$B$282/(Atlanta!$B$28*10^6/3600)</f>
        <v>9.7534133616929752E-2</v>
      </c>
      <c r="G75" s="68">
        <f>LosAngeles!$B$282/(LosAngeles!$B$28*10^6/3600)</f>
        <v>0.13129540348912683</v>
      </c>
      <c r="H75" s="68">
        <f>LasVegas!$B$282/(LasVegas!$B$28*10^6/3600)</f>
        <v>0.10005424676784057</v>
      </c>
      <c r="I75" s="68">
        <f>SanFrancisco!$B$282/(SanFrancisco!$B$28*10^6/3600)</f>
        <v>0.14720279997365762</v>
      </c>
      <c r="J75" s="68">
        <f>Baltimore!$B$282/(Baltimore!$B$28*10^6/3600)</f>
        <v>7.830596729645091E-2</v>
      </c>
      <c r="K75" s="68">
        <f>Albuquerque!$B$282/(Albuquerque!$B$28*10^6/3600)</f>
        <v>3.7108586572622511E-2</v>
      </c>
      <c r="L75" s="68">
        <f>Seattle!$B$282/(Seattle!$B$28*10^6/3600)</f>
        <v>7.5198176536667841E-2</v>
      </c>
      <c r="M75" s="68">
        <f>Chicago!$B$282/(Chicago!$B$28*10^6/3600)</f>
        <v>8.8165088341455311E-2</v>
      </c>
      <c r="N75" s="68">
        <f>Boulder!$B$282/(Boulder!$B$28*10^6/3600)</f>
        <v>3.7118005917257203E-2</v>
      </c>
      <c r="O75" s="68">
        <f>Minneapolis!$B$282/(Minneapolis!$B$28*10^6/3600)</f>
        <v>6.1463710716804329E-2</v>
      </c>
      <c r="P75" s="68">
        <f>Helena!$B$282/(Helena!$B$28*10^6/3600)</f>
        <v>7.5749717099393543E-2</v>
      </c>
      <c r="Q75" s="68">
        <f>Duluth!$B$282/(Duluth!$B$28*10^6/3600)</f>
        <v>5.9729846525047085E-2</v>
      </c>
      <c r="R75" s="68">
        <f>Fairbanks!$B$282/(Fairbanks!$B$28*10^6/3600)</f>
        <v>9.4958065041626294E-2</v>
      </c>
    </row>
    <row r="76" spans="1:18" s="57" customFormat="1">
      <c r="A76" s="60"/>
      <c r="B76" s="61" t="s">
        <v>251</v>
      </c>
      <c r="C76" s="63">
        <f>Miami!$B$283</f>
        <v>20.29</v>
      </c>
      <c r="D76" s="63">
        <f>Houston!$B$283</f>
        <v>23.51</v>
      </c>
      <c r="E76" s="63">
        <f>Phoenix!$B$283</f>
        <v>17.420000000000002</v>
      </c>
      <c r="F76" s="63">
        <f>Atlanta!$B$283</f>
        <v>16.5</v>
      </c>
      <c r="G76" s="63">
        <f>LosAngeles!$B$283</f>
        <v>21.43</v>
      </c>
      <c r="H76" s="63">
        <f>LasVegas!$B$283</f>
        <v>17.39</v>
      </c>
      <c r="I76" s="63">
        <f>SanFrancisco!$B$283</f>
        <v>21.69</v>
      </c>
      <c r="J76" s="63">
        <f>Baltimore!$B$283</f>
        <v>12.5</v>
      </c>
      <c r="K76" s="63">
        <f>Albuquerque!$B$283</f>
        <v>5.75</v>
      </c>
      <c r="L76" s="63">
        <f>Seattle!$B$283</f>
        <v>10.72</v>
      </c>
      <c r="M76" s="63">
        <f>Chicago!$B$283</f>
        <v>13.54</v>
      </c>
      <c r="N76" s="63">
        <f>Boulder!$B$283</f>
        <v>5.47</v>
      </c>
      <c r="O76" s="63">
        <f>Minneapolis!$B$283</f>
        <v>9.1999999999999993</v>
      </c>
      <c r="P76" s="63">
        <f>Helena!$B$283</f>
        <v>10.85</v>
      </c>
      <c r="Q76" s="63">
        <f>Duluth!$B$283</f>
        <v>8.49</v>
      </c>
      <c r="R76" s="63">
        <f>Fairbanks!$B$283</f>
        <v>13.43</v>
      </c>
    </row>
    <row r="77" spans="1:18" s="57" customFormat="1">
      <c r="A77" s="60"/>
      <c r="B77" s="58" t="s">
        <v>72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</row>
    <row r="78" spans="1:18" s="57" customFormat="1">
      <c r="A78" s="60"/>
      <c r="B78" s="61" t="s">
        <v>252</v>
      </c>
      <c r="C78" s="68">
        <f>Miami!$C$282/(Miami!$C$28*10^3)</f>
        <v>1.1441359041968798E-2</v>
      </c>
      <c r="D78" s="68">
        <f>Houston!$C$282/(Houston!$C$28*10^3)</f>
        <v>8.1066919115784907E-3</v>
      </c>
      <c r="E78" s="68">
        <f>Phoenix!$C$282/(Phoenix!$C$28*10^3)</f>
        <v>8.3683087513822477E-3</v>
      </c>
      <c r="F78" s="68">
        <f>Atlanta!$C$282/(Atlanta!$C$28*10^3)</f>
        <v>9.8556309098785534E-3</v>
      </c>
      <c r="G78" s="68">
        <f>LosAngeles!$C$282/(LosAngeles!$C$28*10^3)</f>
        <v>8.4995077600185306E-3</v>
      </c>
      <c r="H78" s="68">
        <f>LasVegas!$C$282/(LasVegas!$C$28*10^3)</f>
        <v>7.830857757713269E-3</v>
      </c>
      <c r="I78" s="68">
        <f>SanFrancisco!$C$282/(SanFrancisco!$C$28*10^3)</f>
        <v>8.5336758783502286E-3</v>
      </c>
      <c r="J78" s="68">
        <f>Baltimore!$C$282/(Baltimore!$C$28*10^3)</f>
        <v>9.7454865206626495E-3</v>
      </c>
      <c r="K78" s="68">
        <f>Albuquerque!$C$282/(Albuquerque!$C$28*10^3)</f>
        <v>6.9568616551212974E-3</v>
      </c>
      <c r="L78" s="68">
        <f>Seattle!$C$282/(Seattle!$C$28*10^3)</f>
        <v>8.3939455802152299E-3</v>
      </c>
      <c r="M78" s="68">
        <f>Chicago!$C$282/(Chicago!$C$28*10^3)</f>
        <v>8.3903225418847857E-3</v>
      </c>
      <c r="N78" s="68">
        <f>Boulder!$C$282/(Boulder!$C$28*10^3)</f>
        <v>6.9643745278701362E-3</v>
      </c>
      <c r="O78" s="68">
        <f>Minneapolis!$C$282/(Minneapolis!$C$28*10^3)</f>
        <v>7.9006240784991622E-3</v>
      </c>
      <c r="P78" s="68">
        <f>Helena!$C$282/(Helena!$C$28*10^3)</f>
        <v>8.1700063766883737E-3</v>
      </c>
      <c r="Q78" s="68">
        <f>Duluth!$C$282/(Duluth!$C$28*10^3)</f>
        <v>7.8850960335545735E-3</v>
      </c>
      <c r="R78" s="68">
        <f>Fairbanks!$C$282/(Fairbanks!$C$28*10^3)</f>
        <v>4.1226027175192449E-3</v>
      </c>
    </row>
    <row r="79" spans="1:18" s="57" customFormat="1">
      <c r="A79" s="60"/>
      <c r="B79" s="61" t="s">
        <v>251</v>
      </c>
      <c r="C79" s="63">
        <f>Miami!$C$283</f>
        <v>0.61</v>
      </c>
      <c r="D79" s="63">
        <f>Houston!$C$283</f>
        <v>0.98</v>
      </c>
      <c r="E79" s="63">
        <f>Phoenix!$C$283</f>
        <v>0.78</v>
      </c>
      <c r="F79" s="63">
        <f>Atlanta!$C$283</f>
        <v>1.92</v>
      </c>
      <c r="G79" s="63">
        <f>LosAngeles!$C$283</f>
        <v>0.85</v>
      </c>
      <c r="H79" s="63">
        <f>LasVegas!$C$283</f>
        <v>0.97</v>
      </c>
      <c r="I79" s="63">
        <f>SanFrancisco!$C$283</f>
        <v>1.52</v>
      </c>
      <c r="J79" s="63">
        <f>Baltimore!$C$283</f>
        <v>2.67</v>
      </c>
      <c r="K79" s="63">
        <f>Albuquerque!$C$283</f>
        <v>1.42</v>
      </c>
      <c r="L79" s="63">
        <f>Seattle!$C$283</f>
        <v>2.09</v>
      </c>
      <c r="M79" s="63">
        <f>Chicago!$C$283</f>
        <v>3.05</v>
      </c>
      <c r="N79" s="63">
        <f>Boulder!$C$283</f>
        <v>1.84</v>
      </c>
      <c r="O79" s="63">
        <f>Minneapolis!$C$283</f>
        <v>3.62</v>
      </c>
      <c r="P79" s="63">
        <f>Helena!$C$283</f>
        <v>3.08</v>
      </c>
      <c r="Q79" s="63">
        <f>Duluth!$C$283</f>
        <v>4.2699999999999996</v>
      </c>
      <c r="R79" s="63">
        <f>Fairbanks!$C$283</f>
        <v>4.26</v>
      </c>
    </row>
    <row r="80" spans="1:18" s="57" customFormat="1">
      <c r="A80" s="60"/>
      <c r="B80" s="58" t="s">
        <v>73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</row>
    <row r="81" spans="1:18" s="57" customFormat="1">
      <c r="A81" s="60"/>
      <c r="B81" s="61" t="s">
        <v>253</v>
      </c>
      <c r="C81" s="63">
        <f>Miami!$E$283</f>
        <v>20.9</v>
      </c>
      <c r="D81" s="63">
        <f>Houston!$E$283</f>
        <v>24.49</v>
      </c>
      <c r="E81" s="63">
        <f>Phoenix!$E$283</f>
        <v>18.2</v>
      </c>
      <c r="F81" s="63">
        <f>Atlanta!$E$283</f>
        <v>18.420000000000002</v>
      </c>
      <c r="G81" s="63">
        <f>LosAngeles!$E$283</f>
        <v>22.28</v>
      </c>
      <c r="H81" s="63">
        <f>LasVegas!$E$283</f>
        <v>18.36</v>
      </c>
      <c r="I81" s="63">
        <f>SanFrancisco!$E$283</f>
        <v>23.21</v>
      </c>
      <c r="J81" s="63">
        <f>Baltimore!$E$283</f>
        <v>15.17</v>
      </c>
      <c r="K81" s="63">
        <f>Albuquerque!$E$283</f>
        <v>7.17</v>
      </c>
      <c r="L81" s="63">
        <f>Seattle!$E$283</f>
        <v>12.81</v>
      </c>
      <c r="M81" s="63">
        <f>Chicago!$E$283</f>
        <v>16.59</v>
      </c>
      <c r="N81" s="63">
        <f>Boulder!$E$283</f>
        <v>7.31</v>
      </c>
      <c r="O81" s="63">
        <f>Minneapolis!$E$283</f>
        <v>12.81</v>
      </c>
      <c r="P81" s="63">
        <f>Helena!$E$283</f>
        <v>13.92</v>
      </c>
      <c r="Q81" s="63">
        <f>Duluth!$E$283</f>
        <v>12.75</v>
      </c>
      <c r="R81" s="63">
        <f>Fairbanks!$E$283</f>
        <v>17.690000000000001</v>
      </c>
    </row>
    <row r="82" spans="1:18" s="57" customFormat="1">
      <c r="A82" s="58" t="s">
        <v>74</v>
      </c>
      <c r="B82" s="59"/>
    </row>
    <row r="83" spans="1:18" s="57" customFormat="1">
      <c r="A83" s="60"/>
      <c r="B83" s="58" t="s">
        <v>75</v>
      </c>
    </row>
    <row r="84" spans="1:18" s="57" customFormat="1">
      <c r="A84" s="60"/>
      <c r="B84" s="61" t="s">
        <v>67</v>
      </c>
      <c r="C84" s="43">
        <f>Miami!$B$13*10^6/3600</f>
        <v>0</v>
      </c>
      <c r="D84" s="43">
        <f>Houston!$B$13*10^6/3600</f>
        <v>0</v>
      </c>
      <c r="E84" s="43">
        <f>Phoenix!$B$13*10^6/3600</f>
        <v>0</v>
      </c>
      <c r="F84" s="43">
        <f>Atlanta!$B$13*10^6/3600</f>
        <v>0</v>
      </c>
      <c r="G84" s="43">
        <f>LosAngeles!$B$13*10^6/3600</f>
        <v>0</v>
      </c>
      <c r="H84" s="43">
        <f>LasVegas!$B$13*10^6/3600</f>
        <v>0</v>
      </c>
      <c r="I84" s="43">
        <f>SanFrancisco!$B$13*10^6/3600</f>
        <v>0</v>
      </c>
      <c r="J84" s="43">
        <f>Baltimore!$B$13*10^6/3600</f>
        <v>0</v>
      </c>
      <c r="K84" s="43">
        <f>Albuquerque!$B$13*10^6/3600</f>
        <v>0</v>
      </c>
      <c r="L84" s="43">
        <f>Seattle!$B$13*10^6/3600</f>
        <v>0</v>
      </c>
      <c r="M84" s="43">
        <f>Chicago!$B$13*10^6/3600</f>
        <v>0</v>
      </c>
      <c r="N84" s="43">
        <f>Boulder!$B$13*10^6/3600</f>
        <v>0</v>
      </c>
      <c r="O84" s="43">
        <f>Minneapolis!$B$13*10^6/3600</f>
        <v>0</v>
      </c>
      <c r="P84" s="43">
        <f>Helena!$B$13*10^6/3600</f>
        <v>0</v>
      </c>
      <c r="Q84" s="43">
        <f>Duluth!$B$13*10^6/3600</f>
        <v>0</v>
      </c>
      <c r="R84" s="43">
        <f>Fairbanks!$B$13*10^6/3600</f>
        <v>0</v>
      </c>
    </row>
    <row r="85" spans="1:18" s="57" customFormat="1">
      <c r="A85" s="60"/>
      <c r="B85" s="61" t="s">
        <v>68</v>
      </c>
      <c r="C85" s="43">
        <f>Miami!$B$14*10^6/3600</f>
        <v>555550</v>
      </c>
      <c r="D85" s="43">
        <f>Houston!$B$14*10^6/3600</f>
        <v>359850</v>
      </c>
      <c r="E85" s="43">
        <f>Phoenix!$B$14*10^6/3600</f>
        <v>337972.22222222225</v>
      </c>
      <c r="F85" s="43">
        <f>Atlanta!$B$14*10^6/3600</f>
        <v>205708.33333333334</v>
      </c>
      <c r="G85" s="43">
        <f>LosAngeles!$B$14*10^6/3600</f>
        <v>162361.11111111112</v>
      </c>
      <c r="H85" s="43">
        <f>LasVegas!$B$14*10^6/3600</f>
        <v>228172.22222222222</v>
      </c>
      <c r="I85" s="43">
        <f>SanFrancisco!$B$14*10^6/3600</f>
        <v>61408.333333333336</v>
      </c>
      <c r="J85" s="43">
        <f>Baltimore!$B$14*10^6/3600</f>
        <v>146363.88888888888</v>
      </c>
      <c r="K85" s="43">
        <f>Albuquerque!$B$14*10^6/3600</f>
        <v>105366.66666666667</v>
      </c>
      <c r="L85" s="43">
        <f>Seattle!$B$14*10^6/3600</f>
        <v>36427.777777777774</v>
      </c>
      <c r="M85" s="43">
        <f>Chicago!$B$14*10^6/3600</f>
        <v>105002.77777777778</v>
      </c>
      <c r="N85" s="43">
        <f>Boulder!$B$14*10^6/3600</f>
        <v>63825</v>
      </c>
      <c r="O85" s="43">
        <f>Minneapolis!$B$14*10^6/3600</f>
        <v>80747.222222222219</v>
      </c>
      <c r="P85" s="43">
        <f>Helena!$B$14*10^6/3600</f>
        <v>37066.666666666664</v>
      </c>
      <c r="Q85" s="43">
        <f>Duluth!$B$14*10^6/3600</f>
        <v>33391.666666666664</v>
      </c>
      <c r="R85" s="43">
        <f>Fairbanks!$B$14*10^6/3600</f>
        <v>17550</v>
      </c>
    </row>
    <row r="86" spans="1:18" s="57" customFormat="1">
      <c r="A86" s="60"/>
      <c r="B86" s="61" t="s">
        <v>76</v>
      </c>
      <c r="C86" s="43">
        <f>Miami!$B$15*10^6/3600</f>
        <v>514130.55555555556</v>
      </c>
      <c r="D86" s="43">
        <f>Houston!$B$15*10^6/3600</f>
        <v>514130.55555555556</v>
      </c>
      <c r="E86" s="43">
        <f>Phoenix!$B$15*10^6/3600</f>
        <v>514130.55555555556</v>
      </c>
      <c r="F86" s="43">
        <f>Atlanta!$B$15*10^6/3600</f>
        <v>514130.55555555556</v>
      </c>
      <c r="G86" s="43">
        <f>LosAngeles!$B$15*10^6/3600</f>
        <v>514130.55555555556</v>
      </c>
      <c r="H86" s="43">
        <f>LasVegas!$B$15*10^6/3600</f>
        <v>514130.55555555556</v>
      </c>
      <c r="I86" s="43">
        <f>SanFrancisco!$B$15*10^6/3600</f>
        <v>514130.55555555556</v>
      </c>
      <c r="J86" s="43">
        <f>Baltimore!$B$15*10^6/3600</f>
        <v>514130.55555555556</v>
      </c>
      <c r="K86" s="43">
        <f>Albuquerque!$B$15*10^6/3600</f>
        <v>514130.55555555556</v>
      </c>
      <c r="L86" s="43">
        <f>Seattle!$B$15*10^6/3600</f>
        <v>514130.55555555556</v>
      </c>
      <c r="M86" s="43">
        <f>Chicago!$B$15*10^6/3600</f>
        <v>514130.55555555556</v>
      </c>
      <c r="N86" s="43">
        <f>Boulder!$B$15*10^6/3600</f>
        <v>514130.55555555556</v>
      </c>
      <c r="O86" s="43">
        <f>Minneapolis!$B$15*10^6/3600</f>
        <v>514130.55555555556</v>
      </c>
      <c r="P86" s="43">
        <f>Helena!$B$15*10^6/3600</f>
        <v>514130.55555555556</v>
      </c>
      <c r="Q86" s="43">
        <f>Duluth!$B$15*10^6/3600</f>
        <v>514130.55555555556</v>
      </c>
      <c r="R86" s="43">
        <f>Fairbanks!$B$15*10^6/3600</f>
        <v>514130.55555555556</v>
      </c>
    </row>
    <row r="87" spans="1:18" s="57" customFormat="1">
      <c r="A87" s="60"/>
      <c r="B87" s="61" t="s">
        <v>77</v>
      </c>
      <c r="C87" s="43">
        <f>Miami!$B$16*10^6/3600</f>
        <v>34400</v>
      </c>
      <c r="D87" s="43">
        <f>Houston!$B$16*10^6/3600</f>
        <v>34386.111111111109</v>
      </c>
      <c r="E87" s="43">
        <f>Phoenix!$B$16*10^6/3600</f>
        <v>34380.555555555555</v>
      </c>
      <c r="F87" s="43">
        <f>Atlanta!$B$16*10^6/3600</f>
        <v>34375</v>
      </c>
      <c r="G87" s="43">
        <f>LosAngeles!$B$16*10^6/3600</f>
        <v>34350</v>
      </c>
      <c r="H87" s="43">
        <f>LasVegas!$B$16*10^6/3600</f>
        <v>34341.666666666664</v>
      </c>
      <c r="I87" s="43">
        <f>SanFrancisco!$B$16*10^6/3600</f>
        <v>34358.333333333336</v>
      </c>
      <c r="J87" s="43">
        <f>Baltimore!$B$16*10^6/3600</f>
        <v>34338.888888888891</v>
      </c>
      <c r="K87" s="43">
        <f>Albuquerque!$B$16*10^6/3600</f>
        <v>34350</v>
      </c>
      <c r="L87" s="43">
        <f>Seattle!$B$16*10^6/3600</f>
        <v>34283.333333333336</v>
      </c>
      <c r="M87" s="43">
        <f>Chicago!$B$16*10^6/3600</f>
        <v>34344.444444444445</v>
      </c>
      <c r="N87" s="43">
        <f>Boulder!$B$16*10^6/3600</f>
        <v>34325</v>
      </c>
      <c r="O87" s="43">
        <f>Minneapolis!$B$16*10^6/3600</f>
        <v>34322.222222222219</v>
      </c>
      <c r="P87" s="43">
        <f>Helena!$B$16*10^6/3600</f>
        <v>34313.888888888891</v>
      </c>
      <c r="Q87" s="43">
        <f>Duluth!$B$16*10^6/3600</f>
        <v>34294.444444444445</v>
      </c>
      <c r="R87" s="43">
        <f>Fairbanks!$B$16*10^6/3600</f>
        <v>34083.333333333336</v>
      </c>
    </row>
    <row r="88" spans="1:18" s="57" customFormat="1">
      <c r="A88" s="60"/>
      <c r="B88" s="61" t="s">
        <v>78</v>
      </c>
      <c r="C88" s="43">
        <f>Miami!$B$17*10^6/3600</f>
        <v>341730.55555555556</v>
      </c>
      <c r="D88" s="43">
        <f>Houston!$B$17*10^6/3600</f>
        <v>341730.55555555556</v>
      </c>
      <c r="E88" s="43">
        <f>Phoenix!$B$17*10^6/3600</f>
        <v>341730.55555555556</v>
      </c>
      <c r="F88" s="43">
        <f>Atlanta!$B$17*10^6/3600</f>
        <v>341730.55555555556</v>
      </c>
      <c r="G88" s="43">
        <f>LosAngeles!$B$17*10^6/3600</f>
        <v>341730.55555555556</v>
      </c>
      <c r="H88" s="43">
        <f>LasVegas!$B$17*10^6/3600</f>
        <v>341730.55555555556</v>
      </c>
      <c r="I88" s="43">
        <f>SanFrancisco!$B$17*10^6/3600</f>
        <v>341730.55555555556</v>
      </c>
      <c r="J88" s="43">
        <f>Baltimore!$B$17*10^6/3600</f>
        <v>341730.55555555556</v>
      </c>
      <c r="K88" s="43">
        <f>Albuquerque!$B$17*10^6/3600</f>
        <v>341730.55555555556</v>
      </c>
      <c r="L88" s="43">
        <f>Seattle!$B$17*10^6/3600</f>
        <v>341730.55555555556</v>
      </c>
      <c r="M88" s="43">
        <f>Chicago!$B$17*10^6/3600</f>
        <v>341730.55555555556</v>
      </c>
      <c r="N88" s="43">
        <f>Boulder!$B$17*10^6/3600</f>
        <v>341730.55555555556</v>
      </c>
      <c r="O88" s="43">
        <f>Minneapolis!$B$17*10^6/3600</f>
        <v>341730.55555555556</v>
      </c>
      <c r="P88" s="43">
        <f>Helena!$B$17*10^6/3600</f>
        <v>341730.55555555556</v>
      </c>
      <c r="Q88" s="43">
        <f>Duluth!$B$17*10^6/3600</f>
        <v>341730.55555555556</v>
      </c>
      <c r="R88" s="43">
        <f>Fairbanks!$B$17*10^6/3600</f>
        <v>341730.55555555556</v>
      </c>
    </row>
    <row r="89" spans="1:18" s="57" customFormat="1">
      <c r="A89" s="60"/>
      <c r="B89" s="61" t="s">
        <v>79</v>
      </c>
      <c r="C89" s="43">
        <f>Miami!$B$18*10^6/3600</f>
        <v>0</v>
      </c>
      <c r="D89" s="43">
        <f>Houston!$B$18*10^6/3600</f>
        <v>0</v>
      </c>
      <c r="E89" s="43">
        <f>Phoenix!$B$18*10^6/3600</f>
        <v>0</v>
      </c>
      <c r="F89" s="43">
        <f>Atlanta!$B$18*10^6/3600</f>
        <v>0</v>
      </c>
      <c r="G89" s="43">
        <f>LosAngeles!$B$18*10^6/3600</f>
        <v>0</v>
      </c>
      <c r="H89" s="43">
        <f>LasVegas!$B$18*10^6/3600</f>
        <v>0</v>
      </c>
      <c r="I89" s="43">
        <f>SanFrancisco!$B$18*10^6/3600</f>
        <v>0</v>
      </c>
      <c r="J89" s="43">
        <f>Baltimore!$B$18*10^6/3600</f>
        <v>0</v>
      </c>
      <c r="K89" s="43">
        <f>Albuquerque!$B$18*10^6/3600</f>
        <v>0</v>
      </c>
      <c r="L89" s="43">
        <f>Seattle!$B$18*10^6/3600</f>
        <v>0</v>
      </c>
      <c r="M89" s="43">
        <f>Chicago!$B$18*10^6/3600</f>
        <v>0</v>
      </c>
      <c r="N89" s="43">
        <f>Boulder!$B$18*10^6/3600</f>
        <v>0</v>
      </c>
      <c r="O89" s="43">
        <f>Minneapolis!$B$18*10^6/3600</f>
        <v>0</v>
      </c>
      <c r="P89" s="43">
        <f>Helena!$B$18*10^6/3600</f>
        <v>0</v>
      </c>
      <c r="Q89" s="43">
        <f>Duluth!$B$18*10^6/3600</f>
        <v>0</v>
      </c>
      <c r="R89" s="43">
        <f>Fairbanks!$B$18*10^6/3600</f>
        <v>0</v>
      </c>
    </row>
    <row r="90" spans="1:18" s="57" customFormat="1">
      <c r="A90" s="60"/>
      <c r="B90" s="61" t="s">
        <v>80</v>
      </c>
      <c r="C90" s="43">
        <f>Miami!$B$19*10^6/3600</f>
        <v>68608.333333333328</v>
      </c>
      <c r="D90" s="43">
        <f>Houston!$B$19*10^6/3600</f>
        <v>52980.555555555555</v>
      </c>
      <c r="E90" s="43">
        <f>Phoenix!$B$19*10^6/3600</f>
        <v>62352.777777777781</v>
      </c>
      <c r="F90" s="43">
        <f>Atlanta!$B$19*10^6/3600</f>
        <v>46216.666666666664</v>
      </c>
      <c r="G90" s="43">
        <f>LosAngeles!$B$19*10^6/3600</f>
        <v>48744.444444444445</v>
      </c>
      <c r="H90" s="43">
        <f>LasVegas!$B$19*10^6/3600</f>
        <v>55255.555555555555</v>
      </c>
      <c r="I90" s="43">
        <f>SanFrancisco!$B$19*10^6/3600</f>
        <v>41483.333333333336</v>
      </c>
      <c r="J90" s="43">
        <f>Baltimore!$B$19*10^6/3600</f>
        <v>40983.333333333336</v>
      </c>
      <c r="K90" s="43">
        <f>Albuquerque!$B$19*10^6/3600</f>
        <v>49772.222222222219</v>
      </c>
      <c r="L90" s="43">
        <f>Seattle!$B$19*10^6/3600</f>
        <v>33700</v>
      </c>
      <c r="M90" s="43">
        <f>Chicago!$B$19*10^6/3600</f>
        <v>40472.222222222219</v>
      </c>
      <c r="N90" s="43">
        <f>Boulder!$B$19*10^6/3600</f>
        <v>38922.222222222219</v>
      </c>
      <c r="O90" s="43">
        <f>Minneapolis!$B$19*10^6/3600</f>
        <v>37594.444444444445</v>
      </c>
      <c r="P90" s="43">
        <f>Helena!$B$19*10^6/3600</f>
        <v>37638.888888888891</v>
      </c>
      <c r="Q90" s="43">
        <f>Duluth!$B$19*10^6/3600</f>
        <v>33608.333333333336</v>
      </c>
      <c r="R90" s="43">
        <f>Fairbanks!$B$19*10^6/3600</f>
        <v>43980.555555555555</v>
      </c>
    </row>
    <row r="91" spans="1:18" s="57" customFormat="1">
      <c r="A91" s="60"/>
      <c r="B91" s="61" t="s">
        <v>81</v>
      </c>
      <c r="C91" s="43">
        <f>Miami!$B$20*10^6/3600</f>
        <v>13.888888888888889</v>
      </c>
      <c r="D91" s="43">
        <f>Houston!$B$20*10^6/3600</f>
        <v>158.33333333333334</v>
      </c>
      <c r="E91" s="43">
        <f>Phoenix!$B$20*10^6/3600</f>
        <v>97.222222222222229</v>
      </c>
      <c r="F91" s="43">
        <f>Atlanta!$B$20*10^6/3600</f>
        <v>311.11111111111109</v>
      </c>
      <c r="G91" s="43">
        <f>LosAngeles!$B$20*10^6/3600</f>
        <v>91.666666666666671</v>
      </c>
      <c r="H91" s="43">
        <f>LasVegas!$B$20*10^6/3600</f>
        <v>169.44444444444446</v>
      </c>
      <c r="I91" s="43">
        <f>SanFrancisco!$B$20*10^6/3600</f>
        <v>213.88888888888889</v>
      </c>
      <c r="J91" s="43">
        <f>Baltimore!$B$20*10^6/3600</f>
        <v>452.77777777777777</v>
      </c>
      <c r="K91" s="43">
        <f>Albuquerque!$B$20*10^6/3600</f>
        <v>325</v>
      </c>
      <c r="L91" s="43">
        <f>Seattle!$B$20*10^6/3600</f>
        <v>341.66666666666669</v>
      </c>
      <c r="M91" s="43">
        <f>Chicago!$B$20*10^6/3600</f>
        <v>616.66666666666663</v>
      </c>
      <c r="N91" s="43">
        <f>Boulder!$B$20*10^6/3600</f>
        <v>480.55555555555554</v>
      </c>
      <c r="O91" s="43">
        <f>Minneapolis!$B$20*10^6/3600</f>
        <v>952.77777777777783</v>
      </c>
      <c r="P91" s="43">
        <f>Helena!$B$20*10^6/3600</f>
        <v>738.88888888888891</v>
      </c>
      <c r="Q91" s="43">
        <f>Duluth!$B$20*10^6/3600</f>
        <v>1191.6666666666667</v>
      </c>
      <c r="R91" s="43">
        <f>Fairbanks!$B$20*10^6/3600</f>
        <v>3069.4444444444443</v>
      </c>
    </row>
    <row r="92" spans="1:18" s="57" customFormat="1">
      <c r="A92" s="60"/>
      <c r="B92" s="61" t="s">
        <v>82</v>
      </c>
      <c r="C92" s="43">
        <f>Miami!$B$21*10^6/3600</f>
        <v>0</v>
      </c>
      <c r="D92" s="43">
        <f>Houston!$B$21*10^6/3600</f>
        <v>0</v>
      </c>
      <c r="E92" s="43">
        <f>Phoenix!$B$21*10^6/3600</f>
        <v>0</v>
      </c>
      <c r="F92" s="43">
        <f>Atlanta!$B$21*10^6/3600</f>
        <v>0</v>
      </c>
      <c r="G92" s="43">
        <f>LosAngeles!$B$21*10^6/3600</f>
        <v>0</v>
      </c>
      <c r="H92" s="43">
        <f>LasVegas!$B$21*10^6/3600</f>
        <v>0</v>
      </c>
      <c r="I92" s="43">
        <f>SanFrancisco!$B$21*10^6/3600</f>
        <v>0</v>
      </c>
      <c r="J92" s="43">
        <f>Baltimore!$B$21*10^6/3600</f>
        <v>0</v>
      </c>
      <c r="K92" s="43">
        <f>Albuquerque!$B$21*10^6/3600</f>
        <v>0</v>
      </c>
      <c r="L92" s="43">
        <f>Seattle!$B$21*10^6/3600</f>
        <v>0</v>
      </c>
      <c r="M92" s="43">
        <f>Chicago!$B$21*10^6/3600</f>
        <v>0</v>
      </c>
      <c r="N92" s="43">
        <f>Boulder!$B$21*10^6/3600</f>
        <v>0</v>
      </c>
      <c r="O92" s="43">
        <f>Minneapolis!$B$21*10^6/3600</f>
        <v>0</v>
      </c>
      <c r="P92" s="43">
        <f>Helena!$B$21*10^6/3600</f>
        <v>0</v>
      </c>
      <c r="Q92" s="43">
        <f>Duluth!$B$21*10^6/3600</f>
        <v>0</v>
      </c>
      <c r="R92" s="43">
        <f>Fairbanks!$B$21*10^6/3600</f>
        <v>0</v>
      </c>
    </row>
    <row r="93" spans="1:18" s="57" customFormat="1">
      <c r="A93" s="60"/>
      <c r="B93" s="61" t="s">
        <v>83</v>
      </c>
      <c r="C93" s="43">
        <f>Miami!$B$22*10^6/3600</f>
        <v>0</v>
      </c>
      <c r="D93" s="43">
        <f>Houston!$B$22*10^6/3600</f>
        <v>0</v>
      </c>
      <c r="E93" s="43">
        <f>Phoenix!$B$22*10^6/3600</f>
        <v>0</v>
      </c>
      <c r="F93" s="43">
        <f>Atlanta!$B$22*10^6/3600</f>
        <v>0</v>
      </c>
      <c r="G93" s="43">
        <f>LosAngeles!$B$22*10^6/3600</f>
        <v>0</v>
      </c>
      <c r="H93" s="43">
        <f>LasVegas!$B$22*10^6/3600</f>
        <v>0</v>
      </c>
      <c r="I93" s="43">
        <f>SanFrancisco!$B$22*10^6/3600</f>
        <v>0</v>
      </c>
      <c r="J93" s="43">
        <f>Baltimore!$B$22*10^6/3600</f>
        <v>0</v>
      </c>
      <c r="K93" s="43">
        <f>Albuquerque!$B$22*10^6/3600</f>
        <v>0</v>
      </c>
      <c r="L93" s="43">
        <f>Seattle!$B$22*10^6/3600</f>
        <v>0</v>
      </c>
      <c r="M93" s="43">
        <f>Chicago!$B$22*10^6/3600</f>
        <v>0</v>
      </c>
      <c r="N93" s="43">
        <f>Boulder!$B$22*10^6/3600</f>
        <v>0</v>
      </c>
      <c r="O93" s="43">
        <f>Minneapolis!$B$22*10^6/3600</f>
        <v>0</v>
      </c>
      <c r="P93" s="43">
        <f>Helena!$B$22*10^6/3600</f>
        <v>0</v>
      </c>
      <c r="Q93" s="43">
        <f>Duluth!$B$22*10^6/3600</f>
        <v>0</v>
      </c>
      <c r="R93" s="43">
        <f>Fairbanks!$B$22*10^6/3600</f>
        <v>0</v>
      </c>
    </row>
    <row r="94" spans="1:18" s="57" customFormat="1">
      <c r="A94" s="60"/>
      <c r="B94" s="61" t="s">
        <v>62</v>
      </c>
      <c r="C94" s="43">
        <f>Miami!$B$23*10^6/3600</f>
        <v>0</v>
      </c>
      <c r="D94" s="43">
        <f>Houston!$B$23*10^6/3600</f>
        <v>0</v>
      </c>
      <c r="E94" s="43">
        <f>Phoenix!$B$23*10^6/3600</f>
        <v>0</v>
      </c>
      <c r="F94" s="43">
        <f>Atlanta!$B$23*10^6/3600</f>
        <v>0</v>
      </c>
      <c r="G94" s="43">
        <f>LosAngeles!$B$23*10^6/3600</f>
        <v>0</v>
      </c>
      <c r="H94" s="43">
        <f>LasVegas!$B$23*10^6/3600</f>
        <v>0</v>
      </c>
      <c r="I94" s="43">
        <f>SanFrancisco!$B$23*10^6/3600</f>
        <v>0</v>
      </c>
      <c r="J94" s="43">
        <f>Baltimore!$B$23*10^6/3600</f>
        <v>0</v>
      </c>
      <c r="K94" s="43">
        <f>Albuquerque!$B$23*10^6/3600</f>
        <v>0</v>
      </c>
      <c r="L94" s="43">
        <f>Seattle!$B$23*10^6/3600</f>
        <v>0</v>
      </c>
      <c r="M94" s="43">
        <f>Chicago!$B$23*10^6/3600</f>
        <v>0</v>
      </c>
      <c r="N94" s="43">
        <f>Boulder!$B$23*10^6/3600</f>
        <v>0</v>
      </c>
      <c r="O94" s="43">
        <f>Minneapolis!$B$23*10^6/3600</f>
        <v>0</v>
      </c>
      <c r="P94" s="43">
        <f>Helena!$B$23*10^6/3600</f>
        <v>0</v>
      </c>
      <c r="Q94" s="43">
        <f>Duluth!$B$23*10^6/3600</f>
        <v>0</v>
      </c>
      <c r="R94" s="43">
        <f>Fairbanks!$B$23*10^6/3600</f>
        <v>0</v>
      </c>
    </row>
    <row r="95" spans="1:18" s="57" customFormat="1">
      <c r="A95" s="60"/>
      <c r="B95" s="61" t="s">
        <v>84</v>
      </c>
      <c r="C95" s="43">
        <f>Miami!$B$24*10^6/3600</f>
        <v>0</v>
      </c>
      <c r="D95" s="43">
        <f>Houston!$B$24*10^6/3600</f>
        <v>0</v>
      </c>
      <c r="E95" s="43">
        <f>Phoenix!$B$24*10^6/3600</f>
        <v>0</v>
      </c>
      <c r="F95" s="43">
        <f>Atlanta!$B$24*10^6/3600</f>
        <v>0</v>
      </c>
      <c r="G95" s="43">
        <f>LosAngeles!$B$24*10^6/3600</f>
        <v>0</v>
      </c>
      <c r="H95" s="43">
        <f>LasVegas!$B$24*10^6/3600</f>
        <v>0</v>
      </c>
      <c r="I95" s="43">
        <f>SanFrancisco!$B$24*10^6/3600</f>
        <v>0</v>
      </c>
      <c r="J95" s="43">
        <f>Baltimore!$B$24*10^6/3600</f>
        <v>0</v>
      </c>
      <c r="K95" s="43">
        <f>Albuquerque!$B$24*10^6/3600</f>
        <v>0</v>
      </c>
      <c r="L95" s="43">
        <f>Seattle!$B$24*10^6/3600</f>
        <v>0</v>
      </c>
      <c r="M95" s="43">
        <f>Chicago!$B$24*10^6/3600</f>
        <v>0</v>
      </c>
      <c r="N95" s="43">
        <f>Boulder!$B$24*10^6/3600</f>
        <v>0</v>
      </c>
      <c r="O95" s="43">
        <f>Minneapolis!$B$24*10^6/3600</f>
        <v>0</v>
      </c>
      <c r="P95" s="43">
        <f>Helena!$B$24*10^6/3600</f>
        <v>0</v>
      </c>
      <c r="Q95" s="43">
        <f>Duluth!$B$24*10^6/3600</f>
        <v>0</v>
      </c>
      <c r="R95" s="43">
        <f>Fairbanks!$B$24*10^6/3600</f>
        <v>0</v>
      </c>
    </row>
    <row r="96" spans="1:18" s="57" customFormat="1">
      <c r="A96" s="60"/>
      <c r="B96" s="61" t="s">
        <v>85</v>
      </c>
      <c r="C96" s="43">
        <f>Miami!$B$25*10^6/3600</f>
        <v>21780.555555555555</v>
      </c>
      <c r="D96" s="43">
        <f>Houston!$B$25*10^6/3600</f>
        <v>20788.888888888891</v>
      </c>
      <c r="E96" s="43">
        <f>Phoenix!$B$25*10^6/3600</f>
        <v>20825</v>
      </c>
      <c r="F96" s="43">
        <f>Atlanta!$B$25*10^6/3600</f>
        <v>19844.444444444445</v>
      </c>
      <c r="G96" s="43">
        <f>LosAngeles!$B$25*10^6/3600</f>
        <v>19855.555555555555</v>
      </c>
      <c r="H96" s="43">
        <f>LasVegas!$B$25*10^6/3600</f>
        <v>20147.222222222223</v>
      </c>
      <c r="I96" s="43">
        <f>SanFrancisco!$B$25*10^6/3600</f>
        <v>18986.111111111109</v>
      </c>
      <c r="J96" s="43">
        <f>Baltimore!$B$25*10^6/3600</f>
        <v>19233.333333333332</v>
      </c>
      <c r="K96" s="43">
        <f>Albuquerque!$B$25*10^6/3600</f>
        <v>19227.777777777777</v>
      </c>
      <c r="L96" s="43">
        <f>Seattle!$B$25*10^6/3600</f>
        <v>18597.222222222223</v>
      </c>
      <c r="M96" s="43">
        <f>Chicago!$B$25*10^6/3600</f>
        <v>18794.444444444445</v>
      </c>
      <c r="N96" s="43">
        <f>Boulder!$B$25*10^6/3600</f>
        <v>18691.666666666668</v>
      </c>
      <c r="O96" s="43">
        <f>Minneapolis!$B$25*10^6/3600</f>
        <v>18583.333333333336</v>
      </c>
      <c r="P96" s="43">
        <f>Helena!$B$25*10^6/3600</f>
        <v>18238.888888888891</v>
      </c>
      <c r="Q96" s="43">
        <f>Duluth!$B$25*10^6/3600</f>
        <v>17927.777777777781</v>
      </c>
      <c r="R96" s="43">
        <f>Fairbanks!$B$25*10^6/3600</f>
        <v>17397.222222222223</v>
      </c>
    </row>
    <row r="97" spans="1:18" s="57" customFormat="1">
      <c r="A97" s="60"/>
      <c r="B97" s="61" t="s">
        <v>86</v>
      </c>
      <c r="C97" s="43">
        <f>Miami!$B$26*10^6/3600</f>
        <v>0</v>
      </c>
      <c r="D97" s="43">
        <f>Houston!$B$26*10^6/3600</f>
        <v>0</v>
      </c>
      <c r="E97" s="43">
        <f>Phoenix!$B$26*10^6/3600</f>
        <v>0</v>
      </c>
      <c r="F97" s="43">
        <f>Atlanta!$B$26*10^6/3600</f>
        <v>0</v>
      </c>
      <c r="G97" s="43">
        <f>LosAngeles!$B$26*10^6/3600</f>
        <v>0</v>
      </c>
      <c r="H97" s="43">
        <f>LasVegas!$B$26*10^6/3600</f>
        <v>0</v>
      </c>
      <c r="I97" s="43">
        <f>SanFrancisco!$B$26*10^6/3600</f>
        <v>0</v>
      </c>
      <c r="J97" s="43">
        <f>Baltimore!$B$26*10^6/3600</f>
        <v>0</v>
      </c>
      <c r="K97" s="43">
        <f>Albuquerque!$B$26*10^6/3600</f>
        <v>0</v>
      </c>
      <c r="L97" s="43">
        <f>Seattle!$B$26*10^6/3600</f>
        <v>0</v>
      </c>
      <c r="M97" s="43">
        <f>Chicago!$B$26*10^6/3600</f>
        <v>0</v>
      </c>
      <c r="N97" s="43">
        <f>Boulder!$B$26*10^6/3600</f>
        <v>0</v>
      </c>
      <c r="O97" s="43">
        <f>Minneapolis!$B$26*10^6/3600</f>
        <v>0</v>
      </c>
      <c r="P97" s="43">
        <f>Helena!$B$26*10^6/3600</f>
        <v>0</v>
      </c>
      <c r="Q97" s="43">
        <f>Duluth!$B$26*10^6/3600</f>
        <v>0</v>
      </c>
      <c r="R97" s="43">
        <f>Fairbanks!$B$26*10^6/3600</f>
        <v>0</v>
      </c>
    </row>
    <row r="98" spans="1:18" s="57" customFormat="1">
      <c r="A98" s="60"/>
      <c r="B98" s="61" t="s">
        <v>87</v>
      </c>
      <c r="C98" s="43">
        <f>Miami!$B$28*10^6/3600</f>
        <v>1536213.888888889</v>
      </c>
      <c r="D98" s="43">
        <f>Houston!$B$28*10^6/3600</f>
        <v>1324025</v>
      </c>
      <c r="E98" s="43">
        <f>Phoenix!$B$28*10^6/3600</f>
        <v>1311488.888888889</v>
      </c>
      <c r="F98" s="43">
        <f>Atlanta!$B$28*10^6/3600</f>
        <v>1162319.4444444445</v>
      </c>
      <c r="G98" s="43">
        <f>LosAngeles!$B$28*10^6/3600</f>
        <v>1121261.111111111</v>
      </c>
      <c r="H98" s="43">
        <f>LasVegas!$B$28*10^6/3600</f>
        <v>1193947.2222222222</v>
      </c>
      <c r="I98" s="43">
        <f>SanFrancisco!$B$28*10^6/3600</f>
        <v>1012311.1111111111</v>
      </c>
      <c r="J98" s="43">
        <f>Baltimore!$B$28*10^6/3600</f>
        <v>1097230.5555555555</v>
      </c>
      <c r="K98" s="43">
        <f>Albuquerque!$B$28*10^6/3600</f>
        <v>1064905.5555555555</v>
      </c>
      <c r="L98" s="43">
        <f>Seattle!$B$28*10^6/3600</f>
        <v>979211.11111111112</v>
      </c>
      <c r="M98" s="43">
        <f>Chicago!$B$28*10^6/3600</f>
        <v>1055091.6666666667</v>
      </c>
      <c r="N98" s="43">
        <f>Boulder!$B$28*10^6/3600</f>
        <v>1012105.5555555555</v>
      </c>
      <c r="O98" s="43">
        <f>Minneapolis!$B$28*10^6/3600</f>
        <v>1028058.3333333334</v>
      </c>
      <c r="P98" s="43">
        <f>Helena!$B$28*10^6/3600</f>
        <v>983855.5555555555</v>
      </c>
      <c r="Q98" s="43">
        <f>Duluth!$B$28*10^6/3600</f>
        <v>976272.22222222225</v>
      </c>
      <c r="R98" s="43">
        <f>Fairbanks!$B$28*10^6/3600</f>
        <v>971941.66666666663</v>
      </c>
    </row>
    <row r="99" spans="1:18" s="57" customFormat="1">
      <c r="A99" s="60"/>
      <c r="B99" s="58" t="s">
        <v>254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</row>
    <row r="100" spans="1:18" s="57" customFormat="1">
      <c r="A100" s="60"/>
      <c r="B100" s="61" t="s">
        <v>67</v>
      </c>
      <c r="C100" s="43">
        <f>Miami!$C$13*10^3</f>
        <v>54950</v>
      </c>
      <c r="D100" s="43">
        <f>Houston!$C$13*10^3</f>
        <v>496080</v>
      </c>
      <c r="E100" s="43">
        <f>Phoenix!$C$13*10^3</f>
        <v>320820</v>
      </c>
      <c r="F100" s="43">
        <f>Atlanta!$C$13*10^3</f>
        <v>983850</v>
      </c>
      <c r="G100" s="43">
        <f>LosAngeles!$C$13*10^3</f>
        <v>342070</v>
      </c>
      <c r="H100" s="43">
        <f>LasVegas!$C$13*10^3</f>
        <v>517780</v>
      </c>
      <c r="I100" s="43">
        <f>SanFrancisco!$C$13*10^3</f>
        <v>856920</v>
      </c>
      <c r="J100" s="43">
        <f>Baltimore!$C$13*10^3</f>
        <v>1509780</v>
      </c>
      <c r="K100" s="43">
        <f>Albuquerque!$C$13*10^3</f>
        <v>1034109.9999999999</v>
      </c>
      <c r="L100" s="43">
        <f>Seattle!$C$13*10^3</f>
        <v>1335020</v>
      </c>
      <c r="M100" s="43">
        <f>Chicago!$C$13*10^3</f>
        <v>2109440</v>
      </c>
      <c r="N100" s="43">
        <f>Boulder!$C$13*10^3</f>
        <v>1427500</v>
      </c>
      <c r="O100" s="43">
        <f>Minneapolis!$C$13*10^3</f>
        <v>2746600</v>
      </c>
      <c r="P100" s="43">
        <f>Helena!$C$13*10^3</f>
        <v>2185510</v>
      </c>
      <c r="Q100" s="43">
        <f>Duluth!$C$13*10^3</f>
        <v>3296160</v>
      </c>
      <c r="R100" s="43">
        <f>Fairbanks!$C$13*10^3</f>
        <v>6648940</v>
      </c>
    </row>
    <row r="101" spans="1:18" s="57" customFormat="1">
      <c r="A101" s="60"/>
      <c r="B101" s="61" t="s">
        <v>68</v>
      </c>
      <c r="C101" s="43">
        <f>Miami!$C$14*10^3</f>
        <v>0</v>
      </c>
      <c r="D101" s="43">
        <f>Houston!$C$14*10^3</f>
        <v>0</v>
      </c>
      <c r="E101" s="43">
        <f>Phoenix!$C$14*10^3</f>
        <v>0</v>
      </c>
      <c r="F101" s="43">
        <f>Atlanta!$C$14*10^3</f>
        <v>0</v>
      </c>
      <c r="G101" s="43">
        <f>LosAngeles!$C$14*10^3</f>
        <v>0</v>
      </c>
      <c r="H101" s="43">
        <f>LasVegas!$C$14*10^3</f>
        <v>0</v>
      </c>
      <c r="I101" s="43">
        <f>SanFrancisco!$C$14*10^3</f>
        <v>0</v>
      </c>
      <c r="J101" s="43">
        <f>Baltimore!$C$14*10^3</f>
        <v>0</v>
      </c>
      <c r="K101" s="43">
        <f>Albuquerque!$C$14*10^3</f>
        <v>0</v>
      </c>
      <c r="L101" s="43">
        <f>Seattle!$C$14*10^3</f>
        <v>0</v>
      </c>
      <c r="M101" s="43">
        <f>Chicago!$C$14*10^3</f>
        <v>0</v>
      </c>
      <c r="N101" s="43">
        <f>Boulder!$C$14*10^3</f>
        <v>0</v>
      </c>
      <c r="O101" s="43">
        <f>Minneapolis!$C$14*10^3</f>
        <v>0</v>
      </c>
      <c r="P101" s="43">
        <f>Helena!$C$14*10^3</f>
        <v>0</v>
      </c>
      <c r="Q101" s="43">
        <f>Duluth!$C$14*10^3</f>
        <v>0</v>
      </c>
      <c r="R101" s="43">
        <f>Fairbanks!$C$14*10^3</f>
        <v>0</v>
      </c>
    </row>
    <row r="102" spans="1:18" s="57" customFormat="1">
      <c r="A102" s="60"/>
      <c r="B102" s="61" t="s">
        <v>76</v>
      </c>
      <c r="C102" s="43">
        <f>Miami!$C$15*10^3</f>
        <v>0</v>
      </c>
      <c r="D102" s="43">
        <f>Houston!$C$15*10^3</f>
        <v>0</v>
      </c>
      <c r="E102" s="43">
        <f>Phoenix!$C$15*10^3</f>
        <v>0</v>
      </c>
      <c r="F102" s="43">
        <f>Atlanta!$C$15*10^3</f>
        <v>0</v>
      </c>
      <c r="G102" s="43">
        <f>LosAngeles!$C$15*10^3</f>
        <v>0</v>
      </c>
      <c r="H102" s="43">
        <f>LasVegas!$C$15*10^3</f>
        <v>0</v>
      </c>
      <c r="I102" s="43">
        <f>SanFrancisco!$C$15*10^3</f>
        <v>0</v>
      </c>
      <c r="J102" s="43">
        <f>Baltimore!$C$15*10^3</f>
        <v>0</v>
      </c>
      <c r="K102" s="43">
        <f>Albuquerque!$C$15*10^3</f>
        <v>0</v>
      </c>
      <c r="L102" s="43">
        <f>Seattle!$C$15*10^3</f>
        <v>0</v>
      </c>
      <c r="M102" s="43">
        <f>Chicago!$C$15*10^3</f>
        <v>0</v>
      </c>
      <c r="N102" s="43">
        <f>Boulder!$C$15*10^3</f>
        <v>0</v>
      </c>
      <c r="O102" s="43">
        <f>Minneapolis!$C$15*10^3</f>
        <v>0</v>
      </c>
      <c r="P102" s="43">
        <f>Helena!$C$15*10^3</f>
        <v>0</v>
      </c>
      <c r="Q102" s="43">
        <f>Duluth!$C$15*10^3</f>
        <v>0</v>
      </c>
      <c r="R102" s="43">
        <f>Fairbanks!$C$15*10^3</f>
        <v>0</v>
      </c>
    </row>
    <row r="103" spans="1:18" s="57" customFormat="1">
      <c r="A103" s="60"/>
      <c r="B103" s="61" t="s">
        <v>77</v>
      </c>
      <c r="C103" s="43">
        <f>Miami!$C$16*10^3</f>
        <v>0</v>
      </c>
      <c r="D103" s="43">
        <f>Houston!$C$16*10^3</f>
        <v>0</v>
      </c>
      <c r="E103" s="43">
        <f>Phoenix!$C$16*10^3</f>
        <v>0</v>
      </c>
      <c r="F103" s="43">
        <f>Atlanta!$C$16*10^3</f>
        <v>0</v>
      </c>
      <c r="G103" s="43">
        <f>LosAngeles!$C$16*10^3</f>
        <v>0</v>
      </c>
      <c r="H103" s="43">
        <f>LasVegas!$C$16*10^3</f>
        <v>0</v>
      </c>
      <c r="I103" s="43">
        <f>SanFrancisco!$C$16*10^3</f>
        <v>0</v>
      </c>
      <c r="J103" s="43">
        <f>Baltimore!$C$16*10^3</f>
        <v>0</v>
      </c>
      <c r="K103" s="43">
        <f>Albuquerque!$C$16*10^3</f>
        <v>0</v>
      </c>
      <c r="L103" s="43">
        <f>Seattle!$C$16*10^3</f>
        <v>0</v>
      </c>
      <c r="M103" s="43">
        <f>Chicago!$C$16*10^3</f>
        <v>0</v>
      </c>
      <c r="N103" s="43">
        <f>Boulder!$C$16*10^3</f>
        <v>0</v>
      </c>
      <c r="O103" s="43">
        <f>Minneapolis!$C$16*10^3</f>
        <v>0</v>
      </c>
      <c r="P103" s="43">
        <f>Helena!$C$16*10^3</f>
        <v>0</v>
      </c>
      <c r="Q103" s="43">
        <f>Duluth!$C$16*10^3</f>
        <v>0</v>
      </c>
      <c r="R103" s="43">
        <f>Fairbanks!$C$16*10^3</f>
        <v>0</v>
      </c>
    </row>
    <row r="104" spans="1:18" s="57" customFormat="1">
      <c r="A104" s="60"/>
      <c r="B104" s="61" t="s">
        <v>78</v>
      </c>
      <c r="C104" s="43">
        <f>Miami!$C$17*10^3</f>
        <v>234340</v>
      </c>
      <c r="D104" s="43">
        <f>Houston!$C$17*10^3</f>
        <v>234340</v>
      </c>
      <c r="E104" s="43">
        <f>Phoenix!$C$17*10^3</f>
        <v>234340</v>
      </c>
      <c r="F104" s="43">
        <f>Atlanta!$C$17*10^3</f>
        <v>234340</v>
      </c>
      <c r="G104" s="43">
        <f>LosAngeles!$C$17*10^3</f>
        <v>234340</v>
      </c>
      <c r="H104" s="43">
        <f>LasVegas!$C$17*10^3</f>
        <v>234340</v>
      </c>
      <c r="I104" s="43">
        <f>SanFrancisco!$C$17*10^3</f>
        <v>234340</v>
      </c>
      <c r="J104" s="43">
        <f>Baltimore!$C$17*10^3</f>
        <v>234340</v>
      </c>
      <c r="K104" s="43">
        <f>Albuquerque!$C$17*10^3</f>
        <v>234340</v>
      </c>
      <c r="L104" s="43">
        <f>Seattle!$C$17*10^3</f>
        <v>234340</v>
      </c>
      <c r="M104" s="43">
        <f>Chicago!$C$17*10^3</f>
        <v>234340</v>
      </c>
      <c r="N104" s="43">
        <f>Boulder!$C$17*10^3</f>
        <v>234340</v>
      </c>
      <c r="O104" s="43">
        <f>Minneapolis!$C$17*10^3</f>
        <v>234340</v>
      </c>
      <c r="P104" s="43">
        <f>Helena!$C$17*10^3</f>
        <v>234340</v>
      </c>
      <c r="Q104" s="43">
        <f>Duluth!$C$17*10^3</f>
        <v>234340</v>
      </c>
      <c r="R104" s="43">
        <f>Fairbanks!$C$17*10^3</f>
        <v>234340</v>
      </c>
    </row>
    <row r="105" spans="1:18" s="57" customFormat="1">
      <c r="A105" s="60"/>
      <c r="B105" s="61" t="s">
        <v>79</v>
      </c>
      <c r="C105" s="43">
        <f>Miami!$C$18*10^3</f>
        <v>0</v>
      </c>
      <c r="D105" s="43">
        <f>Houston!$C$18*10^3</f>
        <v>0</v>
      </c>
      <c r="E105" s="43">
        <f>Phoenix!$C$18*10^3</f>
        <v>0</v>
      </c>
      <c r="F105" s="43">
        <f>Atlanta!$C$18*10^3</f>
        <v>0</v>
      </c>
      <c r="G105" s="43">
        <f>LosAngeles!$C$18*10^3</f>
        <v>0</v>
      </c>
      <c r="H105" s="43">
        <f>LasVegas!$C$18*10^3</f>
        <v>0</v>
      </c>
      <c r="I105" s="43">
        <f>SanFrancisco!$C$18*10^3</f>
        <v>0</v>
      </c>
      <c r="J105" s="43">
        <f>Baltimore!$C$18*10^3</f>
        <v>0</v>
      </c>
      <c r="K105" s="43">
        <f>Albuquerque!$C$18*10^3</f>
        <v>0</v>
      </c>
      <c r="L105" s="43">
        <f>Seattle!$C$18*10^3</f>
        <v>0</v>
      </c>
      <c r="M105" s="43">
        <f>Chicago!$C$18*10^3</f>
        <v>0</v>
      </c>
      <c r="N105" s="43">
        <f>Boulder!$C$18*10^3</f>
        <v>0</v>
      </c>
      <c r="O105" s="43">
        <f>Minneapolis!$C$18*10^3</f>
        <v>0</v>
      </c>
      <c r="P105" s="43">
        <f>Helena!$C$18*10^3</f>
        <v>0</v>
      </c>
      <c r="Q105" s="43">
        <f>Duluth!$C$18*10^3</f>
        <v>0</v>
      </c>
      <c r="R105" s="43">
        <f>Fairbanks!$C$18*10^3</f>
        <v>0</v>
      </c>
    </row>
    <row r="106" spans="1:18" s="57" customFormat="1">
      <c r="A106" s="60"/>
      <c r="B106" s="61" t="s">
        <v>80</v>
      </c>
      <c r="C106" s="43">
        <f>Miami!$C$19*10^3</f>
        <v>0</v>
      </c>
      <c r="D106" s="43">
        <f>Houston!$C$19*10^3</f>
        <v>0</v>
      </c>
      <c r="E106" s="43">
        <f>Phoenix!$C$19*10^3</f>
        <v>0</v>
      </c>
      <c r="F106" s="43">
        <f>Atlanta!$C$19*10^3</f>
        <v>0</v>
      </c>
      <c r="G106" s="43">
        <f>LosAngeles!$C$19*10^3</f>
        <v>0</v>
      </c>
      <c r="H106" s="43">
        <f>LasVegas!$C$19*10^3</f>
        <v>0</v>
      </c>
      <c r="I106" s="43">
        <f>SanFrancisco!$C$19*10^3</f>
        <v>0</v>
      </c>
      <c r="J106" s="43">
        <f>Baltimore!$C$19*10^3</f>
        <v>0</v>
      </c>
      <c r="K106" s="43">
        <f>Albuquerque!$C$19*10^3</f>
        <v>0</v>
      </c>
      <c r="L106" s="43">
        <f>Seattle!$C$19*10^3</f>
        <v>0</v>
      </c>
      <c r="M106" s="43">
        <f>Chicago!$C$19*10^3</f>
        <v>0</v>
      </c>
      <c r="N106" s="43">
        <f>Boulder!$C$19*10^3</f>
        <v>0</v>
      </c>
      <c r="O106" s="43">
        <f>Minneapolis!$C$19*10^3</f>
        <v>0</v>
      </c>
      <c r="P106" s="43">
        <f>Helena!$C$19*10^3</f>
        <v>0</v>
      </c>
      <c r="Q106" s="43">
        <f>Duluth!$C$19*10^3</f>
        <v>0</v>
      </c>
      <c r="R106" s="43">
        <f>Fairbanks!$C$19*10^3</f>
        <v>0</v>
      </c>
    </row>
    <row r="107" spans="1:18" s="57" customFormat="1">
      <c r="A107" s="60"/>
      <c r="B107" s="61" t="s">
        <v>81</v>
      </c>
      <c r="C107" s="43">
        <f>Miami!$C$20*10^3</f>
        <v>0</v>
      </c>
      <c r="D107" s="43">
        <f>Houston!$C$20*10^3</f>
        <v>0</v>
      </c>
      <c r="E107" s="43">
        <f>Phoenix!$C$20*10^3</f>
        <v>0</v>
      </c>
      <c r="F107" s="43">
        <f>Atlanta!$C$20*10^3</f>
        <v>0</v>
      </c>
      <c r="G107" s="43">
        <f>LosAngeles!$C$20*10^3</f>
        <v>0</v>
      </c>
      <c r="H107" s="43">
        <f>LasVegas!$C$20*10^3</f>
        <v>0</v>
      </c>
      <c r="I107" s="43">
        <f>SanFrancisco!$C$20*10^3</f>
        <v>0</v>
      </c>
      <c r="J107" s="43">
        <f>Baltimore!$C$20*10^3</f>
        <v>0</v>
      </c>
      <c r="K107" s="43">
        <f>Albuquerque!$C$20*10^3</f>
        <v>0</v>
      </c>
      <c r="L107" s="43">
        <f>Seattle!$C$20*10^3</f>
        <v>0</v>
      </c>
      <c r="M107" s="43">
        <f>Chicago!$C$20*10^3</f>
        <v>0</v>
      </c>
      <c r="N107" s="43">
        <f>Boulder!$C$20*10^3</f>
        <v>0</v>
      </c>
      <c r="O107" s="43">
        <f>Minneapolis!$C$20*10^3</f>
        <v>0</v>
      </c>
      <c r="P107" s="43">
        <f>Helena!$C$20*10^3</f>
        <v>0</v>
      </c>
      <c r="Q107" s="43">
        <f>Duluth!$C$20*10^3</f>
        <v>0</v>
      </c>
      <c r="R107" s="43">
        <f>Fairbanks!$C$20*10^3</f>
        <v>0</v>
      </c>
    </row>
    <row r="108" spans="1:18" s="57" customFormat="1">
      <c r="A108" s="60"/>
      <c r="B108" s="61" t="s">
        <v>82</v>
      </c>
      <c r="C108" s="43">
        <f>Miami!$C$21*10^3</f>
        <v>0</v>
      </c>
      <c r="D108" s="43">
        <f>Houston!$C$21*10^3</f>
        <v>0</v>
      </c>
      <c r="E108" s="43">
        <f>Phoenix!$C$21*10^3</f>
        <v>0</v>
      </c>
      <c r="F108" s="43">
        <f>Atlanta!$C$21*10^3</f>
        <v>0</v>
      </c>
      <c r="G108" s="43">
        <f>LosAngeles!$C$21*10^3</f>
        <v>0</v>
      </c>
      <c r="H108" s="43">
        <f>LasVegas!$C$21*10^3</f>
        <v>0</v>
      </c>
      <c r="I108" s="43">
        <f>SanFrancisco!$C$21*10^3</f>
        <v>0</v>
      </c>
      <c r="J108" s="43">
        <f>Baltimore!$C$21*10^3</f>
        <v>0</v>
      </c>
      <c r="K108" s="43">
        <f>Albuquerque!$C$21*10^3</f>
        <v>0</v>
      </c>
      <c r="L108" s="43">
        <f>Seattle!$C$21*10^3</f>
        <v>0</v>
      </c>
      <c r="M108" s="43">
        <f>Chicago!$C$21*10^3</f>
        <v>0</v>
      </c>
      <c r="N108" s="43">
        <f>Boulder!$C$21*10^3</f>
        <v>0</v>
      </c>
      <c r="O108" s="43">
        <f>Minneapolis!$C$21*10^3</f>
        <v>0</v>
      </c>
      <c r="P108" s="43">
        <f>Helena!$C$21*10^3</f>
        <v>0</v>
      </c>
      <c r="Q108" s="43">
        <f>Duluth!$C$21*10^3</f>
        <v>0</v>
      </c>
      <c r="R108" s="43">
        <f>Fairbanks!$C$21*10^3</f>
        <v>0</v>
      </c>
    </row>
    <row r="109" spans="1:18" s="57" customFormat="1">
      <c r="A109" s="60"/>
      <c r="B109" s="61" t="s">
        <v>83</v>
      </c>
      <c r="C109" s="43">
        <f>Miami!$C$22*10^3</f>
        <v>0</v>
      </c>
      <c r="D109" s="43">
        <f>Houston!$C$22*10^3</f>
        <v>0</v>
      </c>
      <c r="E109" s="43">
        <f>Phoenix!$C$22*10^3</f>
        <v>0</v>
      </c>
      <c r="F109" s="43">
        <f>Atlanta!$C$22*10^3</f>
        <v>0</v>
      </c>
      <c r="G109" s="43">
        <f>LosAngeles!$C$22*10^3</f>
        <v>0</v>
      </c>
      <c r="H109" s="43">
        <f>LasVegas!$C$22*10^3</f>
        <v>0</v>
      </c>
      <c r="I109" s="43">
        <f>SanFrancisco!$C$22*10^3</f>
        <v>0</v>
      </c>
      <c r="J109" s="43">
        <f>Baltimore!$C$22*10^3</f>
        <v>0</v>
      </c>
      <c r="K109" s="43">
        <f>Albuquerque!$C$22*10^3</f>
        <v>0</v>
      </c>
      <c r="L109" s="43">
        <f>Seattle!$C$22*10^3</f>
        <v>0</v>
      </c>
      <c r="M109" s="43">
        <f>Chicago!$C$22*10^3</f>
        <v>0</v>
      </c>
      <c r="N109" s="43">
        <f>Boulder!$C$22*10^3</f>
        <v>0</v>
      </c>
      <c r="O109" s="43">
        <f>Minneapolis!$C$22*10^3</f>
        <v>0</v>
      </c>
      <c r="P109" s="43">
        <f>Helena!$C$22*10^3</f>
        <v>0</v>
      </c>
      <c r="Q109" s="43">
        <f>Duluth!$C$22*10^3</f>
        <v>0</v>
      </c>
      <c r="R109" s="43">
        <f>Fairbanks!$C$22*10^3</f>
        <v>0</v>
      </c>
    </row>
    <row r="110" spans="1:18" s="57" customFormat="1">
      <c r="A110" s="60"/>
      <c r="B110" s="61" t="s">
        <v>62</v>
      </c>
      <c r="C110" s="43">
        <f>Miami!$C$23*10^3</f>
        <v>0</v>
      </c>
      <c r="D110" s="43">
        <f>Houston!$C$23*10^3</f>
        <v>0</v>
      </c>
      <c r="E110" s="43">
        <f>Phoenix!$C$23*10^3</f>
        <v>0</v>
      </c>
      <c r="F110" s="43">
        <f>Atlanta!$C$23*10^3</f>
        <v>0</v>
      </c>
      <c r="G110" s="43">
        <f>LosAngeles!$C$23*10^3</f>
        <v>0</v>
      </c>
      <c r="H110" s="43">
        <f>LasVegas!$C$23*10^3</f>
        <v>0</v>
      </c>
      <c r="I110" s="43">
        <f>SanFrancisco!$C$23*10^3</f>
        <v>0</v>
      </c>
      <c r="J110" s="43">
        <f>Baltimore!$C$23*10^3</f>
        <v>0</v>
      </c>
      <c r="K110" s="43">
        <f>Albuquerque!$C$23*10^3</f>
        <v>0</v>
      </c>
      <c r="L110" s="43">
        <f>Seattle!$C$23*10^3</f>
        <v>0</v>
      </c>
      <c r="M110" s="43">
        <f>Chicago!$C$23*10^3</f>
        <v>0</v>
      </c>
      <c r="N110" s="43">
        <f>Boulder!$C$23*10^3</f>
        <v>0</v>
      </c>
      <c r="O110" s="43">
        <f>Minneapolis!$C$23*10^3</f>
        <v>0</v>
      </c>
      <c r="P110" s="43">
        <f>Helena!$C$23*10^3</f>
        <v>0</v>
      </c>
      <c r="Q110" s="43">
        <f>Duluth!$C$23*10^3</f>
        <v>0</v>
      </c>
      <c r="R110" s="43">
        <f>Fairbanks!$C$23*10^3</f>
        <v>0</v>
      </c>
    </row>
    <row r="111" spans="1:18" s="57" customFormat="1">
      <c r="A111" s="60"/>
      <c r="B111" s="61" t="s">
        <v>84</v>
      </c>
      <c r="C111" s="43">
        <f>Miami!$C$24*10^3</f>
        <v>74790</v>
      </c>
      <c r="D111" s="43">
        <f>Houston!$C$24*10^3</f>
        <v>98790</v>
      </c>
      <c r="E111" s="43">
        <f>Phoenix!$C$24*10^3</f>
        <v>86910</v>
      </c>
      <c r="F111" s="43">
        <f>Atlanta!$C$24*10^3</f>
        <v>120670</v>
      </c>
      <c r="G111" s="43">
        <f>LosAngeles!$C$24*10^3</f>
        <v>114310</v>
      </c>
      <c r="H111" s="43">
        <f>LasVegas!$C$24*10^3</f>
        <v>102890</v>
      </c>
      <c r="I111" s="43">
        <f>SanFrancisco!$C$24*10^3</f>
        <v>132910</v>
      </c>
      <c r="J111" s="43">
        <f>Baltimore!$C$24*10^3</f>
        <v>138020</v>
      </c>
      <c r="K111" s="43">
        <f>Albuquerque!$C$24*10^3</f>
        <v>134700</v>
      </c>
      <c r="L111" s="43">
        <f>Seattle!$C$24*10^3</f>
        <v>145090</v>
      </c>
      <c r="M111" s="43">
        <f>Chicago!$C$24*10^3</f>
        <v>152950</v>
      </c>
      <c r="N111" s="43">
        <f>Boulder!$C$24*10^3</f>
        <v>151750</v>
      </c>
      <c r="O111" s="43">
        <f>Minneapolis!$C$24*10^3</f>
        <v>166100</v>
      </c>
      <c r="P111" s="43">
        <f>Helena!$C$24*10^3</f>
        <v>167700</v>
      </c>
      <c r="Q111" s="43">
        <f>Duluth!$C$24*10^3</f>
        <v>186430</v>
      </c>
      <c r="R111" s="43">
        <f>Fairbanks!$C$24*10^3</f>
        <v>210690</v>
      </c>
    </row>
    <row r="112" spans="1:18" s="57" customFormat="1">
      <c r="A112" s="60"/>
      <c r="B112" s="61" t="s">
        <v>85</v>
      </c>
      <c r="C112" s="43">
        <f>Miami!$C$25*10^3</f>
        <v>0</v>
      </c>
      <c r="D112" s="43">
        <f>Houston!$C$25*10^3</f>
        <v>0</v>
      </c>
      <c r="E112" s="43">
        <f>Phoenix!$C$25*10^3</f>
        <v>0</v>
      </c>
      <c r="F112" s="43">
        <f>Atlanta!$C$25*10^3</f>
        <v>0</v>
      </c>
      <c r="G112" s="43">
        <f>LosAngeles!$C$25*10^3</f>
        <v>0</v>
      </c>
      <c r="H112" s="43">
        <f>LasVegas!$C$25*10^3</f>
        <v>0</v>
      </c>
      <c r="I112" s="43">
        <f>SanFrancisco!$C$25*10^3</f>
        <v>0</v>
      </c>
      <c r="J112" s="43">
        <f>Baltimore!$C$25*10^3</f>
        <v>0</v>
      </c>
      <c r="K112" s="43">
        <f>Albuquerque!$C$25*10^3</f>
        <v>0</v>
      </c>
      <c r="L112" s="43">
        <f>Seattle!$C$25*10^3</f>
        <v>0</v>
      </c>
      <c r="M112" s="43">
        <f>Chicago!$C$25*10^3</f>
        <v>0</v>
      </c>
      <c r="N112" s="43">
        <f>Boulder!$C$25*10^3</f>
        <v>0</v>
      </c>
      <c r="O112" s="43">
        <f>Minneapolis!$C$25*10^3</f>
        <v>0</v>
      </c>
      <c r="P112" s="43">
        <f>Helena!$C$25*10^3</f>
        <v>0</v>
      </c>
      <c r="Q112" s="43">
        <f>Duluth!$C$25*10^3</f>
        <v>0</v>
      </c>
      <c r="R112" s="43">
        <f>Fairbanks!$C$25*10^3</f>
        <v>0</v>
      </c>
    </row>
    <row r="113" spans="1:18" s="57" customFormat="1">
      <c r="A113" s="60"/>
      <c r="B113" s="61" t="s">
        <v>86</v>
      </c>
      <c r="C113" s="43">
        <f>Miami!$C$26*10^3</f>
        <v>0</v>
      </c>
      <c r="D113" s="43">
        <f>Houston!$C$26*10^3</f>
        <v>0</v>
      </c>
      <c r="E113" s="43">
        <f>Phoenix!$C$26*10^3</f>
        <v>0</v>
      </c>
      <c r="F113" s="43">
        <f>Atlanta!$C$26*10^3</f>
        <v>0</v>
      </c>
      <c r="G113" s="43">
        <f>LosAngeles!$C$26*10^3</f>
        <v>0</v>
      </c>
      <c r="H113" s="43">
        <f>LasVegas!$C$26*10^3</f>
        <v>0</v>
      </c>
      <c r="I113" s="43">
        <f>SanFrancisco!$C$26*10^3</f>
        <v>0</v>
      </c>
      <c r="J113" s="43">
        <f>Baltimore!$C$26*10^3</f>
        <v>0</v>
      </c>
      <c r="K113" s="43">
        <f>Albuquerque!$C$26*10^3</f>
        <v>0</v>
      </c>
      <c r="L113" s="43">
        <f>Seattle!$C$26*10^3</f>
        <v>0</v>
      </c>
      <c r="M113" s="43">
        <f>Chicago!$C$26*10^3</f>
        <v>0</v>
      </c>
      <c r="N113" s="43">
        <f>Boulder!$C$26*10^3</f>
        <v>0</v>
      </c>
      <c r="O113" s="43">
        <f>Minneapolis!$C$26*10^3</f>
        <v>0</v>
      </c>
      <c r="P113" s="43">
        <f>Helena!$C$26*10^3</f>
        <v>0</v>
      </c>
      <c r="Q113" s="43">
        <f>Duluth!$C$26*10^3</f>
        <v>0</v>
      </c>
      <c r="R113" s="43">
        <f>Fairbanks!$C$26*10^3</f>
        <v>0</v>
      </c>
    </row>
    <row r="114" spans="1:18" s="57" customFormat="1">
      <c r="A114" s="60"/>
      <c r="B114" s="61" t="s">
        <v>87</v>
      </c>
      <c r="C114" s="43">
        <f>Miami!$C$28*10^3</f>
        <v>364080</v>
      </c>
      <c r="D114" s="43">
        <f>Houston!$C$28*10^3</f>
        <v>829210</v>
      </c>
      <c r="E114" s="43">
        <f>Phoenix!$C$28*10^3</f>
        <v>642070</v>
      </c>
      <c r="F114" s="43">
        <f>Atlanta!$C$28*10^3</f>
        <v>1338860</v>
      </c>
      <c r="G114" s="43">
        <f>LosAngeles!$C$28*10^3</f>
        <v>690720</v>
      </c>
      <c r="H114" s="43">
        <f>LasVegas!$C$28*10^3</f>
        <v>855020</v>
      </c>
      <c r="I114" s="43">
        <f>SanFrancisco!$C$28*10^3</f>
        <v>1224170</v>
      </c>
      <c r="J114" s="43">
        <f>Baltimore!$C$28*10^3</f>
        <v>1882140</v>
      </c>
      <c r="K114" s="43">
        <f>Albuquerque!$C$28*10^3</f>
        <v>1403160</v>
      </c>
      <c r="L114" s="43">
        <f>Seattle!$C$28*10^3</f>
        <v>1714450</v>
      </c>
      <c r="M114" s="43">
        <f>Chicago!$C$28*10^3</f>
        <v>2496730</v>
      </c>
      <c r="N114" s="43">
        <f>Boulder!$C$28*10^3</f>
        <v>1813590</v>
      </c>
      <c r="O114" s="43">
        <f>Minneapolis!$C$28*10^3</f>
        <v>3147040</v>
      </c>
      <c r="P114" s="43">
        <f>Helena!$C$28*10^3</f>
        <v>2587550</v>
      </c>
      <c r="Q114" s="43">
        <f>Duluth!$C$28*10^3</f>
        <v>3716930</v>
      </c>
      <c r="R114" s="43">
        <f>Fairbanks!$C$28*10^3</f>
        <v>7093970</v>
      </c>
    </row>
    <row r="115" spans="1:18" s="57" customFormat="1">
      <c r="A115" s="60"/>
      <c r="B115" s="58" t="s">
        <v>255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</row>
    <row r="116" spans="1:18" s="57" customFormat="1">
      <c r="A116" s="60"/>
      <c r="B116" s="61" t="s">
        <v>67</v>
      </c>
      <c r="C116" s="43">
        <f>Miami!$E$13*10^3</f>
        <v>0</v>
      </c>
      <c r="D116" s="43">
        <f>Houston!$E$13*10^3</f>
        <v>0</v>
      </c>
      <c r="E116" s="43">
        <f>Phoenix!$E$13*10^3</f>
        <v>0</v>
      </c>
      <c r="F116" s="43">
        <f>Atlanta!$E$13*10^3</f>
        <v>0</v>
      </c>
      <c r="G116" s="43">
        <f>LosAngeles!$E$13*10^3</f>
        <v>0</v>
      </c>
      <c r="H116" s="43">
        <f>LasVegas!$E$13*10^3</f>
        <v>0</v>
      </c>
      <c r="I116" s="43">
        <f>SanFrancisco!$E$13*10^3</f>
        <v>0</v>
      </c>
      <c r="J116" s="43">
        <f>Baltimore!$E$13*10^3</f>
        <v>0</v>
      </c>
      <c r="K116" s="43">
        <f>Albuquerque!$E$13*10^3</f>
        <v>0</v>
      </c>
      <c r="L116" s="43">
        <f>Seattle!$E$13*10^3</f>
        <v>0</v>
      </c>
      <c r="M116" s="43">
        <f>Chicago!$E$13*10^3</f>
        <v>0</v>
      </c>
      <c r="N116" s="43">
        <f>Boulder!$E$13*10^3</f>
        <v>0</v>
      </c>
      <c r="O116" s="43">
        <f>Minneapolis!$E$13*10^3</f>
        <v>0</v>
      </c>
      <c r="P116" s="43">
        <f>Helena!$E$13*10^3</f>
        <v>0</v>
      </c>
      <c r="Q116" s="43">
        <f>Duluth!$E$13*10^3</f>
        <v>0</v>
      </c>
      <c r="R116" s="43">
        <f>Fairbanks!$E$13*10^3</f>
        <v>0</v>
      </c>
    </row>
    <row r="117" spans="1:18" s="57" customFormat="1">
      <c r="A117" s="60"/>
      <c r="B117" s="61" t="s">
        <v>68</v>
      </c>
      <c r="C117" s="43">
        <f>Miami!$E$14*10^3</f>
        <v>0</v>
      </c>
      <c r="D117" s="43">
        <f>Houston!$E$14*10^3</f>
        <v>0</v>
      </c>
      <c r="E117" s="43">
        <f>Phoenix!$E$14*10^3</f>
        <v>0</v>
      </c>
      <c r="F117" s="43">
        <f>Atlanta!$E$14*10^3</f>
        <v>0</v>
      </c>
      <c r="G117" s="43">
        <f>LosAngeles!$E$14*10^3</f>
        <v>0</v>
      </c>
      <c r="H117" s="43">
        <f>LasVegas!$E$14*10^3</f>
        <v>0</v>
      </c>
      <c r="I117" s="43">
        <f>SanFrancisco!$E$14*10^3</f>
        <v>0</v>
      </c>
      <c r="J117" s="43">
        <f>Baltimore!$E$14*10^3</f>
        <v>0</v>
      </c>
      <c r="K117" s="43">
        <f>Albuquerque!$E$14*10^3</f>
        <v>0</v>
      </c>
      <c r="L117" s="43">
        <f>Seattle!$E$14*10^3</f>
        <v>0</v>
      </c>
      <c r="M117" s="43">
        <f>Chicago!$E$14*10^3</f>
        <v>0</v>
      </c>
      <c r="N117" s="43">
        <f>Boulder!$E$14*10^3</f>
        <v>0</v>
      </c>
      <c r="O117" s="43">
        <f>Minneapolis!$E$14*10^3</f>
        <v>0</v>
      </c>
      <c r="P117" s="43">
        <f>Helena!$E$14*10^3</f>
        <v>0</v>
      </c>
      <c r="Q117" s="43">
        <f>Duluth!$E$14*10^3</f>
        <v>0</v>
      </c>
      <c r="R117" s="43">
        <f>Fairbanks!$E$14*10^3</f>
        <v>0</v>
      </c>
    </row>
    <row r="118" spans="1:18" s="57" customFormat="1">
      <c r="A118" s="60"/>
      <c r="B118" s="61" t="s">
        <v>76</v>
      </c>
      <c r="C118" s="43">
        <f>Miami!$E$15*10^3</f>
        <v>0</v>
      </c>
      <c r="D118" s="43">
        <f>Houston!$E$15*10^3</f>
        <v>0</v>
      </c>
      <c r="E118" s="43">
        <f>Phoenix!$E$15*10^3</f>
        <v>0</v>
      </c>
      <c r="F118" s="43">
        <f>Atlanta!$E$15*10^3</f>
        <v>0</v>
      </c>
      <c r="G118" s="43">
        <f>LosAngeles!$E$15*10^3</f>
        <v>0</v>
      </c>
      <c r="H118" s="43">
        <f>LasVegas!$E$15*10^3</f>
        <v>0</v>
      </c>
      <c r="I118" s="43">
        <f>SanFrancisco!$E$15*10^3</f>
        <v>0</v>
      </c>
      <c r="J118" s="43">
        <f>Baltimore!$E$15*10^3</f>
        <v>0</v>
      </c>
      <c r="K118" s="43">
        <f>Albuquerque!$E$15*10^3</f>
        <v>0</v>
      </c>
      <c r="L118" s="43">
        <f>Seattle!$E$15*10^3</f>
        <v>0</v>
      </c>
      <c r="M118" s="43">
        <f>Chicago!$E$15*10^3</f>
        <v>0</v>
      </c>
      <c r="N118" s="43">
        <f>Boulder!$E$15*10^3</f>
        <v>0</v>
      </c>
      <c r="O118" s="43">
        <f>Minneapolis!$E$15*10^3</f>
        <v>0</v>
      </c>
      <c r="P118" s="43">
        <f>Helena!$E$15*10^3</f>
        <v>0</v>
      </c>
      <c r="Q118" s="43">
        <f>Duluth!$E$15*10^3</f>
        <v>0</v>
      </c>
      <c r="R118" s="43">
        <f>Fairbanks!$E$15*10^3</f>
        <v>0</v>
      </c>
    </row>
    <row r="119" spans="1:18" s="57" customFormat="1">
      <c r="A119" s="60"/>
      <c r="B119" s="61" t="s">
        <v>77</v>
      </c>
      <c r="C119" s="43">
        <f>Miami!$E$16*10^3</f>
        <v>0</v>
      </c>
      <c r="D119" s="43">
        <f>Houston!$E$16*10^3</f>
        <v>0</v>
      </c>
      <c r="E119" s="43">
        <f>Phoenix!$E$16*10^3</f>
        <v>0</v>
      </c>
      <c r="F119" s="43">
        <f>Atlanta!$E$16*10^3</f>
        <v>0</v>
      </c>
      <c r="G119" s="43">
        <f>LosAngeles!$E$16*10^3</f>
        <v>0</v>
      </c>
      <c r="H119" s="43">
        <f>LasVegas!$E$16*10^3</f>
        <v>0</v>
      </c>
      <c r="I119" s="43">
        <f>SanFrancisco!$E$16*10^3</f>
        <v>0</v>
      </c>
      <c r="J119" s="43">
        <f>Baltimore!$E$16*10^3</f>
        <v>0</v>
      </c>
      <c r="K119" s="43">
        <f>Albuquerque!$E$16*10^3</f>
        <v>0</v>
      </c>
      <c r="L119" s="43">
        <f>Seattle!$E$16*10^3</f>
        <v>0</v>
      </c>
      <c r="M119" s="43">
        <f>Chicago!$E$16*10^3</f>
        <v>0</v>
      </c>
      <c r="N119" s="43">
        <f>Boulder!$E$16*10^3</f>
        <v>0</v>
      </c>
      <c r="O119" s="43">
        <f>Minneapolis!$E$16*10^3</f>
        <v>0</v>
      </c>
      <c r="P119" s="43">
        <f>Helena!$E$16*10^3</f>
        <v>0</v>
      </c>
      <c r="Q119" s="43">
        <f>Duluth!$E$16*10^3</f>
        <v>0</v>
      </c>
      <c r="R119" s="43">
        <f>Fairbanks!$E$16*10^3</f>
        <v>0</v>
      </c>
    </row>
    <row r="120" spans="1:18" s="57" customFormat="1">
      <c r="A120" s="60"/>
      <c r="B120" s="61" t="s">
        <v>78</v>
      </c>
      <c r="C120" s="43">
        <f>Miami!$E$17*10^3</f>
        <v>0</v>
      </c>
      <c r="D120" s="43">
        <f>Houston!$E$17*10^3</f>
        <v>0</v>
      </c>
      <c r="E120" s="43">
        <f>Phoenix!$E$17*10^3</f>
        <v>0</v>
      </c>
      <c r="F120" s="43">
        <f>Atlanta!$E$17*10^3</f>
        <v>0</v>
      </c>
      <c r="G120" s="43">
        <f>LosAngeles!$E$17*10^3</f>
        <v>0</v>
      </c>
      <c r="H120" s="43">
        <f>LasVegas!$E$17*10^3</f>
        <v>0</v>
      </c>
      <c r="I120" s="43">
        <f>SanFrancisco!$E$17*10^3</f>
        <v>0</v>
      </c>
      <c r="J120" s="43">
        <f>Baltimore!$E$17*10^3</f>
        <v>0</v>
      </c>
      <c r="K120" s="43">
        <f>Albuquerque!$E$17*10^3</f>
        <v>0</v>
      </c>
      <c r="L120" s="43">
        <f>Seattle!$E$17*10^3</f>
        <v>0</v>
      </c>
      <c r="M120" s="43">
        <f>Chicago!$E$17*10^3</f>
        <v>0</v>
      </c>
      <c r="N120" s="43">
        <f>Boulder!$E$17*10^3</f>
        <v>0</v>
      </c>
      <c r="O120" s="43">
        <f>Minneapolis!$E$17*10^3</f>
        <v>0</v>
      </c>
      <c r="P120" s="43">
        <f>Helena!$E$17*10^3</f>
        <v>0</v>
      </c>
      <c r="Q120" s="43">
        <f>Duluth!$E$17*10^3</f>
        <v>0</v>
      </c>
      <c r="R120" s="43">
        <f>Fairbanks!$E$17*10^3</f>
        <v>0</v>
      </c>
    </row>
    <row r="121" spans="1:18" s="57" customFormat="1">
      <c r="A121" s="60"/>
      <c r="B121" s="61" t="s">
        <v>79</v>
      </c>
      <c r="C121" s="43">
        <f>Miami!$E$18*10^3</f>
        <v>0</v>
      </c>
      <c r="D121" s="43">
        <f>Houston!$E$18*10^3</f>
        <v>0</v>
      </c>
      <c r="E121" s="43">
        <f>Phoenix!$E$18*10^3</f>
        <v>0</v>
      </c>
      <c r="F121" s="43">
        <f>Atlanta!$E$18*10^3</f>
        <v>0</v>
      </c>
      <c r="G121" s="43">
        <f>LosAngeles!$E$18*10^3</f>
        <v>0</v>
      </c>
      <c r="H121" s="43">
        <f>LasVegas!$E$18*10^3</f>
        <v>0</v>
      </c>
      <c r="I121" s="43">
        <f>SanFrancisco!$E$18*10^3</f>
        <v>0</v>
      </c>
      <c r="J121" s="43">
        <f>Baltimore!$E$18*10^3</f>
        <v>0</v>
      </c>
      <c r="K121" s="43">
        <f>Albuquerque!$E$18*10^3</f>
        <v>0</v>
      </c>
      <c r="L121" s="43">
        <f>Seattle!$E$18*10^3</f>
        <v>0</v>
      </c>
      <c r="M121" s="43">
        <f>Chicago!$E$18*10^3</f>
        <v>0</v>
      </c>
      <c r="N121" s="43">
        <f>Boulder!$E$18*10^3</f>
        <v>0</v>
      </c>
      <c r="O121" s="43">
        <f>Minneapolis!$E$18*10^3</f>
        <v>0</v>
      </c>
      <c r="P121" s="43">
        <f>Helena!$E$18*10^3</f>
        <v>0</v>
      </c>
      <c r="Q121" s="43">
        <f>Duluth!$E$18*10^3</f>
        <v>0</v>
      </c>
      <c r="R121" s="43">
        <f>Fairbanks!$E$18*10^3</f>
        <v>0</v>
      </c>
    </row>
    <row r="122" spans="1:18" s="57" customFormat="1">
      <c r="A122" s="60"/>
      <c r="B122" s="61" t="s">
        <v>80</v>
      </c>
      <c r="C122" s="43">
        <f>Miami!$E$19*10^3</f>
        <v>0</v>
      </c>
      <c r="D122" s="43">
        <f>Houston!$E$19*10^3</f>
        <v>0</v>
      </c>
      <c r="E122" s="43">
        <f>Phoenix!$E$19*10^3</f>
        <v>0</v>
      </c>
      <c r="F122" s="43">
        <f>Atlanta!$E$19*10^3</f>
        <v>0</v>
      </c>
      <c r="G122" s="43">
        <f>LosAngeles!$E$19*10^3</f>
        <v>0</v>
      </c>
      <c r="H122" s="43">
        <f>LasVegas!$E$19*10^3</f>
        <v>0</v>
      </c>
      <c r="I122" s="43">
        <f>SanFrancisco!$E$19*10^3</f>
        <v>0</v>
      </c>
      <c r="J122" s="43">
        <f>Baltimore!$E$19*10^3</f>
        <v>0</v>
      </c>
      <c r="K122" s="43">
        <f>Albuquerque!$E$19*10^3</f>
        <v>0</v>
      </c>
      <c r="L122" s="43">
        <f>Seattle!$E$19*10^3</f>
        <v>0</v>
      </c>
      <c r="M122" s="43">
        <f>Chicago!$E$19*10^3</f>
        <v>0</v>
      </c>
      <c r="N122" s="43">
        <f>Boulder!$E$19*10^3</f>
        <v>0</v>
      </c>
      <c r="O122" s="43">
        <f>Minneapolis!$E$19*10^3</f>
        <v>0</v>
      </c>
      <c r="P122" s="43">
        <f>Helena!$E$19*10^3</f>
        <v>0</v>
      </c>
      <c r="Q122" s="43">
        <f>Duluth!$E$19*10^3</f>
        <v>0</v>
      </c>
      <c r="R122" s="43">
        <f>Fairbanks!$E$19*10^3</f>
        <v>0</v>
      </c>
    </row>
    <row r="123" spans="1:18" s="57" customFormat="1">
      <c r="A123" s="60"/>
      <c r="B123" s="61" t="s">
        <v>81</v>
      </c>
      <c r="C123" s="43">
        <f>Miami!$E$20*10^3</f>
        <v>0</v>
      </c>
      <c r="D123" s="43">
        <f>Houston!$E$20*10^3</f>
        <v>0</v>
      </c>
      <c r="E123" s="43">
        <f>Phoenix!$E$20*10^3</f>
        <v>0</v>
      </c>
      <c r="F123" s="43">
        <f>Atlanta!$E$20*10^3</f>
        <v>0</v>
      </c>
      <c r="G123" s="43">
        <f>LosAngeles!$E$20*10^3</f>
        <v>0</v>
      </c>
      <c r="H123" s="43">
        <f>LasVegas!$E$20*10^3</f>
        <v>0</v>
      </c>
      <c r="I123" s="43">
        <f>SanFrancisco!$E$20*10^3</f>
        <v>0</v>
      </c>
      <c r="J123" s="43">
        <f>Baltimore!$E$20*10^3</f>
        <v>0</v>
      </c>
      <c r="K123" s="43">
        <f>Albuquerque!$E$20*10^3</f>
        <v>0</v>
      </c>
      <c r="L123" s="43">
        <f>Seattle!$E$20*10^3</f>
        <v>0</v>
      </c>
      <c r="M123" s="43">
        <f>Chicago!$E$20*10^3</f>
        <v>0</v>
      </c>
      <c r="N123" s="43">
        <f>Boulder!$E$20*10^3</f>
        <v>0</v>
      </c>
      <c r="O123" s="43">
        <f>Minneapolis!$E$20*10^3</f>
        <v>0</v>
      </c>
      <c r="P123" s="43">
        <f>Helena!$E$20*10^3</f>
        <v>0</v>
      </c>
      <c r="Q123" s="43">
        <f>Duluth!$E$20*10^3</f>
        <v>0</v>
      </c>
      <c r="R123" s="43">
        <f>Fairbanks!$E$20*10^3</f>
        <v>0</v>
      </c>
    </row>
    <row r="124" spans="1:18" s="57" customFormat="1">
      <c r="A124" s="60"/>
      <c r="B124" s="61" t="s">
        <v>82</v>
      </c>
      <c r="C124" s="43">
        <f>Miami!$E$21*10^3</f>
        <v>0</v>
      </c>
      <c r="D124" s="43">
        <f>Houston!$E$21*10^3</f>
        <v>0</v>
      </c>
      <c r="E124" s="43">
        <f>Phoenix!$E$21*10^3</f>
        <v>0</v>
      </c>
      <c r="F124" s="43">
        <f>Atlanta!$E$21*10^3</f>
        <v>0</v>
      </c>
      <c r="G124" s="43">
        <f>LosAngeles!$E$21*10^3</f>
        <v>0</v>
      </c>
      <c r="H124" s="43">
        <f>LasVegas!$E$21*10^3</f>
        <v>0</v>
      </c>
      <c r="I124" s="43">
        <f>SanFrancisco!$E$21*10^3</f>
        <v>0</v>
      </c>
      <c r="J124" s="43">
        <f>Baltimore!$E$21*10^3</f>
        <v>0</v>
      </c>
      <c r="K124" s="43">
        <f>Albuquerque!$E$21*10^3</f>
        <v>0</v>
      </c>
      <c r="L124" s="43">
        <f>Seattle!$E$21*10^3</f>
        <v>0</v>
      </c>
      <c r="M124" s="43">
        <f>Chicago!$E$21*10^3</f>
        <v>0</v>
      </c>
      <c r="N124" s="43">
        <f>Boulder!$E$21*10^3</f>
        <v>0</v>
      </c>
      <c r="O124" s="43">
        <f>Minneapolis!$E$21*10^3</f>
        <v>0</v>
      </c>
      <c r="P124" s="43">
        <f>Helena!$E$21*10^3</f>
        <v>0</v>
      </c>
      <c r="Q124" s="43">
        <f>Duluth!$E$21*10^3</f>
        <v>0</v>
      </c>
      <c r="R124" s="43">
        <f>Fairbanks!$E$21*10^3</f>
        <v>0</v>
      </c>
    </row>
    <row r="125" spans="1:18" s="57" customFormat="1">
      <c r="A125" s="60"/>
      <c r="B125" s="61" t="s">
        <v>83</v>
      </c>
      <c r="C125" s="43">
        <f>Miami!$E$22*10^3</f>
        <v>0</v>
      </c>
      <c r="D125" s="43">
        <f>Houston!$E$22*10^3</f>
        <v>0</v>
      </c>
      <c r="E125" s="43">
        <f>Phoenix!$E$22*10^3</f>
        <v>0</v>
      </c>
      <c r="F125" s="43">
        <f>Atlanta!$E$22*10^3</f>
        <v>0</v>
      </c>
      <c r="G125" s="43">
        <f>LosAngeles!$E$22*10^3</f>
        <v>0</v>
      </c>
      <c r="H125" s="43">
        <f>LasVegas!$E$22*10^3</f>
        <v>0</v>
      </c>
      <c r="I125" s="43">
        <f>SanFrancisco!$E$22*10^3</f>
        <v>0</v>
      </c>
      <c r="J125" s="43">
        <f>Baltimore!$E$22*10^3</f>
        <v>0</v>
      </c>
      <c r="K125" s="43">
        <f>Albuquerque!$E$22*10^3</f>
        <v>0</v>
      </c>
      <c r="L125" s="43">
        <f>Seattle!$E$22*10^3</f>
        <v>0</v>
      </c>
      <c r="M125" s="43">
        <f>Chicago!$E$22*10^3</f>
        <v>0</v>
      </c>
      <c r="N125" s="43">
        <f>Boulder!$E$22*10^3</f>
        <v>0</v>
      </c>
      <c r="O125" s="43">
        <f>Minneapolis!$E$22*10^3</f>
        <v>0</v>
      </c>
      <c r="P125" s="43">
        <f>Helena!$E$22*10^3</f>
        <v>0</v>
      </c>
      <c r="Q125" s="43">
        <f>Duluth!$E$22*10^3</f>
        <v>0</v>
      </c>
      <c r="R125" s="43">
        <f>Fairbanks!$E$22*10^3</f>
        <v>0</v>
      </c>
    </row>
    <row r="126" spans="1:18" s="57" customFormat="1">
      <c r="A126" s="60"/>
      <c r="B126" s="61" t="s">
        <v>62</v>
      </c>
      <c r="C126" s="43">
        <f>Miami!$E$23*10^3</f>
        <v>0</v>
      </c>
      <c r="D126" s="43">
        <f>Houston!$E$23*10^3</f>
        <v>0</v>
      </c>
      <c r="E126" s="43">
        <f>Phoenix!$E$23*10^3</f>
        <v>0</v>
      </c>
      <c r="F126" s="43">
        <f>Atlanta!$E$23*10^3</f>
        <v>0</v>
      </c>
      <c r="G126" s="43">
        <f>LosAngeles!$E$23*10^3</f>
        <v>0</v>
      </c>
      <c r="H126" s="43">
        <f>LasVegas!$E$23*10^3</f>
        <v>0</v>
      </c>
      <c r="I126" s="43">
        <f>SanFrancisco!$E$23*10^3</f>
        <v>0</v>
      </c>
      <c r="J126" s="43">
        <f>Baltimore!$E$23*10^3</f>
        <v>0</v>
      </c>
      <c r="K126" s="43">
        <f>Albuquerque!$E$23*10^3</f>
        <v>0</v>
      </c>
      <c r="L126" s="43">
        <f>Seattle!$E$23*10^3</f>
        <v>0</v>
      </c>
      <c r="M126" s="43">
        <f>Chicago!$E$23*10^3</f>
        <v>0</v>
      </c>
      <c r="N126" s="43">
        <f>Boulder!$E$23*10^3</f>
        <v>0</v>
      </c>
      <c r="O126" s="43">
        <f>Minneapolis!$E$23*10^3</f>
        <v>0</v>
      </c>
      <c r="P126" s="43">
        <f>Helena!$E$23*10^3</f>
        <v>0</v>
      </c>
      <c r="Q126" s="43">
        <f>Duluth!$E$23*10^3</f>
        <v>0</v>
      </c>
      <c r="R126" s="43">
        <f>Fairbanks!$E$23*10^3</f>
        <v>0</v>
      </c>
    </row>
    <row r="127" spans="1:18" s="57" customFormat="1">
      <c r="A127" s="60"/>
      <c r="B127" s="61" t="s">
        <v>84</v>
      </c>
      <c r="C127" s="43">
        <f>Miami!$E$24*10^3</f>
        <v>0</v>
      </c>
      <c r="D127" s="43">
        <f>Houston!$E$24*10^3</f>
        <v>0</v>
      </c>
      <c r="E127" s="43">
        <f>Phoenix!$E$24*10^3</f>
        <v>0</v>
      </c>
      <c r="F127" s="43">
        <f>Atlanta!$E$24*10^3</f>
        <v>0</v>
      </c>
      <c r="G127" s="43">
        <f>LosAngeles!$E$24*10^3</f>
        <v>0</v>
      </c>
      <c r="H127" s="43">
        <f>LasVegas!$E$24*10^3</f>
        <v>0</v>
      </c>
      <c r="I127" s="43">
        <f>SanFrancisco!$E$24*10^3</f>
        <v>0</v>
      </c>
      <c r="J127" s="43">
        <f>Baltimore!$E$24*10^3</f>
        <v>0</v>
      </c>
      <c r="K127" s="43">
        <f>Albuquerque!$E$24*10^3</f>
        <v>0</v>
      </c>
      <c r="L127" s="43">
        <f>Seattle!$E$24*10^3</f>
        <v>0</v>
      </c>
      <c r="M127" s="43">
        <f>Chicago!$E$24*10^3</f>
        <v>0</v>
      </c>
      <c r="N127" s="43">
        <f>Boulder!$E$24*10^3</f>
        <v>0</v>
      </c>
      <c r="O127" s="43">
        <f>Minneapolis!$E$24*10^3</f>
        <v>0</v>
      </c>
      <c r="P127" s="43">
        <f>Helena!$E$24*10^3</f>
        <v>0</v>
      </c>
      <c r="Q127" s="43">
        <f>Duluth!$E$24*10^3</f>
        <v>0</v>
      </c>
      <c r="R127" s="43">
        <f>Fairbanks!$E$24*10^3</f>
        <v>0</v>
      </c>
    </row>
    <row r="128" spans="1:18" s="57" customFormat="1">
      <c r="A128" s="60"/>
      <c r="B128" s="61" t="s">
        <v>85</v>
      </c>
      <c r="C128" s="43">
        <f>Miami!$E$25*10^3</f>
        <v>0</v>
      </c>
      <c r="D128" s="43">
        <f>Houston!$E$25*10^3</f>
        <v>0</v>
      </c>
      <c r="E128" s="43">
        <f>Phoenix!$E$25*10^3</f>
        <v>0</v>
      </c>
      <c r="F128" s="43">
        <f>Atlanta!$E$25*10^3</f>
        <v>0</v>
      </c>
      <c r="G128" s="43">
        <f>LosAngeles!$E$25*10^3</f>
        <v>0</v>
      </c>
      <c r="H128" s="43">
        <f>LasVegas!$E$25*10^3</f>
        <v>0</v>
      </c>
      <c r="I128" s="43">
        <f>SanFrancisco!$E$25*10^3</f>
        <v>0</v>
      </c>
      <c r="J128" s="43">
        <f>Baltimore!$E$25*10^3</f>
        <v>0</v>
      </c>
      <c r="K128" s="43">
        <f>Albuquerque!$E$25*10^3</f>
        <v>0</v>
      </c>
      <c r="L128" s="43">
        <f>Seattle!$E$25*10^3</f>
        <v>0</v>
      </c>
      <c r="M128" s="43">
        <f>Chicago!$E$25*10^3</f>
        <v>0</v>
      </c>
      <c r="N128" s="43">
        <f>Boulder!$E$25*10^3</f>
        <v>0</v>
      </c>
      <c r="O128" s="43">
        <f>Minneapolis!$E$25*10^3</f>
        <v>0</v>
      </c>
      <c r="P128" s="43">
        <f>Helena!$E$25*10^3</f>
        <v>0</v>
      </c>
      <c r="Q128" s="43">
        <f>Duluth!$E$25*10^3</f>
        <v>0</v>
      </c>
      <c r="R128" s="43">
        <f>Fairbanks!$E$25*10^3</f>
        <v>0</v>
      </c>
    </row>
    <row r="129" spans="1:18" s="57" customFormat="1">
      <c r="A129" s="60"/>
      <c r="B129" s="61" t="s">
        <v>86</v>
      </c>
      <c r="C129" s="43">
        <f>Miami!$E$26*10^3</f>
        <v>0</v>
      </c>
      <c r="D129" s="43">
        <f>Houston!$E$26*10^3</f>
        <v>0</v>
      </c>
      <c r="E129" s="43">
        <f>Phoenix!$E$26*10^3</f>
        <v>0</v>
      </c>
      <c r="F129" s="43">
        <f>Atlanta!$E$26*10^3</f>
        <v>0</v>
      </c>
      <c r="G129" s="43">
        <f>LosAngeles!$E$26*10^3</f>
        <v>0</v>
      </c>
      <c r="H129" s="43">
        <f>LasVegas!$E$26*10^3</f>
        <v>0</v>
      </c>
      <c r="I129" s="43">
        <f>SanFrancisco!$E$26*10^3</f>
        <v>0</v>
      </c>
      <c r="J129" s="43">
        <f>Baltimore!$E$26*10^3</f>
        <v>0</v>
      </c>
      <c r="K129" s="43">
        <f>Albuquerque!$E$26*10^3</f>
        <v>0</v>
      </c>
      <c r="L129" s="43">
        <f>Seattle!$E$26*10^3</f>
        <v>0</v>
      </c>
      <c r="M129" s="43">
        <f>Chicago!$E$26*10^3</f>
        <v>0</v>
      </c>
      <c r="N129" s="43">
        <f>Boulder!$E$26*10^3</f>
        <v>0</v>
      </c>
      <c r="O129" s="43">
        <f>Minneapolis!$E$26*10^3</f>
        <v>0</v>
      </c>
      <c r="P129" s="43">
        <f>Helena!$E$26*10^3</f>
        <v>0</v>
      </c>
      <c r="Q129" s="43">
        <f>Duluth!$E$26*10^3</f>
        <v>0</v>
      </c>
      <c r="R129" s="43">
        <f>Fairbanks!$E$26*10^3</f>
        <v>0</v>
      </c>
    </row>
    <row r="130" spans="1:18" s="57" customFormat="1">
      <c r="A130" s="60"/>
      <c r="B130" s="61" t="s">
        <v>87</v>
      </c>
      <c r="C130" s="43">
        <f>Miami!$E$28*10^3</f>
        <v>0</v>
      </c>
      <c r="D130" s="43">
        <f>Houston!$E$28*10^3</f>
        <v>0</v>
      </c>
      <c r="E130" s="43">
        <f>Phoenix!$E$28*10^3</f>
        <v>0</v>
      </c>
      <c r="F130" s="43">
        <f>Atlanta!$E$28*10^3</f>
        <v>0</v>
      </c>
      <c r="G130" s="43">
        <f>LosAngeles!$E$28*10^3</f>
        <v>0</v>
      </c>
      <c r="H130" s="43">
        <f>LasVegas!$E$28*10^3</f>
        <v>0</v>
      </c>
      <c r="I130" s="43">
        <f>SanFrancisco!$E$28*10^3</f>
        <v>0</v>
      </c>
      <c r="J130" s="43">
        <f>Baltimore!$E$28*10^3</f>
        <v>0</v>
      </c>
      <c r="K130" s="43">
        <f>Albuquerque!$E$28*10^3</f>
        <v>0</v>
      </c>
      <c r="L130" s="43">
        <f>Seattle!$E$28*10^3</f>
        <v>0</v>
      </c>
      <c r="M130" s="43">
        <f>Chicago!$E$28*10^3</f>
        <v>0</v>
      </c>
      <c r="N130" s="43">
        <f>Boulder!$E$28*10^3</f>
        <v>0</v>
      </c>
      <c r="O130" s="43">
        <f>Minneapolis!$E$28*10^3</f>
        <v>0</v>
      </c>
      <c r="P130" s="43">
        <f>Helena!$E$28*10^3</f>
        <v>0</v>
      </c>
      <c r="Q130" s="43">
        <f>Duluth!$E$28*10^3</f>
        <v>0</v>
      </c>
      <c r="R130" s="43">
        <f>Fairbanks!$E$28*10^3</f>
        <v>0</v>
      </c>
    </row>
    <row r="131" spans="1:18" s="57" customFormat="1">
      <c r="A131" s="60"/>
      <c r="B131" s="58" t="s">
        <v>256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</row>
    <row r="132" spans="1:18" s="57" customFormat="1">
      <c r="A132" s="60"/>
      <c r="B132" s="61" t="s">
        <v>67</v>
      </c>
      <c r="C132" s="43">
        <f>Miami!$F$13*10^3</f>
        <v>0</v>
      </c>
      <c r="D132" s="43">
        <f>Houston!$F$13*10^3</f>
        <v>0</v>
      </c>
      <c r="E132" s="43">
        <f>Phoenix!$F$13*10^3</f>
        <v>0</v>
      </c>
      <c r="F132" s="43">
        <f>Atlanta!$F$13*10^3</f>
        <v>0</v>
      </c>
      <c r="G132" s="43">
        <f>LosAngeles!$F$13*10^3</f>
        <v>0</v>
      </c>
      <c r="H132" s="43">
        <f>LasVegas!$F$13*10^3</f>
        <v>0</v>
      </c>
      <c r="I132" s="43">
        <f>SanFrancisco!$F$13*10^3</f>
        <v>0</v>
      </c>
      <c r="J132" s="43">
        <f>Baltimore!$F$13*10^3</f>
        <v>0</v>
      </c>
      <c r="K132" s="43">
        <f>Albuquerque!$F$13*10^3</f>
        <v>0</v>
      </c>
      <c r="L132" s="43">
        <f>Seattle!$F$13*10^3</f>
        <v>0</v>
      </c>
      <c r="M132" s="43">
        <f>Chicago!$F$13*10^3</f>
        <v>0</v>
      </c>
      <c r="N132" s="43">
        <f>Boulder!$F$13*10^3</f>
        <v>0</v>
      </c>
      <c r="O132" s="43">
        <f>Minneapolis!$F$13*10^3</f>
        <v>0</v>
      </c>
      <c r="P132" s="43">
        <f>Helena!$F$13*10^3</f>
        <v>0</v>
      </c>
      <c r="Q132" s="43">
        <f>Duluth!$F$13*10^3</f>
        <v>0</v>
      </c>
      <c r="R132" s="43">
        <f>Fairbanks!$F$13*10^3</f>
        <v>0</v>
      </c>
    </row>
    <row r="133" spans="1:18" s="57" customFormat="1">
      <c r="A133" s="60"/>
      <c r="B133" s="61" t="s">
        <v>68</v>
      </c>
      <c r="C133" s="43">
        <f>Miami!$F$14*10^3</f>
        <v>0</v>
      </c>
      <c r="D133" s="43">
        <f>Houston!$F$14*10^3</f>
        <v>0</v>
      </c>
      <c r="E133" s="43">
        <f>Phoenix!$F$14*10^3</f>
        <v>0</v>
      </c>
      <c r="F133" s="43">
        <f>Atlanta!$F$14*10^3</f>
        <v>0</v>
      </c>
      <c r="G133" s="43">
        <f>LosAngeles!$F$14*10^3</f>
        <v>0</v>
      </c>
      <c r="H133" s="43">
        <f>LasVegas!$F$14*10^3</f>
        <v>0</v>
      </c>
      <c r="I133" s="43">
        <f>SanFrancisco!$F$14*10^3</f>
        <v>0</v>
      </c>
      <c r="J133" s="43">
        <f>Baltimore!$F$14*10^3</f>
        <v>0</v>
      </c>
      <c r="K133" s="43">
        <f>Albuquerque!$F$14*10^3</f>
        <v>0</v>
      </c>
      <c r="L133" s="43">
        <f>Seattle!$F$14*10^3</f>
        <v>0</v>
      </c>
      <c r="M133" s="43">
        <f>Chicago!$F$14*10^3</f>
        <v>0</v>
      </c>
      <c r="N133" s="43">
        <f>Boulder!$F$14*10^3</f>
        <v>0</v>
      </c>
      <c r="O133" s="43">
        <f>Minneapolis!$F$14*10^3</f>
        <v>0</v>
      </c>
      <c r="P133" s="43">
        <f>Helena!$F$14*10^3</f>
        <v>0</v>
      </c>
      <c r="Q133" s="43">
        <f>Duluth!$F$14*10^3</f>
        <v>0</v>
      </c>
      <c r="R133" s="43">
        <f>Fairbanks!$F$14*10^3</f>
        <v>0</v>
      </c>
    </row>
    <row r="134" spans="1:18" s="57" customFormat="1">
      <c r="A134" s="60"/>
      <c r="B134" s="61" t="s">
        <v>76</v>
      </c>
      <c r="C134" s="43">
        <f>Miami!$F$15*10^3</f>
        <v>0</v>
      </c>
      <c r="D134" s="43">
        <f>Houston!$F$15*10^3</f>
        <v>0</v>
      </c>
      <c r="E134" s="43">
        <f>Phoenix!$F$15*10^3</f>
        <v>0</v>
      </c>
      <c r="F134" s="43">
        <f>Atlanta!$F$15*10^3</f>
        <v>0</v>
      </c>
      <c r="G134" s="43">
        <f>LosAngeles!$F$15*10^3</f>
        <v>0</v>
      </c>
      <c r="H134" s="43">
        <f>LasVegas!$F$15*10^3</f>
        <v>0</v>
      </c>
      <c r="I134" s="43">
        <f>SanFrancisco!$F$15*10^3</f>
        <v>0</v>
      </c>
      <c r="J134" s="43">
        <f>Baltimore!$F$15*10^3</f>
        <v>0</v>
      </c>
      <c r="K134" s="43">
        <f>Albuquerque!$F$15*10^3</f>
        <v>0</v>
      </c>
      <c r="L134" s="43">
        <f>Seattle!$F$15*10^3</f>
        <v>0</v>
      </c>
      <c r="M134" s="43">
        <f>Chicago!$F$15*10^3</f>
        <v>0</v>
      </c>
      <c r="N134" s="43">
        <f>Boulder!$F$15*10^3</f>
        <v>0</v>
      </c>
      <c r="O134" s="43">
        <f>Minneapolis!$F$15*10^3</f>
        <v>0</v>
      </c>
      <c r="P134" s="43">
        <f>Helena!$F$15*10^3</f>
        <v>0</v>
      </c>
      <c r="Q134" s="43">
        <f>Duluth!$F$15*10^3</f>
        <v>0</v>
      </c>
      <c r="R134" s="43">
        <f>Fairbanks!$F$15*10^3</f>
        <v>0</v>
      </c>
    </row>
    <row r="135" spans="1:18" s="57" customFormat="1">
      <c r="A135" s="60"/>
      <c r="B135" s="61" t="s">
        <v>77</v>
      </c>
      <c r="C135" s="43">
        <f>Miami!$F$16*10^3</f>
        <v>0</v>
      </c>
      <c r="D135" s="43">
        <f>Houston!$F$16*10^3</f>
        <v>0</v>
      </c>
      <c r="E135" s="43">
        <f>Phoenix!$F$16*10^3</f>
        <v>0</v>
      </c>
      <c r="F135" s="43">
        <f>Atlanta!$F$16*10^3</f>
        <v>0</v>
      </c>
      <c r="G135" s="43">
        <f>LosAngeles!$F$16*10^3</f>
        <v>0</v>
      </c>
      <c r="H135" s="43">
        <f>LasVegas!$F$16*10^3</f>
        <v>0</v>
      </c>
      <c r="I135" s="43">
        <f>SanFrancisco!$F$16*10^3</f>
        <v>0</v>
      </c>
      <c r="J135" s="43">
        <f>Baltimore!$F$16*10^3</f>
        <v>0</v>
      </c>
      <c r="K135" s="43">
        <f>Albuquerque!$F$16*10^3</f>
        <v>0</v>
      </c>
      <c r="L135" s="43">
        <f>Seattle!$F$16*10^3</f>
        <v>0</v>
      </c>
      <c r="M135" s="43">
        <f>Chicago!$F$16*10^3</f>
        <v>0</v>
      </c>
      <c r="N135" s="43">
        <f>Boulder!$F$16*10^3</f>
        <v>0</v>
      </c>
      <c r="O135" s="43">
        <f>Minneapolis!$F$16*10^3</f>
        <v>0</v>
      </c>
      <c r="P135" s="43">
        <f>Helena!$F$16*10^3</f>
        <v>0</v>
      </c>
      <c r="Q135" s="43">
        <f>Duluth!$F$16*10^3</f>
        <v>0</v>
      </c>
      <c r="R135" s="43">
        <f>Fairbanks!$F$16*10^3</f>
        <v>0</v>
      </c>
    </row>
    <row r="136" spans="1:18" s="57" customFormat="1">
      <c r="A136" s="60"/>
      <c r="B136" s="61" t="s">
        <v>78</v>
      </c>
      <c r="C136" s="43">
        <f>Miami!$F$17*10^3</f>
        <v>0</v>
      </c>
      <c r="D136" s="43">
        <f>Houston!$F$17*10^3</f>
        <v>0</v>
      </c>
      <c r="E136" s="43">
        <f>Phoenix!$F$17*10^3</f>
        <v>0</v>
      </c>
      <c r="F136" s="43">
        <f>Atlanta!$F$17*10^3</f>
        <v>0</v>
      </c>
      <c r="G136" s="43">
        <f>LosAngeles!$F$17*10^3</f>
        <v>0</v>
      </c>
      <c r="H136" s="43">
        <f>LasVegas!$F$17*10^3</f>
        <v>0</v>
      </c>
      <c r="I136" s="43">
        <f>SanFrancisco!$F$17*10^3</f>
        <v>0</v>
      </c>
      <c r="J136" s="43">
        <f>Baltimore!$F$17*10^3</f>
        <v>0</v>
      </c>
      <c r="K136" s="43">
        <f>Albuquerque!$F$17*10^3</f>
        <v>0</v>
      </c>
      <c r="L136" s="43">
        <f>Seattle!$F$17*10^3</f>
        <v>0</v>
      </c>
      <c r="M136" s="43">
        <f>Chicago!$F$17*10^3</f>
        <v>0</v>
      </c>
      <c r="N136" s="43">
        <f>Boulder!$F$17*10^3</f>
        <v>0</v>
      </c>
      <c r="O136" s="43">
        <f>Minneapolis!$F$17*10^3</f>
        <v>0</v>
      </c>
      <c r="P136" s="43">
        <f>Helena!$F$17*10^3</f>
        <v>0</v>
      </c>
      <c r="Q136" s="43">
        <f>Duluth!$F$17*10^3</f>
        <v>0</v>
      </c>
      <c r="R136" s="43">
        <f>Fairbanks!$F$17*10^3</f>
        <v>0</v>
      </c>
    </row>
    <row r="137" spans="1:18" s="57" customFormat="1">
      <c r="A137" s="60"/>
      <c r="B137" s="61" t="s">
        <v>79</v>
      </c>
      <c r="C137" s="43">
        <f>Miami!$F$18*10^3</f>
        <v>0</v>
      </c>
      <c r="D137" s="43">
        <f>Houston!$F$18*10^3</f>
        <v>0</v>
      </c>
      <c r="E137" s="43">
        <f>Phoenix!$F$18*10^3</f>
        <v>0</v>
      </c>
      <c r="F137" s="43">
        <f>Atlanta!$F$18*10^3</f>
        <v>0</v>
      </c>
      <c r="G137" s="43">
        <f>LosAngeles!$F$18*10^3</f>
        <v>0</v>
      </c>
      <c r="H137" s="43">
        <f>LasVegas!$F$18*10^3</f>
        <v>0</v>
      </c>
      <c r="I137" s="43">
        <f>SanFrancisco!$F$18*10^3</f>
        <v>0</v>
      </c>
      <c r="J137" s="43">
        <f>Baltimore!$F$18*10^3</f>
        <v>0</v>
      </c>
      <c r="K137" s="43">
        <f>Albuquerque!$F$18*10^3</f>
        <v>0</v>
      </c>
      <c r="L137" s="43">
        <f>Seattle!$F$18*10^3</f>
        <v>0</v>
      </c>
      <c r="M137" s="43">
        <f>Chicago!$F$18*10^3</f>
        <v>0</v>
      </c>
      <c r="N137" s="43">
        <f>Boulder!$F$18*10^3</f>
        <v>0</v>
      </c>
      <c r="O137" s="43">
        <f>Minneapolis!$F$18*10^3</f>
        <v>0</v>
      </c>
      <c r="P137" s="43">
        <f>Helena!$F$18*10^3</f>
        <v>0</v>
      </c>
      <c r="Q137" s="43">
        <f>Duluth!$F$18*10^3</f>
        <v>0</v>
      </c>
      <c r="R137" s="43">
        <f>Fairbanks!$F$18*10^3</f>
        <v>0</v>
      </c>
    </row>
    <row r="138" spans="1:18" s="57" customFormat="1">
      <c r="A138" s="60"/>
      <c r="B138" s="61" t="s">
        <v>80</v>
      </c>
      <c r="C138" s="43">
        <f>Miami!$F$19*10^3</f>
        <v>0</v>
      </c>
      <c r="D138" s="43">
        <f>Houston!$F$19*10^3</f>
        <v>0</v>
      </c>
      <c r="E138" s="43">
        <f>Phoenix!$F$19*10^3</f>
        <v>0</v>
      </c>
      <c r="F138" s="43">
        <f>Atlanta!$F$19*10^3</f>
        <v>0</v>
      </c>
      <c r="G138" s="43">
        <f>LosAngeles!$F$19*10^3</f>
        <v>0</v>
      </c>
      <c r="H138" s="43">
        <f>LasVegas!$F$19*10^3</f>
        <v>0</v>
      </c>
      <c r="I138" s="43">
        <f>SanFrancisco!$F$19*10^3</f>
        <v>0</v>
      </c>
      <c r="J138" s="43">
        <f>Baltimore!$F$19*10^3</f>
        <v>0</v>
      </c>
      <c r="K138" s="43">
        <f>Albuquerque!$F$19*10^3</f>
        <v>0</v>
      </c>
      <c r="L138" s="43">
        <f>Seattle!$F$19*10^3</f>
        <v>0</v>
      </c>
      <c r="M138" s="43">
        <f>Chicago!$F$19*10^3</f>
        <v>0</v>
      </c>
      <c r="N138" s="43">
        <f>Boulder!$F$19*10^3</f>
        <v>0</v>
      </c>
      <c r="O138" s="43">
        <f>Minneapolis!$F$19*10^3</f>
        <v>0</v>
      </c>
      <c r="P138" s="43">
        <f>Helena!$F$19*10^3</f>
        <v>0</v>
      </c>
      <c r="Q138" s="43">
        <f>Duluth!$F$19*10^3</f>
        <v>0</v>
      </c>
      <c r="R138" s="43">
        <f>Fairbanks!$F$19*10^3</f>
        <v>0</v>
      </c>
    </row>
    <row r="139" spans="1:18" s="57" customFormat="1">
      <c r="A139" s="60"/>
      <c r="B139" s="61" t="s">
        <v>81</v>
      </c>
      <c r="C139" s="43">
        <f>Miami!$F$20*10^3</f>
        <v>0</v>
      </c>
      <c r="D139" s="43">
        <f>Houston!$F$20*10^3</f>
        <v>0</v>
      </c>
      <c r="E139" s="43">
        <f>Phoenix!$F$20*10^3</f>
        <v>0</v>
      </c>
      <c r="F139" s="43">
        <f>Atlanta!$F$20*10^3</f>
        <v>0</v>
      </c>
      <c r="G139" s="43">
        <f>LosAngeles!$F$20*10^3</f>
        <v>0</v>
      </c>
      <c r="H139" s="43">
        <f>LasVegas!$F$20*10^3</f>
        <v>0</v>
      </c>
      <c r="I139" s="43">
        <f>SanFrancisco!$F$20*10^3</f>
        <v>0</v>
      </c>
      <c r="J139" s="43">
        <f>Baltimore!$F$20*10^3</f>
        <v>0</v>
      </c>
      <c r="K139" s="43">
        <f>Albuquerque!$F$20*10^3</f>
        <v>0</v>
      </c>
      <c r="L139" s="43">
        <f>Seattle!$F$20*10^3</f>
        <v>0</v>
      </c>
      <c r="M139" s="43">
        <f>Chicago!$F$20*10^3</f>
        <v>0</v>
      </c>
      <c r="N139" s="43">
        <f>Boulder!$F$20*10^3</f>
        <v>0</v>
      </c>
      <c r="O139" s="43">
        <f>Minneapolis!$F$20*10^3</f>
        <v>0</v>
      </c>
      <c r="P139" s="43">
        <f>Helena!$F$20*10^3</f>
        <v>0</v>
      </c>
      <c r="Q139" s="43">
        <f>Duluth!$F$20*10^3</f>
        <v>0</v>
      </c>
      <c r="R139" s="43">
        <f>Fairbanks!$F$20*10^3</f>
        <v>0</v>
      </c>
    </row>
    <row r="140" spans="1:18" s="57" customFormat="1">
      <c r="A140" s="60"/>
      <c r="B140" s="61" t="s">
        <v>82</v>
      </c>
      <c r="C140" s="43">
        <f>Miami!$F$21*10^3</f>
        <v>0</v>
      </c>
      <c r="D140" s="43">
        <f>Houston!$F$21*10^3</f>
        <v>0</v>
      </c>
      <c r="E140" s="43">
        <f>Phoenix!$F$21*10^3</f>
        <v>0</v>
      </c>
      <c r="F140" s="43">
        <f>Atlanta!$F$21*10^3</f>
        <v>0</v>
      </c>
      <c r="G140" s="43">
        <f>LosAngeles!$F$21*10^3</f>
        <v>0</v>
      </c>
      <c r="H140" s="43">
        <f>LasVegas!$F$21*10^3</f>
        <v>0</v>
      </c>
      <c r="I140" s="43">
        <f>SanFrancisco!$F$21*10^3</f>
        <v>0</v>
      </c>
      <c r="J140" s="43">
        <f>Baltimore!$F$21*10^3</f>
        <v>0</v>
      </c>
      <c r="K140" s="43">
        <f>Albuquerque!$F$21*10^3</f>
        <v>0</v>
      </c>
      <c r="L140" s="43">
        <f>Seattle!$F$21*10^3</f>
        <v>0</v>
      </c>
      <c r="M140" s="43">
        <f>Chicago!$F$21*10^3</f>
        <v>0</v>
      </c>
      <c r="N140" s="43">
        <f>Boulder!$F$21*10^3</f>
        <v>0</v>
      </c>
      <c r="O140" s="43">
        <f>Minneapolis!$F$21*10^3</f>
        <v>0</v>
      </c>
      <c r="P140" s="43">
        <f>Helena!$F$21*10^3</f>
        <v>0</v>
      </c>
      <c r="Q140" s="43">
        <f>Duluth!$F$21*10^3</f>
        <v>0</v>
      </c>
      <c r="R140" s="43">
        <f>Fairbanks!$F$21*10^3</f>
        <v>0</v>
      </c>
    </row>
    <row r="141" spans="1:18" s="57" customFormat="1">
      <c r="A141" s="60"/>
      <c r="B141" s="61" t="s">
        <v>83</v>
      </c>
      <c r="C141" s="43">
        <f>Miami!$F$22*10^3</f>
        <v>0</v>
      </c>
      <c r="D141" s="43">
        <f>Houston!$F$22*10^3</f>
        <v>0</v>
      </c>
      <c r="E141" s="43">
        <f>Phoenix!$F$22*10^3</f>
        <v>0</v>
      </c>
      <c r="F141" s="43">
        <f>Atlanta!$F$22*10^3</f>
        <v>0</v>
      </c>
      <c r="G141" s="43">
        <f>LosAngeles!$F$22*10^3</f>
        <v>0</v>
      </c>
      <c r="H141" s="43">
        <f>LasVegas!$F$22*10^3</f>
        <v>0</v>
      </c>
      <c r="I141" s="43">
        <f>SanFrancisco!$F$22*10^3</f>
        <v>0</v>
      </c>
      <c r="J141" s="43">
        <f>Baltimore!$F$22*10^3</f>
        <v>0</v>
      </c>
      <c r="K141" s="43">
        <f>Albuquerque!$F$22*10^3</f>
        <v>0</v>
      </c>
      <c r="L141" s="43">
        <f>Seattle!$F$22*10^3</f>
        <v>0</v>
      </c>
      <c r="M141" s="43">
        <f>Chicago!$F$22*10^3</f>
        <v>0</v>
      </c>
      <c r="N141" s="43">
        <f>Boulder!$F$22*10^3</f>
        <v>0</v>
      </c>
      <c r="O141" s="43">
        <f>Minneapolis!$F$22*10^3</f>
        <v>0</v>
      </c>
      <c r="P141" s="43">
        <f>Helena!$F$22*10^3</f>
        <v>0</v>
      </c>
      <c r="Q141" s="43">
        <f>Duluth!$F$22*10^3</f>
        <v>0</v>
      </c>
      <c r="R141" s="43">
        <f>Fairbanks!$F$22*10^3</f>
        <v>0</v>
      </c>
    </row>
    <row r="142" spans="1:18" s="57" customFormat="1">
      <c r="A142" s="60"/>
      <c r="B142" s="61" t="s">
        <v>62</v>
      </c>
      <c r="C142" s="43">
        <f>Miami!$F$23*10^3</f>
        <v>0</v>
      </c>
      <c r="D142" s="43">
        <f>Houston!$F$23*10^3</f>
        <v>0</v>
      </c>
      <c r="E142" s="43">
        <f>Phoenix!$F$23*10^3</f>
        <v>0</v>
      </c>
      <c r="F142" s="43">
        <f>Atlanta!$F$23*10^3</f>
        <v>0</v>
      </c>
      <c r="G142" s="43">
        <f>LosAngeles!$F$23*10^3</f>
        <v>0</v>
      </c>
      <c r="H142" s="43">
        <f>LasVegas!$F$23*10^3</f>
        <v>0</v>
      </c>
      <c r="I142" s="43">
        <f>SanFrancisco!$F$23*10^3</f>
        <v>0</v>
      </c>
      <c r="J142" s="43">
        <f>Baltimore!$F$23*10^3</f>
        <v>0</v>
      </c>
      <c r="K142" s="43">
        <f>Albuquerque!$F$23*10^3</f>
        <v>0</v>
      </c>
      <c r="L142" s="43">
        <f>Seattle!$F$23*10^3</f>
        <v>0</v>
      </c>
      <c r="M142" s="43">
        <f>Chicago!$F$23*10^3</f>
        <v>0</v>
      </c>
      <c r="N142" s="43">
        <f>Boulder!$F$23*10^3</f>
        <v>0</v>
      </c>
      <c r="O142" s="43">
        <f>Minneapolis!$F$23*10^3</f>
        <v>0</v>
      </c>
      <c r="P142" s="43">
        <f>Helena!$F$23*10^3</f>
        <v>0</v>
      </c>
      <c r="Q142" s="43">
        <f>Duluth!$F$23*10^3</f>
        <v>0</v>
      </c>
      <c r="R142" s="43">
        <f>Fairbanks!$F$23*10^3</f>
        <v>0</v>
      </c>
    </row>
    <row r="143" spans="1:18" s="57" customFormat="1">
      <c r="A143" s="60"/>
      <c r="B143" s="61" t="s">
        <v>84</v>
      </c>
      <c r="C143" s="43">
        <f>Miami!$F$24*10^3</f>
        <v>0</v>
      </c>
      <c r="D143" s="43">
        <f>Houston!$F$24*10^3</f>
        <v>0</v>
      </c>
      <c r="E143" s="43">
        <f>Phoenix!$F$24*10^3</f>
        <v>0</v>
      </c>
      <c r="F143" s="43">
        <f>Atlanta!$F$24*10^3</f>
        <v>0</v>
      </c>
      <c r="G143" s="43">
        <f>LosAngeles!$F$24*10^3</f>
        <v>0</v>
      </c>
      <c r="H143" s="43">
        <f>LasVegas!$F$24*10^3</f>
        <v>0</v>
      </c>
      <c r="I143" s="43">
        <f>SanFrancisco!$F$24*10^3</f>
        <v>0</v>
      </c>
      <c r="J143" s="43">
        <f>Baltimore!$F$24*10^3</f>
        <v>0</v>
      </c>
      <c r="K143" s="43">
        <f>Albuquerque!$F$24*10^3</f>
        <v>0</v>
      </c>
      <c r="L143" s="43">
        <f>Seattle!$F$24*10^3</f>
        <v>0</v>
      </c>
      <c r="M143" s="43">
        <f>Chicago!$F$24*10^3</f>
        <v>0</v>
      </c>
      <c r="N143" s="43">
        <f>Boulder!$F$24*10^3</f>
        <v>0</v>
      </c>
      <c r="O143" s="43">
        <f>Minneapolis!$F$24*10^3</f>
        <v>0</v>
      </c>
      <c r="P143" s="43">
        <f>Helena!$F$24*10^3</f>
        <v>0</v>
      </c>
      <c r="Q143" s="43">
        <f>Duluth!$F$24*10^3</f>
        <v>0</v>
      </c>
      <c r="R143" s="43">
        <f>Fairbanks!$F$24*10^3</f>
        <v>0</v>
      </c>
    </row>
    <row r="144" spans="1:18" s="57" customFormat="1">
      <c r="A144" s="60"/>
      <c r="B144" s="61" t="s">
        <v>85</v>
      </c>
      <c r="C144" s="43">
        <f>Miami!$F$25*10^3</f>
        <v>0</v>
      </c>
      <c r="D144" s="43">
        <f>Houston!$F$25*10^3</f>
        <v>0</v>
      </c>
      <c r="E144" s="43">
        <f>Phoenix!$F$25*10^3</f>
        <v>0</v>
      </c>
      <c r="F144" s="43">
        <f>Atlanta!$F$25*10^3</f>
        <v>0</v>
      </c>
      <c r="G144" s="43">
        <f>LosAngeles!$F$25*10^3</f>
        <v>0</v>
      </c>
      <c r="H144" s="43">
        <f>LasVegas!$F$25*10^3</f>
        <v>0</v>
      </c>
      <c r="I144" s="43">
        <f>SanFrancisco!$F$25*10^3</f>
        <v>0</v>
      </c>
      <c r="J144" s="43">
        <f>Baltimore!$F$25*10^3</f>
        <v>0</v>
      </c>
      <c r="K144" s="43">
        <f>Albuquerque!$F$25*10^3</f>
        <v>0</v>
      </c>
      <c r="L144" s="43">
        <f>Seattle!$F$25*10^3</f>
        <v>0</v>
      </c>
      <c r="M144" s="43">
        <f>Chicago!$F$25*10^3</f>
        <v>0</v>
      </c>
      <c r="N144" s="43">
        <f>Boulder!$F$25*10^3</f>
        <v>0</v>
      </c>
      <c r="O144" s="43">
        <f>Minneapolis!$F$25*10^3</f>
        <v>0</v>
      </c>
      <c r="P144" s="43">
        <f>Helena!$F$25*10^3</f>
        <v>0</v>
      </c>
      <c r="Q144" s="43">
        <f>Duluth!$F$25*10^3</f>
        <v>0</v>
      </c>
      <c r="R144" s="43">
        <f>Fairbanks!$F$25*10^3</f>
        <v>0</v>
      </c>
    </row>
    <row r="145" spans="1:18" s="57" customFormat="1">
      <c r="A145" s="60"/>
      <c r="B145" s="61" t="s">
        <v>86</v>
      </c>
      <c r="C145" s="43">
        <f>Miami!$F$26*10^3</f>
        <v>0</v>
      </c>
      <c r="D145" s="43">
        <f>Houston!$F$26*10^3</f>
        <v>0</v>
      </c>
      <c r="E145" s="43">
        <f>Phoenix!$F$26*10^3</f>
        <v>0</v>
      </c>
      <c r="F145" s="43">
        <f>Atlanta!$F$26*10^3</f>
        <v>0</v>
      </c>
      <c r="G145" s="43">
        <f>LosAngeles!$F$26*10^3</f>
        <v>0</v>
      </c>
      <c r="H145" s="43">
        <f>LasVegas!$F$26*10^3</f>
        <v>0</v>
      </c>
      <c r="I145" s="43">
        <f>SanFrancisco!$F$26*10^3</f>
        <v>0</v>
      </c>
      <c r="J145" s="43">
        <f>Baltimore!$F$26*10^3</f>
        <v>0</v>
      </c>
      <c r="K145" s="43">
        <f>Albuquerque!$F$26*10^3</f>
        <v>0</v>
      </c>
      <c r="L145" s="43">
        <f>Seattle!$F$26*10^3</f>
        <v>0</v>
      </c>
      <c r="M145" s="43">
        <f>Chicago!$F$26*10^3</f>
        <v>0</v>
      </c>
      <c r="N145" s="43">
        <f>Boulder!$F$26*10^3</f>
        <v>0</v>
      </c>
      <c r="O145" s="43">
        <f>Minneapolis!$F$26*10^3</f>
        <v>0</v>
      </c>
      <c r="P145" s="43">
        <f>Helena!$F$26*10^3</f>
        <v>0</v>
      </c>
      <c r="Q145" s="43">
        <f>Duluth!$F$26*10^3</f>
        <v>0</v>
      </c>
      <c r="R145" s="43">
        <f>Fairbanks!$F$26*10^3</f>
        <v>0</v>
      </c>
    </row>
    <row r="146" spans="1:18" s="57" customFormat="1">
      <c r="A146" s="60"/>
      <c r="B146" s="61" t="s">
        <v>87</v>
      </c>
      <c r="C146" s="43">
        <f>Miami!$F$28*10^3</f>
        <v>0</v>
      </c>
      <c r="D146" s="43">
        <f>Houston!$F$28*10^3</f>
        <v>0</v>
      </c>
      <c r="E146" s="43">
        <f>Phoenix!$F$28*10^3</f>
        <v>0</v>
      </c>
      <c r="F146" s="43">
        <f>Atlanta!$F$28*10^3</f>
        <v>0</v>
      </c>
      <c r="G146" s="43">
        <f>LosAngeles!$F$28*10^3</f>
        <v>0</v>
      </c>
      <c r="H146" s="43">
        <f>LasVegas!$F$28*10^3</f>
        <v>0</v>
      </c>
      <c r="I146" s="43">
        <f>SanFrancisco!$F$28*10^3</f>
        <v>0</v>
      </c>
      <c r="J146" s="43">
        <f>Baltimore!$F$28*10^3</f>
        <v>0</v>
      </c>
      <c r="K146" s="43">
        <f>Albuquerque!$F$28*10^3</f>
        <v>0</v>
      </c>
      <c r="L146" s="43">
        <f>Seattle!$F$28*10^3</f>
        <v>0</v>
      </c>
      <c r="M146" s="43">
        <f>Chicago!$F$28*10^3</f>
        <v>0</v>
      </c>
      <c r="N146" s="43">
        <f>Boulder!$F$28*10^3</f>
        <v>0</v>
      </c>
      <c r="O146" s="43">
        <f>Minneapolis!$F$28*10^3</f>
        <v>0</v>
      </c>
      <c r="P146" s="43">
        <f>Helena!$F$28*10^3</f>
        <v>0</v>
      </c>
      <c r="Q146" s="43">
        <f>Duluth!$F$28*10^3</f>
        <v>0</v>
      </c>
      <c r="R146" s="43">
        <f>Fairbanks!$F$28*10^3</f>
        <v>0</v>
      </c>
    </row>
    <row r="147" spans="1:18" s="57" customFormat="1">
      <c r="A147" s="60"/>
      <c r="B147" s="58" t="s">
        <v>257</v>
      </c>
      <c r="C147" s="87">
        <f>Miami!$B$2*10^3</f>
        <v>5894450</v>
      </c>
      <c r="D147" s="87">
        <f>Houston!$B$2*10^3</f>
        <v>5595700</v>
      </c>
      <c r="E147" s="87">
        <f>Phoenix!$B$2*10^3</f>
        <v>5363440</v>
      </c>
      <c r="F147" s="87">
        <f>Atlanta!$B$2*10^3</f>
        <v>5523210</v>
      </c>
      <c r="G147" s="87">
        <f>LosAngeles!$B$2*10^3</f>
        <v>4727260</v>
      </c>
      <c r="H147" s="87">
        <f>LasVegas!$B$2*10^3</f>
        <v>5153220</v>
      </c>
      <c r="I147" s="87">
        <f>SanFrancisco!$B$2*10^3</f>
        <v>4868500</v>
      </c>
      <c r="J147" s="87">
        <f>Baltimore!$B$2*10^3</f>
        <v>5832180</v>
      </c>
      <c r="K147" s="87">
        <f>Albuquerque!$B$2*10^3</f>
        <v>5236810</v>
      </c>
      <c r="L147" s="87">
        <f>Seattle!$B$2*10^3</f>
        <v>5239610</v>
      </c>
      <c r="M147" s="87">
        <f>Chicago!$B$2*10^3</f>
        <v>6295060</v>
      </c>
      <c r="N147" s="87">
        <f>Boulder!$B$2*10^3</f>
        <v>5457160</v>
      </c>
      <c r="O147" s="87">
        <f>Minneapolis!$B$2*10^3</f>
        <v>6848050</v>
      </c>
      <c r="P147" s="87">
        <f>Helena!$B$2*10^3</f>
        <v>6129420</v>
      </c>
      <c r="Q147" s="87">
        <f>Duluth!$B$2*10^3</f>
        <v>7231510</v>
      </c>
      <c r="R147" s="87">
        <f>Fairbanks!$B$2*10^3</f>
        <v>10592960</v>
      </c>
    </row>
    <row r="148" spans="1:18" s="57" customFormat="1">
      <c r="A148" s="58" t="s">
        <v>88</v>
      </c>
      <c r="B148" s="5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spans="1:18" s="57" customFormat="1">
      <c r="A149" s="60"/>
      <c r="B149" s="58" t="s">
        <v>264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s="57" customFormat="1">
      <c r="A150" s="60"/>
      <c r="B150" s="61" t="s">
        <v>183</v>
      </c>
      <c r="C150" s="42">
        <f>(Miami!$B$13*10^3)/Miami!$B$8</f>
        <v>0</v>
      </c>
      <c r="D150" s="42">
        <f>(Houston!$B$13*10^3)/Houston!$B$8</f>
        <v>0</v>
      </c>
      <c r="E150" s="42">
        <f>(Phoenix!$B$13*10^3)/Phoenix!$B$8</f>
        <v>0</v>
      </c>
      <c r="F150" s="42">
        <f>(Atlanta!$B$13*10^3)/Atlanta!$B$8</f>
        <v>0</v>
      </c>
      <c r="G150" s="42">
        <f>(LosAngeles!$B$13*10^3)/LosAngeles!$B$8</f>
        <v>0</v>
      </c>
      <c r="H150" s="42">
        <f>(LasVegas!$B$13*10^3)/LasVegas!$B$8</f>
        <v>0</v>
      </c>
      <c r="I150" s="42">
        <f>(SanFrancisco!$B$13*10^3)/SanFrancisco!$B$8</f>
        <v>0</v>
      </c>
      <c r="J150" s="42">
        <f>(Baltimore!$B$13*10^3)/Baltimore!$B$8</f>
        <v>0</v>
      </c>
      <c r="K150" s="42">
        <f>(Albuquerque!$B$13*10^3)/Albuquerque!$B$8</f>
        <v>0</v>
      </c>
      <c r="L150" s="42">
        <f>(Seattle!$B$13*10^3)/Seattle!$B$8</f>
        <v>0</v>
      </c>
      <c r="M150" s="42">
        <f>(Chicago!$B$13*10^3)/Chicago!$B$8</f>
        <v>0</v>
      </c>
      <c r="N150" s="42">
        <f>(Boulder!$B$13*10^3)/Boulder!$B$8</f>
        <v>0</v>
      </c>
      <c r="O150" s="42">
        <f>(Minneapolis!$B$13*10^3)/Minneapolis!$B$8</f>
        <v>0</v>
      </c>
      <c r="P150" s="42">
        <f>(Helena!$B$13*10^3)/Helena!$B$8</f>
        <v>0</v>
      </c>
      <c r="Q150" s="42">
        <f>(Duluth!$B$13*10^3)/Duluth!$B$8</f>
        <v>0</v>
      </c>
      <c r="R150" s="42">
        <f>(Fairbanks!$B$13*10^3)/Fairbanks!$B$8</f>
        <v>0</v>
      </c>
    </row>
    <row r="151" spans="1:18" s="57" customFormat="1">
      <c r="A151" s="60"/>
      <c r="B151" s="61" t="s">
        <v>184</v>
      </c>
      <c r="C151" s="42">
        <f>(Miami!$B$14*10^3)/Miami!$B$8</f>
        <v>291.07553485664386</v>
      </c>
      <c r="D151" s="42">
        <f>(Houston!$B$14*10^3)/Houston!$B$8</f>
        <v>188.54024159510988</v>
      </c>
      <c r="E151" s="42">
        <f>(Phoenix!$B$14*10^3)/Phoenix!$B$8</f>
        <v>177.07757240576336</v>
      </c>
      <c r="F151" s="42">
        <f>(Atlanta!$B$14*10^3)/Atlanta!$B$8</f>
        <v>107.7790714597584</v>
      </c>
      <c r="G151" s="42">
        <f>(LosAngeles!$B$14*10^3)/LosAngeles!$B$8</f>
        <v>85.067675738611555</v>
      </c>
      <c r="H151" s="42">
        <f>(LasVegas!$B$14*10^3)/LasVegas!$B$8</f>
        <v>119.54882840925629</v>
      </c>
      <c r="I151" s="42">
        <f>(SanFrancisco!$B$14*10^3)/SanFrancisco!$B$8</f>
        <v>32.17435598893902</v>
      </c>
      <c r="J151" s="42">
        <f>(Baltimore!$B$14*10^3)/Baltimore!$B$8</f>
        <v>76.686071896376077</v>
      </c>
      <c r="K151" s="42">
        <f>(Albuquerque!$B$14*10^3)/Albuquerque!$B$8</f>
        <v>55.205938000291077</v>
      </c>
      <c r="L151" s="42">
        <f>(Seattle!$B$14*10^3)/Seattle!$B$8</f>
        <v>19.086013680686946</v>
      </c>
      <c r="M151" s="42">
        <f>(Chicago!$B$14*10^3)/Chicago!$B$8</f>
        <v>55.015281618396159</v>
      </c>
      <c r="N151" s="42">
        <f>(Boulder!$B$14*10^3)/Boulder!$B$8</f>
        <v>33.440547227477808</v>
      </c>
      <c r="O151" s="42">
        <f>(Minneapolis!$B$14*10^3)/Minneapolis!$B$8</f>
        <v>42.30679668170572</v>
      </c>
      <c r="P151" s="42">
        <f>(Helena!$B$14*10^3)/Helena!$B$8</f>
        <v>19.420753893174211</v>
      </c>
      <c r="Q151" s="42">
        <f>(Duluth!$B$14*10^3)/Duluth!$B$8</f>
        <v>17.495269975258331</v>
      </c>
      <c r="R151" s="42">
        <f>(Fairbanks!$B$14*10^3)/Fairbanks!$B$8</f>
        <v>9.1951680978023571</v>
      </c>
    </row>
    <row r="152" spans="1:18" s="57" customFormat="1">
      <c r="A152" s="60"/>
      <c r="B152" s="61" t="s">
        <v>185</v>
      </c>
      <c r="C152" s="42">
        <f>(Miami!$B$15*10^3)/Miami!$B$8</f>
        <v>269.37418134187163</v>
      </c>
      <c r="D152" s="42">
        <f>(Houston!$B$15*10^3)/Houston!$B$8</f>
        <v>269.37418134187163</v>
      </c>
      <c r="E152" s="42">
        <f>(Phoenix!$B$15*10^3)/Phoenix!$B$8</f>
        <v>269.37418134187163</v>
      </c>
      <c r="F152" s="42">
        <f>(Atlanta!$B$15*10^3)/Atlanta!$B$8</f>
        <v>269.37418134187163</v>
      </c>
      <c r="G152" s="42">
        <f>(LosAngeles!$B$15*10^3)/LosAngeles!$B$8</f>
        <v>269.37418134187163</v>
      </c>
      <c r="H152" s="42">
        <f>(LasVegas!$B$15*10^3)/LasVegas!$B$8</f>
        <v>269.37418134187163</v>
      </c>
      <c r="I152" s="42">
        <f>(SanFrancisco!$B$15*10^3)/SanFrancisco!$B$8</f>
        <v>269.37418134187163</v>
      </c>
      <c r="J152" s="42">
        <f>(Baltimore!$B$15*10^3)/Baltimore!$B$8</f>
        <v>269.37418134187163</v>
      </c>
      <c r="K152" s="42">
        <f>(Albuquerque!$B$15*10^3)/Albuquerque!$B$8</f>
        <v>269.37418134187163</v>
      </c>
      <c r="L152" s="42">
        <f>(Seattle!$B$15*10^3)/Seattle!$B$8</f>
        <v>269.37418134187163</v>
      </c>
      <c r="M152" s="42">
        <f>(Chicago!$B$15*10^3)/Chicago!$B$8</f>
        <v>269.37418134187163</v>
      </c>
      <c r="N152" s="42">
        <f>(Boulder!$B$15*10^3)/Boulder!$B$8</f>
        <v>269.37418134187163</v>
      </c>
      <c r="O152" s="42">
        <f>(Minneapolis!$B$15*10^3)/Minneapolis!$B$8</f>
        <v>269.37418134187163</v>
      </c>
      <c r="P152" s="42">
        <f>(Helena!$B$15*10^3)/Helena!$B$8</f>
        <v>269.37418134187163</v>
      </c>
      <c r="Q152" s="42">
        <f>(Duluth!$B$15*10^3)/Duluth!$B$8</f>
        <v>269.37418134187163</v>
      </c>
      <c r="R152" s="42">
        <f>(Fairbanks!$B$15*10^3)/Fairbanks!$B$8</f>
        <v>269.37418134187163</v>
      </c>
    </row>
    <row r="153" spans="1:18" s="57" customFormat="1">
      <c r="A153" s="60"/>
      <c r="B153" s="61" t="s">
        <v>186</v>
      </c>
      <c r="C153" s="42">
        <f>(Miami!$B$16*10^3)/Miami!$B$8</f>
        <v>18.023577354096929</v>
      </c>
      <c r="D153" s="42">
        <f>(Houston!$B$16*10^3)/Houston!$B$8</f>
        <v>18.016300392955902</v>
      </c>
      <c r="E153" s="42">
        <f>(Phoenix!$B$16*10^3)/Phoenix!$B$8</f>
        <v>18.013389608499491</v>
      </c>
      <c r="F153" s="42">
        <f>(Atlanta!$B$16*10^3)/Atlanta!$B$8</f>
        <v>18.01047882404308</v>
      </c>
      <c r="G153" s="42">
        <f>(LosAngeles!$B$16*10^3)/LosAngeles!$B$8</f>
        <v>17.997380293989231</v>
      </c>
      <c r="H153" s="42">
        <f>(LasVegas!$B$16*10^3)/LasVegas!$B$8</f>
        <v>17.993014117304615</v>
      </c>
      <c r="I153" s="42">
        <f>(SanFrancisco!$B$16*10^3)/SanFrancisco!$B$8</f>
        <v>18.001746470673847</v>
      </c>
      <c r="J153" s="42">
        <f>(Baltimore!$B$16*10^3)/Baltimore!$B$8</f>
        <v>17.991558725076409</v>
      </c>
      <c r="K153" s="42">
        <f>(Albuquerque!$B$16*10^3)/Albuquerque!$B$8</f>
        <v>17.997380293989231</v>
      </c>
      <c r="L153" s="42">
        <f>(Seattle!$B$16*10^3)/Seattle!$B$8</f>
        <v>17.962450880512296</v>
      </c>
      <c r="M153" s="42">
        <f>(Chicago!$B$16*10^3)/Chicago!$B$8</f>
        <v>17.99446950953282</v>
      </c>
      <c r="N153" s="42">
        <f>(Boulder!$B$16*10^3)/Boulder!$B$8</f>
        <v>17.984281763935382</v>
      </c>
      <c r="O153" s="42">
        <f>(Minneapolis!$B$16*10^3)/Minneapolis!$B$8</f>
        <v>17.982826371707176</v>
      </c>
      <c r="P153" s="42">
        <f>(Helena!$B$16*10^3)/Helena!$B$8</f>
        <v>17.97846019502256</v>
      </c>
      <c r="Q153" s="42">
        <f>(Duluth!$B$16*10^3)/Duluth!$B$8</f>
        <v>17.968272449425122</v>
      </c>
      <c r="R153" s="42">
        <f>(Fairbanks!$B$16*10^3)/Fairbanks!$B$8</f>
        <v>17.857662640081504</v>
      </c>
    </row>
    <row r="154" spans="1:18" s="57" customFormat="1">
      <c r="A154" s="60"/>
      <c r="B154" s="61" t="s">
        <v>187</v>
      </c>
      <c r="C154" s="42">
        <f>(Miami!$B$17*10^3)/Miami!$B$8</f>
        <v>179.04671809052539</v>
      </c>
      <c r="D154" s="42">
        <f>(Houston!$B$17*10^3)/Houston!$B$8</f>
        <v>179.04671809052539</v>
      </c>
      <c r="E154" s="42">
        <f>(Phoenix!$B$17*10^3)/Phoenix!$B$8</f>
        <v>179.04671809052539</v>
      </c>
      <c r="F154" s="42">
        <f>(Atlanta!$B$17*10^3)/Atlanta!$B$8</f>
        <v>179.04671809052539</v>
      </c>
      <c r="G154" s="42">
        <f>(LosAngeles!$B$17*10^3)/LosAngeles!$B$8</f>
        <v>179.04671809052539</v>
      </c>
      <c r="H154" s="42">
        <f>(LasVegas!$B$17*10^3)/LasVegas!$B$8</f>
        <v>179.04671809052539</v>
      </c>
      <c r="I154" s="42">
        <f>(SanFrancisco!$B$17*10^3)/SanFrancisco!$B$8</f>
        <v>179.04671809052539</v>
      </c>
      <c r="J154" s="42">
        <f>(Baltimore!$B$17*10^3)/Baltimore!$B$8</f>
        <v>179.04671809052539</v>
      </c>
      <c r="K154" s="42">
        <f>(Albuquerque!$B$17*10^3)/Albuquerque!$B$8</f>
        <v>179.04671809052539</v>
      </c>
      <c r="L154" s="42">
        <f>(Seattle!$B$17*10^3)/Seattle!$B$8</f>
        <v>179.04671809052539</v>
      </c>
      <c r="M154" s="42">
        <f>(Chicago!$B$17*10^3)/Chicago!$B$8</f>
        <v>179.04671809052539</v>
      </c>
      <c r="N154" s="42">
        <f>(Boulder!$B$17*10^3)/Boulder!$B$8</f>
        <v>179.04671809052539</v>
      </c>
      <c r="O154" s="42">
        <f>(Minneapolis!$B$17*10^3)/Minneapolis!$B$8</f>
        <v>179.04671809052539</v>
      </c>
      <c r="P154" s="42">
        <f>(Helena!$B$17*10^3)/Helena!$B$8</f>
        <v>179.04671809052539</v>
      </c>
      <c r="Q154" s="42">
        <f>(Duluth!$B$17*10^3)/Duluth!$B$8</f>
        <v>179.04671809052539</v>
      </c>
      <c r="R154" s="42">
        <f>(Fairbanks!$B$17*10^3)/Fairbanks!$B$8</f>
        <v>179.04671809052539</v>
      </c>
    </row>
    <row r="155" spans="1:18" s="57" customFormat="1">
      <c r="A155" s="60"/>
      <c r="B155" s="61" t="s">
        <v>188</v>
      </c>
      <c r="C155" s="42">
        <f>(Miami!$B$18*10^3)/Miami!$B$8</f>
        <v>0</v>
      </c>
      <c r="D155" s="42">
        <f>(Houston!$B$18*10^3)/Houston!$B$8</f>
        <v>0</v>
      </c>
      <c r="E155" s="42">
        <f>(Phoenix!$B$18*10^3)/Phoenix!$B$8</f>
        <v>0</v>
      </c>
      <c r="F155" s="42">
        <f>(Atlanta!$B$18*10^3)/Atlanta!$B$8</f>
        <v>0</v>
      </c>
      <c r="G155" s="42">
        <f>(LosAngeles!$B$18*10^3)/LosAngeles!$B$8</f>
        <v>0</v>
      </c>
      <c r="H155" s="42">
        <f>(LasVegas!$B$18*10^3)/LasVegas!$B$8</f>
        <v>0</v>
      </c>
      <c r="I155" s="42">
        <f>(SanFrancisco!$B$18*10^3)/SanFrancisco!$B$8</f>
        <v>0</v>
      </c>
      <c r="J155" s="42">
        <f>(Baltimore!$B$18*10^3)/Baltimore!$B$8</f>
        <v>0</v>
      </c>
      <c r="K155" s="42">
        <f>(Albuquerque!$B$18*10^3)/Albuquerque!$B$8</f>
        <v>0</v>
      </c>
      <c r="L155" s="42">
        <f>(Seattle!$B$18*10^3)/Seattle!$B$8</f>
        <v>0</v>
      </c>
      <c r="M155" s="42">
        <f>(Chicago!$B$18*10^3)/Chicago!$B$8</f>
        <v>0</v>
      </c>
      <c r="N155" s="42">
        <f>(Boulder!$B$18*10^3)/Boulder!$B$8</f>
        <v>0</v>
      </c>
      <c r="O155" s="42">
        <f>(Minneapolis!$B$18*10^3)/Minneapolis!$B$8</f>
        <v>0</v>
      </c>
      <c r="P155" s="42">
        <f>(Helena!$B$18*10^3)/Helena!$B$8</f>
        <v>0</v>
      </c>
      <c r="Q155" s="42">
        <f>(Duluth!$B$18*10^3)/Duluth!$B$8</f>
        <v>0</v>
      </c>
      <c r="R155" s="42">
        <f>(Fairbanks!$B$18*10^3)/Fairbanks!$B$8</f>
        <v>0</v>
      </c>
    </row>
    <row r="156" spans="1:18" s="57" customFormat="1">
      <c r="A156" s="60"/>
      <c r="B156" s="61" t="s">
        <v>189</v>
      </c>
      <c r="C156" s="42">
        <f>(Miami!$B$19*10^3)/Miami!$B$8</f>
        <v>35.946732644447678</v>
      </c>
      <c r="D156" s="42">
        <f>(Houston!$B$19*10^3)/Houston!$B$8</f>
        <v>27.758695968563529</v>
      </c>
      <c r="E156" s="42">
        <f>(Phoenix!$B$19*10^3)/Phoenix!$B$8</f>
        <v>32.669189346528889</v>
      </c>
      <c r="F156" s="42">
        <f>(Atlanta!$B$19*10^3)/Atlanta!$B$8</f>
        <v>24.214815892883131</v>
      </c>
      <c r="G156" s="42">
        <f>(LosAngeles!$B$19*10^3)/LosAngeles!$B$8</f>
        <v>25.539222820550137</v>
      </c>
      <c r="H156" s="42">
        <f>(LasVegas!$B$19*10^3)/LasVegas!$B$8</f>
        <v>28.950662203463832</v>
      </c>
      <c r="I156" s="42">
        <f>(SanFrancisco!$B$19*10^3)/SanFrancisco!$B$8</f>
        <v>21.734827536020958</v>
      </c>
      <c r="J156" s="42">
        <f>(Baltimore!$B$19*10^3)/Baltimore!$B$8</f>
        <v>21.472856934943966</v>
      </c>
      <c r="K156" s="42">
        <f>(Albuquerque!$B$19*10^3)/Albuquerque!$B$8</f>
        <v>26.077717944986173</v>
      </c>
      <c r="L156" s="42">
        <f>(Seattle!$B$19*10^3)/Seattle!$B$8</f>
        <v>17.656818512589144</v>
      </c>
      <c r="M156" s="42">
        <f>(Chicago!$B$19*10^3)/Chicago!$B$8</f>
        <v>21.205064764954155</v>
      </c>
      <c r="N156" s="42">
        <f>(Boulder!$B$19*10^3)/Boulder!$B$8</f>
        <v>20.392955901615487</v>
      </c>
      <c r="O156" s="42">
        <f>(Minneapolis!$B$19*10^3)/Minneapolis!$B$8</f>
        <v>19.697278416533255</v>
      </c>
      <c r="P156" s="42">
        <f>(Helena!$B$19*10^3)/Helena!$B$8</f>
        <v>19.720564692184542</v>
      </c>
      <c r="Q156" s="42">
        <f>(Duluth!$B$19*10^3)/Duluth!$B$8</f>
        <v>17.60879056905836</v>
      </c>
      <c r="R156" s="42">
        <f>(Fairbanks!$B$19*10^3)/Fairbanks!$B$8</f>
        <v>23.043225149177704</v>
      </c>
    </row>
    <row r="157" spans="1:18" s="57" customFormat="1">
      <c r="A157" s="60"/>
      <c r="B157" s="61" t="s">
        <v>190</v>
      </c>
      <c r="C157" s="42">
        <f>(Miami!$B$20*10^3)/Miami!$B$8</f>
        <v>7.2769611410275067E-3</v>
      </c>
      <c r="D157" s="42">
        <f>(Houston!$B$20*10^3)/Houston!$B$8</f>
        <v>8.2957357007713575E-2</v>
      </c>
      <c r="E157" s="42">
        <f>(Phoenix!$B$20*10^3)/Phoenix!$B$8</f>
        <v>5.0938727987192546E-2</v>
      </c>
      <c r="F157" s="42">
        <f>(Atlanta!$B$20*10^3)/Atlanta!$B$8</f>
        <v>0.16300392955901616</v>
      </c>
      <c r="G157" s="42">
        <f>(LosAngeles!$B$20*10^3)/LosAngeles!$B$8</f>
        <v>4.8027943530781547E-2</v>
      </c>
      <c r="H157" s="42">
        <f>(LasVegas!$B$20*10^3)/LasVegas!$B$8</f>
        <v>8.8778925920535587E-2</v>
      </c>
      <c r="I157" s="42">
        <f>(SanFrancisco!$B$20*10^3)/SanFrancisco!$B$8</f>
        <v>0.11206520157182361</v>
      </c>
      <c r="J157" s="42">
        <f>(Baltimore!$B$20*10^3)/Baltimore!$B$8</f>
        <v>0.23722893319749672</v>
      </c>
      <c r="K157" s="42">
        <f>(Albuquerque!$B$20*10^3)/Albuquerque!$B$8</f>
        <v>0.17028089070004365</v>
      </c>
      <c r="L157" s="42">
        <f>(Seattle!$B$20*10^3)/Seattle!$B$8</f>
        <v>0.17901324406927668</v>
      </c>
      <c r="M157" s="42">
        <f>(Chicago!$B$20*10^3)/Chicago!$B$8</f>
        <v>0.3230970746616213</v>
      </c>
      <c r="N157" s="42">
        <f>(Boulder!$B$20*10^3)/Boulder!$B$8</f>
        <v>0.25178285547955176</v>
      </c>
      <c r="O157" s="42">
        <f>(Minneapolis!$B$20*10^3)/Minneapolis!$B$8</f>
        <v>0.49919953427448699</v>
      </c>
      <c r="P157" s="42">
        <f>(Helena!$B$20*10^3)/Helena!$B$8</f>
        <v>0.38713433270266334</v>
      </c>
      <c r="Q157" s="42">
        <f>(Duluth!$B$20*10^3)/Duluth!$B$8</f>
        <v>0.62436326590016011</v>
      </c>
      <c r="R157" s="42">
        <f>(Fairbanks!$B$20*10^3)/Fairbanks!$B$8</f>
        <v>1.608208412167079</v>
      </c>
    </row>
    <row r="158" spans="1:18" s="57" customFormat="1">
      <c r="A158" s="60"/>
      <c r="B158" s="61" t="s">
        <v>191</v>
      </c>
      <c r="C158" s="42">
        <f>(Miami!$B$21*10^3)/Miami!$B$8</f>
        <v>0</v>
      </c>
      <c r="D158" s="42">
        <f>(Houston!$B$21*10^3)/Houston!$B$8</f>
        <v>0</v>
      </c>
      <c r="E158" s="42">
        <f>(Phoenix!$B$21*10^3)/Phoenix!$B$8</f>
        <v>0</v>
      </c>
      <c r="F158" s="42">
        <f>(Atlanta!$B$21*10^3)/Atlanta!$B$8</f>
        <v>0</v>
      </c>
      <c r="G158" s="42">
        <f>(LosAngeles!$B$21*10^3)/LosAngeles!$B$8</f>
        <v>0</v>
      </c>
      <c r="H158" s="42">
        <f>(LasVegas!$B$21*10^3)/LasVegas!$B$8</f>
        <v>0</v>
      </c>
      <c r="I158" s="42">
        <f>(SanFrancisco!$B$21*10^3)/SanFrancisco!$B$8</f>
        <v>0</v>
      </c>
      <c r="J158" s="42">
        <f>(Baltimore!$B$21*10^3)/Baltimore!$B$8</f>
        <v>0</v>
      </c>
      <c r="K158" s="42">
        <f>(Albuquerque!$B$21*10^3)/Albuquerque!$B$8</f>
        <v>0</v>
      </c>
      <c r="L158" s="42">
        <f>(Seattle!$B$21*10^3)/Seattle!$B$8</f>
        <v>0</v>
      </c>
      <c r="M158" s="42">
        <f>(Chicago!$B$21*10^3)/Chicago!$B$8</f>
        <v>0</v>
      </c>
      <c r="N158" s="42">
        <f>(Boulder!$B$21*10^3)/Boulder!$B$8</f>
        <v>0</v>
      </c>
      <c r="O158" s="42">
        <f>(Minneapolis!$B$21*10^3)/Minneapolis!$B$8</f>
        <v>0</v>
      </c>
      <c r="P158" s="42">
        <f>(Helena!$B$21*10^3)/Helena!$B$8</f>
        <v>0</v>
      </c>
      <c r="Q158" s="42">
        <f>(Duluth!$B$21*10^3)/Duluth!$B$8</f>
        <v>0</v>
      </c>
      <c r="R158" s="42">
        <f>(Fairbanks!$B$21*10^3)/Fairbanks!$B$8</f>
        <v>0</v>
      </c>
    </row>
    <row r="159" spans="1:18" s="57" customFormat="1">
      <c r="A159" s="60"/>
      <c r="B159" s="61" t="s">
        <v>192</v>
      </c>
      <c r="C159" s="42">
        <f>(Miami!$B$22*10^3)/Miami!$B$8</f>
        <v>0</v>
      </c>
      <c r="D159" s="42">
        <f>(Houston!$B$22*10^3)/Houston!$B$8</f>
        <v>0</v>
      </c>
      <c r="E159" s="42">
        <f>(Phoenix!$B$22*10^3)/Phoenix!$B$8</f>
        <v>0</v>
      </c>
      <c r="F159" s="42">
        <f>(Atlanta!$B$22*10^3)/Atlanta!$B$8</f>
        <v>0</v>
      </c>
      <c r="G159" s="42">
        <f>(LosAngeles!$B$22*10^3)/LosAngeles!$B$8</f>
        <v>0</v>
      </c>
      <c r="H159" s="42">
        <f>(LasVegas!$B$22*10^3)/LasVegas!$B$8</f>
        <v>0</v>
      </c>
      <c r="I159" s="42">
        <f>(SanFrancisco!$B$22*10^3)/SanFrancisco!$B$8</f>
        <v>0</v>
      </c>
      <c r="J159" s="42">
        <f>(Baltimore!$B$22*10^3)/Baltimore!$B$8</f>
        <v>0</v>
      </c>
      <c r="K159" s="42">
        <f>(Albuquerque!$B$22*10^3)/Albuquerque!$B$8</f>
        <v>0</v>
      </c>
      <c r="L159" s="42">
        <f>(Seattle!$B$22*10^3)/Seattle!$B$8</f>
        <v>0</v>
      </c>
      <c r="M159" s="42">
        <f>(Chicago!$B$22*10^3)/Chicago!$B$8</f>
        <v>0</v>
      </c>
      <c r="N159" s="42">
        <f>(Boulder!$B$22*10^3)/Boulder!$B$8</f>
        <v>0</v>
      </c>
      <c r="O159" s="42">
        <f>(Minneapolis!$B$22*10^3)/Minneapolis!$B$8</f>
        <v>0</v>
      </c>
      <c r="P159" s="42">
        <f>(Helena!$B$22*10^3)/Helena!$B$8</f>
        <v>0</v>
      </c>
      <c r="Q159" s="42">
        <f>(Duluth!$B$22*10^3)/Duluth!$B$8</f>
        <v>0</v>
      </c>
      <c r="R159" s="42">
        <f>(Fairbanks!$B$22*10^3)/Fairbanks!$B$8</f>
        <v>0</v>
      </c>
    </row>
    <row r="160" spans="1:18" s="57" customFormat="1">
      <c r="A160" s="60"/>
      <c r="B160" s="61" t="s">
        <v>193</v>
      </c>
      <c r="C160" s="42">
        <f>(Miami!$B$23*10^3)/Miami!$B$8</f>
        <v>0</v>
      </c>
      <c r="D160" s="42">
        <f>(Houston!$B$23*10^3)/Houston!$B$8</f>
        <v>0</v>
      </c>
      <c r="E160" s="42">
        <f>(Phoenix!$B$23*10^3)/Phoenix!$B$8</f>
        <v>0</v>
      </c>
      <c r="F160" s="42">
        <f>(Atlanta!$B$23*10^3)/Atlanta!$B$8</f>
        <v>0</v>
      </c>
      <c r="G160" s="42">
        <f>(LosAngeles!$B$23*10^3)/LosAngeles!$B$8</f>
        <v>0</v>
      </c>
      <c r="H160" s="42">
        <f>(LasVegas!$B$23*10^3)/LasVegas!$B$8</f>
        <v>0</v>
      </c>
      <c r="I160" s="42">
        <f>(SanFrancisco!$B$23*10^3)/SanFrancisco!$B$8</f>
        <v>0</v>
      </c>
      <c r="J160" s="42">
        <f>(Baltimore!$B$23*10^3)/Baltimore!$B$8</f>
        <v>0</v>
      </c>
      <c r="K160" s="42">
        <f>(Albuquerque!$B$23*10^3)/Albuquerque!$B$8</f>
        <v>0</v>
      </c>
      <c r="L160" s="42">
        <f>(Seattle!$B$23*10^3)/Seattle!$B$8</f>
        <v>0</v>
      </c>
      <c r="M160" s="42">
        <f>(Chicago!$B$23*10^3)/Chicago!$B$8</f>
        <v>0</v>
      </c>
      <c r="N160" s="42">
        <f>(Boulder!$B$23*10^3)/Boulder!$B$8</f>
        <v>0</v>
      </c>
      <c r="O160" s="42">
        <f>(Minneapolis!$B$23*10^3)/Minneapolis!$B$8</f>
        <v>0</v>
      </c>
      <c r="P160" s="42">
        <f>(Helena!$B$23*10^3)/Helena!$B$8</f>
        <v>0</v>
      </c>
      <c r="Q160" s="42">
        <f>(Duluth!$B$23*10^3)/Duluth!$B$8</f>
        <v>0</v>
      </c>
      <c r="R160" s="42">
        <f>(Fairbanks!$B$23*10^3)/Fairbanks!$B$8</f>
        <v>0</v>
      </c>
    </row>
    <row r="161" spans="1:18" s="57" customFormat="1">
      <c r="A161" s="60"/>
      <c r="B161" s="61" t="s">
        <v>194</v>
      </c>
      <c r="C161" s="42">
        <f>(Miami!$B$24*10^3)/Miami!$B$8</f>
        <v>0</v>
      </c>
      <c r="D161" s="42">
        <f>(Houston!$B$24*10^3)/Houston!$B$8</f>
        <v>0</v>
      </c>
      <c r="E161" s="42">
        <f>(Phoenix!$B$24*10^3)/Phoenix!$B$8</f>
        <v>0</v>
      </c>
      <c r="F161" s="42">
        <f>(Atlanta!$B$24*10^3)/Atlanta!$B$8</f>
        <v>0</v>
      </c>
      <c r="G161" s="42">
        <f>(LosAngeles!$B$24*10^3)/LosAngeles!$B$8</f>
        <v>0</v>
      </c>
      <c r="H161" s="42">
        <f>(LasVegas!$B$24*10^3)/LasVegas!$B$8</f>
        <v>0</v>
      </c>
      <c r="I161" s="42">
        <f>(SanFrancisco!$B$24*10^3)/SanFrancisco!$B$8</f>
        <v>0</v>
      </c>
      <c r="J161" s="42">
        <f>(Baltimore!$B$24*10^3)/Baltimore!$B$8</f>
        <v>0</v>
      </c>
      <c r="K161" s="42">
        <f>(Albuquerque!$B$24*10^3)/Albuquerque!$B$8</f>
        <v>0</v>
      </c>
      <c r="L161" s="42">
        <f>(Seattle!$B$24*10^3)/Seattle!$B$8</f>
        <v>0</v>
      </c>
      <c r="M161" s="42">
        <f>(Chicago!$B$24*10^3)/Chicago!$B$8</f>
        <v>0</v>
      </c>
      <c r="N161" s="42">
        <f>(Boulder!$B$24*10^3)/Boulder!$B$8</f>
        <v>0</v>
      </c>
      <c r="O161" s="42">
        <f>(Minneapolis!$B$24*10^3)/Minneapolis!$B$8</f>
        <v>0</v>
      </c>
      <c r="P161" s="42">
        <f>(Helena!$B$24*10^3)/Helena!$B$8</f>
        <v>0</v>
      </c>
      <c r="Q161" s="42">
        <f>(Duluth!$B$24*10^3)/Duluth!$B$8</f>
        <v>0</v>
      </c>
      <c r="R161" s="42">
        <f>(Fairbanks!$B$24*10^3)/Fairbanks!$B$8</f>
        <v>0</v>
      </c>
    </row>
    <row r="162" spans="1:18" s="57" customFormat="1">
      <c r="A162" s="60"/>
      <c r="B162" s="61" t="s">
        <v>195</v>
      </c>
      <c r="C162" s="42">
        <f>(Miami!$B$25*10^3)/Miami!$B$8</f>
        <v>11.411730461359337</v>
      </c>
      <c r="D162" s="42">
        <f>(Houston!$B$25*10^3)/Houston!$B$8</f>
        <v>10.892155435889972</v>
      </c>
      <c r="E162" s="42">
        <f>(Phoenix!$B$25*10^3)/Phoenix!$B$8</f>
        <v>10.911075534856645</v>
      </c>
      <c r="F162" s="42">
        <f>(Atlanta!$B$25*10^3)/Atlanta!$B$8</f>
        <v>10.397322078300101</v>
      </c>
      <c r="G162" s="42">
        <f>(LosAngeles!$B$25*10^3)/LosAngeles!$B$8</f>
        <v>10.403143647212923</v>
      </c>
      <c r="H162" s="42">
        <f>(LasVegas!$B$25*10^3)/LasVegas!$B$8</f>
        <v>10.555959831174501</v>
      </c>
      <c r="I162" s="42">
        <f>(SanFrancisco!$B$25*10^3)/SanFrancisco!$B$8</f>
        <v>9.9476058797846019</v>
      </c>
      <c r="J162" s="42">
        <f>(Baltimore!$B$25*10^3)/Baltimore!$B$8</f>
        <v>10.077135788094891</v>
      </c>
      <c r="K162" s="42">
        <f>(Albuquerque!$B$25*10^3)/Albuquerque!$B$8</f>
        <v>10.07422500363848</v>
      </c>
      <c r="L162" s="42">
        <f>(Seattle!$B$25*10^3)/Seattle!$B$8</f>
        <v>9.7438509678358312</v>
      </c>
      <c r="M162" s="42">
        <f>(Chicago!$B$25*10^3)/Chicago!$B$8</f>
        <v>9.847183816038422</v>
      </c>
      <c r="N162" s="42">
        <f>(Boulder!$B$25*10^3)/Boulder!$B$8</f>
        <v>9.7933343035948184</v>
      </c>
      <c r="O162" s="42">
        <f>(Minneapolis!$B$25*10^3)/Minneapolis!$B$8</f>
        <v>9.7365740066948039</v>
      </c>
      <c r="P162" s="42">
        <f>(Helena!$B$25*10^3)/Helena!$B$8</f>
        <v>9.5561053703973222</v>
      </c>
      <c r="Q162" s="42">
        <f>(Duluth!$B$25*10^3)/Duluth!$B$8</f>
        <v>9.3931014408383078</v>
      </c>
      <c r="R162" s="42">
        <f>(Fairbanks!$B$25*10^3)/Fairbanks!$B$8</f>
        <v>9.1151215252510553</v>
      </c>
    </row>
    <row r="163" spans="1:18" s="57" customFormat="1">
      <c r="A163" s="60"/>
      <c r="B163" s="61" t="s">
        <v>196</v>
      </c>
      <c r="C163" s="42">
        <f>(Miami!$B$26*10^3)/Miami!$B$8</f>
        <v>0</v>
      </c>
      <c r="D163" s="42">
        <f>(Houston!$B$26*10^3)/Houston!$B$8</f>
        <v>0</v>
      </c>
      <c r="E163" s="42">
        <f>(Phoenix!$B$26*10^3)/Phoenix!$B$8</f>
        <v>0</v>
      </c>
      <c r="F163" s="42">
        <f>(Atlanta!$B$26*10^3)/Atlanta!$B$8</f>
        <v>0</v>
      </c>
      <c r="G163" s="42">
        <f>(LosAngeles!$B$26*10^3)/LosAngeles!$B$8</f>
        <v>0</v>
      </c>
      <c r="H163" s="42">
        <f>(LasVegas!$B$26*10^3)/LasVegas!$B$8</f>
        <v>0</v>
      </c>
      <c r="I163" s="42">
        <f>(SanFrancisco!$B$26*10^3)/SanFrancisco!$B$8</f>
        <v>0</v>
      </c>
      <c r="J163" s="42">
        <f>(Baltimore!$B$26*10^3)/Baltimore!$B$8</f>
        <v>0</v>
      </c>
      <c r="K163" s="42">
        <f>(Albuquerque!$B$26*10^3)/Albuquerque!$B$8</f>
        <v>0</v>
      </c>
      <c r="L163" s="42">
        <f>(Seattle!$B$26*10^3)/Seattle!$B$8</f>
        <v>0</v>
      </c>
      <c r="M163" s="42">
        <f>(Chicago!$B$26*10^3)/Chicago!$B$8</f>
        <v>0</v>
      </c>
      <c r="N163" s="42">
        <f>(Boulder!$B$26*10^3)/Boulder!$B$8</f>
        <v>0</v>
      </c>
      <c r="O163" s="42">
        <f>(Minneapolis!$B$26*10^3)/Minneapolis!$B$8</f>
        <v>0</v>
      </c>
      <c r="P163" s="42">
        <f>(Helena!$B$26*10^3)/Helena!$B$8</f>
        <v>0</v>
      </c>
      <c r="Q163" s="42">
        <f>(Duluth!$B$26*10^3)/Duluth!$B$8</f>
        <v>0</v>
      </c>
      <c r="R163" s="42">
        <f>(Fairbanks!$B$26*10^3)/Fairbanks!$B$8</f>
        <v>0</v>
      </c>
    </row>
    <row r="164" spans="1:18" s="57" customFormat="1">
      <c r="A164" s="60"/>
      <c r="B164" s="61" t="s">
        <v>87</v>
      </c>
      <c r="C164" s="42">
        <f>(Miami!$B$28*10^3)/Miami!$B$8</f>
        <v>804.88575171008586</v>
      </c>
      <c r="D164" s="42">
        <f>(Houston!$B$28*10^3)/Houston!$B$8</f>
        <v>693.71125018192402</v>
      </c>
      <c r="E164" s="42">
        <f>(Phoenix!$B$28*10^3)/Phoenix!$B$8</f>
        <v>687.14306505603258</v>
      </c>
      <c r="F164" s="42">
        <f>(Atlanta!$B$28*10^3)/Atlanta!$B$8</f>
        <v>608.98704700916903</v>
      </c>
      <c r="G164" s="42">
        <f>(LosAngeles!$B$28*10^3)/LosAngeles!$B$8</f>
        <v>587.4748944840635</v>
      </c>
      <c r="H164" s="42">
        <f>(LasVegas!$B$28*10^3)/LasVegas!$B$8</f>
        <v>625.55814291951685</v>
      </c>
      <c r="I164" s="42">
        <f>(SanFrancisco!$B$28*10^3)/SanFrancisco!$B$8</f>
        <v>530.39150050938724</v>
      </c>
      <c r="J164" s="42">
        <f>(Baltimore!$B$28*10^3)/Baltimore!$B$8</f>
        <v>574.88429631785766</v>
      </c>
      <c r="K164" s="42">
        <f>(Albuquerque!$B$28*10^3)/Albuquerque!$B$8</f>
        <v>557.94789695823022</v>
      </c>
      <c r="L164" s="42">
        <f>(Seattle!$B$28*10^3)/Seattle!$B$8</f>
        <v>513.04904671809049</v>
      </c>
      <c r="M164" s="42">
        <f>(Chicago!$B$28*10^3)/Chicago!$B$8</f>
        <v>552.80599621598026</v>
      </c>
      <c r="N164" s="42">
        <f>(Boulder!$B$28*10^3)/Boulder!$B$8</f>
        <v>530.28380148450003</v>
      </c>
      <c r="O164" s="42">
        <f>(Minneapolis!$B$28*10^3)/Minneapolis!$B$8</f>
        <v>538.64211905108425</v>
      </c>
      <c r="P164" s="42">
        <f>(Helena!$B$28*10^3)/Helena!$B$8</f>
        <v>515.48246252365016</v>
      </c>
      <c r="Q164" s="42">
        <f>(Duluth!$B$28*10^3)/Duluth!$B$8</f>
        <v>511.50924174064909</v>
      </c>
      <c r="R164" s="42">
        <f>(Fairbanks!$B$28*10^3)/Fairbanks!$B$8</f>
        <v>509.24028525687675</v>
      </c>
    </row>
    <row r="165" spans="1:18" s="57" customFormat="1">
      <c r="A165" s="60"/>
      <c r="B165" s="58" t="s">
        <v>258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</row>
    <row r="166" spans="1:18" s="57" customFormat="1">
      <c r="A166" s="60"/>
      <c r="B166" s="61" t="s">
        <v>197</v>
      </c>
      <c r="C166" s="42">
        <f>(Miami!$C$13*10^3)/Miami!$B$8</f>
        <v>7.99738029398923</v>
      </c>
      <c r="D166" s="42">
        <f>(Houston!$C$13*10^3)/Houston!$B$8</f>
        <v>72.199097656818509</v>
      </c>
      <c r="E166" s="42">
        <f>(Phoenix!$C$13*10^3)/Phoenix!$B$8</f>
        <v>46.691893465288892</v>
      </c>
      <c r="F166" s="42">
        <f>(Atlanta!$C$13*10^3)/Atlanta!$B$8</f>
        <v>143.18876437199825</v>
      </c>
      <c r="G166" s="42">
        <f>(LosAngeles!$C$13*10^3)/LosAngeles!$B$8</f>
        <v>49.784601950225586</v>
      </c>
      <c r="H166" s="42">
        <f>(LasVegas!$C$13*10^3)/LasVegas!$B$8</f>
        <v>75.357298792024451</v>
      </c>
      <c r="I166" s="42">
        <f>(SanFrancisco!$C$13*10^3)/SanFrancisco!$B$8</f>
        <v>124.71547081938583</v>
      </c>
      <c r="J166" s="42">
        <f>(Baltimore!$C$13*10^3)/Baltimore!$B$8</f>
        <v>219.7322078300102</v>
      </c>
      <c r="K166" s="42">
        <f>(Albuquerque!$C$13*10^3)/Albuquerque!$B$8</f>
        <v>150.50356571095909</v>
      </c>
      <c r="L166" s="42">
        <f>(Seattle!$C$13*10^3)/Seattle!$B$8</f>
        <v>194.29777324989084</v>
      </c>
      <c r="M166" s="42">
        <f>(Chicago!$C$13*10^3)/Chicago!$B$8</f>
        <v>307.00625818658131</v>
      </c>
      <c r="N166" s="42">
        <f>(Boulder!$C$13*10^3)/Boulder!$B$8</f>
        <v>207.75724057633533</v>
      </c>
      <c r="O166" s="42">
        <f>(Minneapolis!$C$13*10^3)/Minneapolis!$B$8</f>
        <v>399.738029398923</v>
      </c>
      <c r="P166" s="42">
        <f>(Helena!$C$13*10^3)/Helena!$B$8</f>
        <v>318.07742686654052</v>
      </c>
      <c r="Q166" s="42">
        <f>(Duluth!$C$13*10^3)/Duluth!$B$8</f>
        <v>479.72056469218455</v>
      </c>
      <c r="R166" s="42">
        <f>(Fairbanks!$C$13*10^3)/Fairbanks!$B$8</f>
        <v>967.68156018046864</v>
      </c>
    </row>
    <row r="167" spans="1:18" s="57" customFormat="1">
      <c r="A167" s="60"/>
      <c r="B167" s="61" t="s">
        <v>198</v>
      </c>
      <c r="C167" s="42">
        <f>(Miami!$C$14*10^3)/Miami!$B$8</f>
        <v>0</v>
      </c>
      <c r="D167" s="42">
        <f>(Houston!$C$14*10^3)/Houston!$B$8</f>
        <v>0</v>
      </c>
      <c r="E167" s="42">
        <f>(Phoenix!$C$14*10^3)/Phoenix!$B$8</f>
        <v>0</v>
      </c>
      <c r="F167" s="42">
        <f>(Atlanta!$C$14*10^3)/Atlanta!$B$8</f>
        <v>0</v>
      </c>
      <c r="G167" s="42">
        <f>(LosAngeles!$C$14*10^3)/LosAngeles!$B$8</f>
        <v>0</v>
      </c>
      <c r="H167" s="42">
        <f>(LasVegas!$C$14*10^3)/LasVegas!$B$8</f>
        <v>0</v>
      </c>
      <c r="I167" s="42">
        <f>(SanFrancisco!$C$14*10^3)/SanFrancisco!$B$8</f>
        <v>0</v>
      </c>
      <c r="J167" s="42">
        <f>(Baltimore!$C$14*10^3)/Baltimore!$B$8</f>
        <v>0</v>
      </c>
      <c r="K167" s="42">
        <f>(Albuquerque!$C$14*10^3)/Albuquerque!$B$8</f>
        <v>0</v>
      </c>
      <c r="L167" s="42">
        <f>(Seattle!$C$14*10^3)/Seattle!$B$8</f>
        <v>0</v>
      </c>
      <c r="M167" s="42">
        <f>(Chicago!$C$14*10^3)/Chicago!$B$8</f>
        <v>0</v>
      </c>
      <c r="N167" s="42">
        <f>(Boulder!$C$14*10^3)/Boulder!$B$8</f>
        <v>0</v>
      </c>
      <c r="O167" s="42">
        <f>(Minneapolis!$C$14*10^3)/Minneapolis!$B$8</f>
        <v>0</v>
      </c>
      <c r="P167" s="42">
        <f>(Helena!$C$14*10^3)/Helena!$B$8</f>
        <v>0</v>
      </c>
      <c r="Q167" s="42">
        <f>(Duluth!$C$14*10^3)/Duluth!$B$8</f>
        <v>0</v>
      </c>
      <c r="R167" s="42">
        <f>(Fairbanks!$C$14*10^3)/Fairbanks!$B$8</f>
        <v>0</v>
      </c>
    </row>
    <row r="168" spans="1:18" s="57" customFormat="1">
      <c r="A168" s="60"/>
      <c r="B168" s="61" t="s">
        <v>199</v>
      </c>
      <c r="C168" s="42">
        <f>(Miami!$C$15*10^3)/Miami!$B$8</f>
        <v>0</v>
      </c>
      <c r="D168" s="42">
        <f>(Houston!$C$15*10^3)/Houston!$B$8</f>
        <v>0</v>
      </c>
      <c r="E168" s="42">
        <f>(Phoenix!$C$15*10^3)/Phoenix!$B$8</f>
        <v>0</v>
      </c>
      <c r="F168" s="42">
        <f>(Atlanta!$C$15*10^3)/Atlanta!$B$8</f>
        <v>0</v>
      </c>
      <c r="G168" s="42">
        <f>(LosAngeles!$C$15*10^3)/LosAngeles!$B$8</f>
        <v>0</v>
      </c>
      <c r="H168" s="42">
        <f>(LasVegas!$C$15*10^3)/LasVegas!$B$8</f>
        <v>0</v>
      </c>
      <c r="I168" s="42">
        <f>(SanFrancisco!$C$15*10^3)/SanFrancisco!$B$8</f>
        <v>0</v>
      </c>
      <c r="J168" s="42">
        <f>(Baltimore!$C$15*10^3)/Baltimore!$B$8</f>
        <v>0</v>
      </c>
      <c r="K168" s="42">
        <f>(Albuquerque!$C$15*10^3)/Albuquerque!$B$8</f>
        <v>0</v>
      </c>
      <c r="L168" s="42">
        <f>(Seattle!$C$15*10^3)/Seattle!$B$8</f>
        <v>0</v>
      </c>
      <c r="M168" s="42">
        <f>(Chicago!$C$15*10^3)/Chicago!$B$8</f>
        <v>0</v>
      </c>
      <c r="N168" s="42">
        <f>(Boulder!$C$15*10^3)/Boulder!$B$8</f>
        <v>0</v>
      </c>
      <c r="O168" s="42">
        <f>(Minneapolis!$C$15*10^3)/Minneapolis!$B$8</f>
        <v>0</v>
      </c>
      <c r="P168" s="42">
        <f>(Helena!$C$15*10^3)/Helena!$B$8</f>
        <v>0</v>
      </c>
      <c r="Q168" s="42">
        <f>(Duluth!$C$15*10^3)/Duluth!$B$8</f>
        <v>0</v>
      </c>
      <c r="R168" s="42">
        <f>(Fairbanks!$C$15*10^3)/Fairbanks!$B$8</f>
        <v>0</v>
      </c>
    </row>
    <row r="169" spans="1:18" s="57" customFormat="1">
      <c r="A169" s="60"/>
      <c r="B169" s="61" t="s">
        <v>200</v>
      </c>
      <c r="C169" s="42">
        <f>(Miami!$C$16*10^3)/Miami!$B$8</f>
        <v>0</v>
      </c>
      <c r="D169" s="42">
        <f>(Houston!$C$16*10^3)/Houston!$B$8</f>
        <v>0</v>
      </c>
      <c r="E169" s="42">
        <f>(Phoenix!$C$16*10^3)/Phoenix!$B$8</f>
        <v>0</v>
      </c>
      <c r="F169" s="42">
        <f>(Atlanta!$C$16*10^3)/Atlanta!$B$8</f>
        <v>0</v>
      </c>
      <c r="G169" s="42">
        <f>(LosAngeles!$C$16*10^3)/LosAngeles!$B$8</f>
        <v>0</v>
      </c>
      <c r="H169" s="42">
        <f>(LasVegas!$C$16*10^3)/LasVegas!$B$8</f>
        <v>0</v>
      </c>
      <c r="I169" s="42">
        <f>(SanFrancisco!$C$16*10^3)/SanFrancisco!$B$8</f>
        <v>0</v>
      </c>
      <c r="J169" s="42">
        <f>(Baltimore!$C$16*10^3)/Baltimore!$B$8</f>
        <v>0</v>
      </c>
      <c r="K169" s="42">
        <f>(Albuquerque!$C$16*10^3)/Albuquerque!$B$8</f>
        <v>0</v>
      </c>
      <c r="L169" s="42">
        <f>(Seattle!$C$16*10^3)/Seattle!$B$8</f>
        <v>0</v>
      </c>
      <c r="M169" s="42">
        <f>(Chicago!$C$16*10^3)/Chicago!$B$8</f>
        <v>0</v>
      </c>
      <c r="N169" s="42">
        <f>(Boulder!$C$16*10^3)/Boulder!$B$8</f>
        <v>0</v>
      </c>
      <c r="O169" s="42">
        <f>(Minneapolis!$C$16*10^3)/Minneapolis!$B$8</f>
        <v>0</v>
      </c>
      <c r="P169" s="42">
        <f>(Helena!$C$16*10^3)/Helena!$B$8</f>
        <v>0</v>
      </c>
      <c r="Q169" s="42">
        <f>(Duluth!$C$16*10^3)/Duluth!$B$8</f>
        <v>0</v>
      </c>
      <c r="R169" s="42">
        <f>(Fairbanks!$C$16*10^3)/Fairbanks!$B$8</f>
        <v>0</v>
      </c>
    </row>
    <row r="170" spans="1:18" s="57" customFormat="1">
      <c r="A170" s="60"/>
      <c r="B170" s="61" t="s">
        <v>201</v>
      </c>
      <c r="C170" s="42">
        <f>(Miami!$C$17*10^3)/Miami!$B$8</f>
        <v>34.105661475767718</v>
      </c>
      <c r="D170" s="42">
        <f>(Houston!$C$17*10^3)/Houston!$B$8</f>
        <v>34.105661475767718</v>
      </c>
      <c r="E170" s="42">
        <f>(Phoenix!$C$17*10^3)/Phoenix!$B$8</f>
        <v>34.105661475767718</v>
      </c>
      <c r="F170" s="42">
        <f>(Atlanta!$C$17*10^3)/Atlanta!$B$8</f>
        <v>34.105661475767718</v>
      </c>
      <c r="G170" s="42">
        <f>(LosAngeles!$C$17*10^3)/LosAngeles!$B$8</f>
        <v>34.105661475767718</v>
      </c>
      <c r="H170" s="42">
        <f>(LasVegas!$C$17*10^3)/LasVegas!$B$8</f>
        <v>34.105661475767718</v>
      </c>
      <c r="I170" s="42">
        <f>(SanFrancisco!$C$17*10^3)/SanFrancisco!$B$8</f>
        <v>34.105661475767718</v>
      </c>
      <c r="J170" s="42">
        <f>(Baltimore!$C$17*10^3)/Baltimore!$B$8</f>
        <v>34.105661475767718</v>
      </c>
      <c r="K170" s="42">
        <f>(Albuquerque!$C$17*10^3)/Albuquerque!$B$8</f>
        <v>34.105661475767718</v>
      </c>
      <c r="L170" s="42">
        <f>(Seattle!$C$17*10^3)/Seattle!$B$8</f>
        <v>34.105661475767718</v>
      </c>
      <c r="M170" s="42">
        <f>(Chicago!$C$17*10^3)/Chicago!$B$8</f>
        <v>34.105661475767718</v>
      </c>
      <c r="N170" s="42">
        <f>(Boulder!$C$17*10^3)/Boulder!$B$8</f>
        <v>34.105661475767718</v>
      </c>
      <c r="O170" s="42">
        <f>(Minneapolis!$C$17*10^3)/Minneapolis!$B$8</f>
        <v>34.105661475767718</v>
      </c>
      <c r="P170" s="42">
        <f>(Helena!$C$17*10^3)/Helena!$B$8</f>
        <v>34.105661475767718</v>
      </c>
      <c r="Q170" s="42">
        <f>(Duluth!$C$17*10^3)/Duluth!$B$8</f>
        <v>34.105661475767718</v>
      </c>
      <c r="R170" s="42">
        <f>(Fairbanks!$C$17*10^3)/Fairbanks!$B$8</f>
        <v>34.105661475767718</v>
      </c>
    </row>
    <row r="171" spans="1:18" s="57" customFormat="1">
      <c r="A171" s="60"/>
      <c r="B171" s="61" t="s">
        <v>202</v>
      </c>
      <c r="C171" s="42">
        <f>(Miami!$C$18*10^3)/Miami!$B$8</f>
        <v>0</v>
      </c>
      <c r="D171" s="42">
        <f>(Houston!$C$18*10^3)/Houston!$B$8</f>
        <v>0</v>
      </c>
      <c r="E171" s="42">
        <f>(Phoenix!$C$18*10^3)/Phoenix!$B$8</f>
        <v>0</v>
      </c>
      <c r="F171" s="42">
        <f>(Atlanta!$C$18*10^3)/Atlanta!$B$8</f>
        <v>0</v>
      </c>
      <c r="G171" s="42">
        <f>(LosAngeles!$C$18*10^3)/LosAngeles!$B$8</f>
        <v>0</v>
      </c>
      <c r="H171" s="42">
        <f>(LasVegas!$C$18*10^3)/LasVegas!$B$8</f>
        <v>0</v>
      </c>
      <c r="I171" s="42">
        <f>(SanFrancisco!$C$18*10^3)/SanFrancisco!$B$8</f>
        <v>0</v>
      </c>
      <c r="J171" s="42">
        <f>(Baltimore!$C$18*10^3)/Baltimore!$B$8</f>
        <v>0</v>
      </c>
      <c r="K171" s="42">
        <f>(Albuquerque!$C$18*10^3)/Albuquerque!$B$8</f>
        <v>0</v>
      </c>
      <c r="L171" s="42">
        <f>(Seattle!$C$18*10^3)/Seattle!$B$8</f>
        <v>0</v>
      </c>
      <c r="M171" s="42">
        <f>(Chicago!$C$18*10^3)/Chicago!$B$8</f>
        <v>0</v>
      </c>
      <c r="N171" s="42">
        <f>(Boulder!$C$18*10^3)/Boulder!$B$8</f>
        <v>0</v>
      </c>
      <c r="O171" s="42">
        <f>(Minneapolis!$C$18*10^3)/Minneapolis!$B$8</f>
        <v>0</v>
      </c>
      <c r="P171" s="42">
        <f>(Helena!$C$18*10^3)/Helena!$B$8</f>
        <v>0</v>
      </c>
      <c r="Q171" s="42">
        <f>(Duluth!$C$18*10^3)/Duluth!$B$8</f>
        <v>0</v>
      </c>
      <c r="R171" s="42">
        <f>(Fairbanks!$C$18*10^3)/Fairbanks!$B$8</f>
        <v>0</v>
      </c>
    </row>
    <row r="172" spans="1:18" s="57" customFormat="1">
      <c r="A172" s="60"/>
      <c r="B172" s="61" t="s">
        <v>203</v>
      </c>
      <c r="C172" s="42">
        <f>(Miami!$C$19*10^3)/Miami!$B$8</f>
        <v>0</v>
      </c>
      <c r="D172" s="42">
        <f>(Houston!$C$19*10^3)/Houston!$B$8</f>
        <v>0</v>
      </c>
      <c r="E172" s="42">
        <f>(Phoenix!$C$19*10^3)/Phoenix!$B$8</f>
        <v>0</v>
      </c>
      <c r="F172" s="42">
        <f>(Atlanta!$C$19*10^3)/Atlanta!$B$8</f>
        <v>0</v>
      </c>
      <c r="G172" s="42">
        <f>(LosAngeles!$C$19*10^3)/LosAngeles!$B$8</f>
        <v>0</v>
      </c>
      <c r="H172" s="42">
        <f>(LasVegas!$C$19*10^3)/LasVegas!$B$8</f>
        <v>0</v>
      </c>
      <c r="I172" s="42">
        <f>(SanFrancisco!$C$19*10^3)/SanFrancisco!$B$8</f>
        <v>0</v>
      </c>
      <c r="J172" s="42">
        <f>(Baltimore!$C$19*10^3)/Baltimore!$B$8</f>
        <v>0</v>
      </c>
      <c r="K172" s="42">
        <f>(Albuquerque!$C$19*10^3)/Albuquerque!$B$8</f>
        <v>0</v>
      </c>
      <c r="L172" s="42">
        <f>(Seattle!$C$19*10^3)/Seattle!$B$8</f>
        <v>0</v>
      </c>
      <c r="M172" s="42">
        <f>(Chicago!$C$19*10^3)/Chicago!$B$8</f>
        <v>0</v>
      </c>
      <c r="N172" s="42">
        <f>(Boulder!$C$19*10^3)/Boulder!$B$8</f>
        <v>0</v>
      </c>
      <c r="O172" s="42">
        <f>(Minneapolis!$C$19*10^3)/Minneapolis!$B$8</f>
        <v>0</v>
      </c>
      <c r="P172" s="42">
        <f>(Helena!$C$19*10^3)/Helena!$B$8</f>
        <v>0</v>
      </c>
      <c r="Q172" s="42">
        <f>(Duluth!$C$19*10^3)/Duluth!$B$8</f>
        <v>0</v>
      </c>
      <c r="R172" s="42">
        <f>(Fairbanks!$C$19*10^3)/Fairbanks!$B$8</f>
        <v>0</v>
      </c>
    </row>
    <row r="173" spans="1:18" s="57" customFormat="1">
      <c r="A173" s="60"/>
      <c r="B173" s="61" t="s">
        <v>204</v>
      </c>
      <c r="C173" s="42">
        <f>(Miami!$C$20*10^3)/Miami!$B$8</f>
        <v>0</v>
      </c>
      <c r="D173" s="42">
        <f>(Houston!$C$20*10^3)/Houston!$B$8</f>
        <v>0</v>
      </c>
      <c r="E173" s="42">
        <f>(Phoenix!$C$20*10^3)/Phoenix!$B$8</f>
        <v>0</v>
      </c>
      <c r="F173" s="42">
        <f>(Atlanta!$C$20*10^3)/Atlanta!$B$8</f>
        <v>0</v>
      </c>
      <c r="G173" s="42">
        <f>(LosAngeles!$C$20*10^3)/LosAngeles!$B$8</f>
        <v>0</v>
      </c>
      <c r="H173" s="42">
        <f>(LasVegas!$C$20*10^3)/LasVegas!$B$8</f>
        <v>0</v>
      </c>
      <c r="I173" s="42">
        <f>(SanFrancisco!$C$20*10^3)/SanFrancisco!$B$8</f>
        <v>0</v>
      </c>
      <c r="J173" s="42">
        <f>(Baltimore!$C$20*10^3)/Baltimore!$B$8</f>
        <v>0</v>
      </c>
      <c r="K173" s="42">
        <f>(Albuquerque!$C$20*10^3)/Albuquerque!$B$8</f>
        <v>0</v>
      </c>
      <c r="L173" s="42">
        <f>(Seattle!$C$20*10^3)/Seattle!$B$8</f>
        <v>0</v>
      </c>
      <c r="M173" s="42">
        <f>(Chicago!$C$20*10^3)/Chicago!$B$8</f>
        <v>0</v>
      </c>
      <c r="N173" s="42">
        <f>(Boulder!$C$20*10^3)/Boulder!$B$8</f>
        <v>0</v>
      </c>
      <c r="O173" s="42">
        <f>(Minneapolis!$C$20*10^3)/Minneapolis!$B$8</f>
        <v>0</v>
      </c>
      <c r="P173" s="42">
        <f>(Helena!$C$20*10^3)/Helena!$B$8</f>
        <v>0</v>
      </c>
      <c r="Q173" s="42">
        <f>(Duluth!$C$20*10^3)/Duluth!$B$8</f>
        <v>0</v>
      </c>
      <c r="R173" s="42">
        <f>(Fairbanks!$C$20*10^3)/Fairbanks!$B$8</f>
        <v>0</v>
      </c>
    </row>
    <row r="174" spans="1:18" s="57" customFormat="1">
      <c r="A174" s="60"/>
      <c r="B174" s="61" t="s">
        <v>205</v>
      </c>
      <c r="C174" s="42">
        <f>(Miami!$C$21*10^3)/Miami!$B$8</f>
        <v>0</v>
      </c>
      <c r="D174" s="42">
        <f>(Houston!$C$21*10^3)/Houston!$B$8</f>
        <v>0</v>
      </c>
      <c r="E174" s="42">
        <f>(Phoenix!$C$21*10^3)/Phoenix!$B$8</f>
        <v>0</v>
      </c>
      <c r="F174" s="42">
        <f>(Atlanta!$C$21*10^3)/Atlanta!$B$8</f>
        <v>0</v>
      </c>
      <c r="G174" s="42">
        <f>(LosAngeles!$C$21*10^3)/LosAngeles!$B$8</f>
        <v>0</v>
      </c>
      <c r="H174" s="42">
        <f>(LasVegas!$C$21*10^3)/LasVegas!$B$8</f>
        <v>0</v>
      </c>
      <c r="I174" s="42">
        <f>(SanFrancisco!$C$21*10^3)/SanFrancisco!$B$8</f>
        <v>0</v>
      </c>
      <c r="J174" s="42">
        <f>(Baltimore!$C$21*10^3)/Baltimore!$B$8</f>
        <v>0</v>
      </c>
      <c r="K174" s="42">
        <f>(Albuquerque!$C$21*10^3)/Albuquerque!$B$8</f>
        <v>0</v>
      </c>
      <c r="L174" s="42">
        <f>(Seattle!$C$21*10^3)/Seattle!$B$8</f>
        <v>0</v>
      </c>
      <c r="M174" s="42">
        <f>(Chicago!$C$21*10^3)/Chicago!$B$8</f>
        <v>0</v>
      </c>
      <c r="N174" s="42">
        <f>(Boulder!$C$21*10^3)/Boulder!$B$8</f>
        <v>0</v>
      </c>
      <c r="O174" s="42">
        <f>(Minneapolis!$C$21*10^3)/Minneapolis!$B$8</f>
        <v>0</v>
      </c>
      <c r="P174" s="42">
        <f>(Helena!$C$21*10^3)/Helena!$B$8</f>
        <v>0</v>
      </c>
      <c r="Q174" s="42">
        <f>(Duluth!$C$21*10^3)/Duluth!$B$8</f>
        <v>0</v>
      </c>
      <c r="R174" s="42">
        <f>(Fairbanks!$C$21*10^3)/Fairbanks!$B$8</f>
        <v>0</v>
      </c>
    </row>
    <row r="175" spans="1:18" s="57" customFormat="1">
      <c r="A175" s="60"/>
      <c r="B175" s="61" t="s">
        <v>206</v>
      </c>
      <c r="C175" s="42">
        <f>(Miami!$C$22*10^3)/Miami!$B$8</f>
        <v>0</v>
      </c>
      <c r="D175" s="42">
        <f>(Houston!$C$22*10^3)/Houston!$B$8</f>
        <v>0</v>
      </c>
      <c r="E175" s="42">
        <f>(Phoenix!$C$22*10^3)/Phoenix!$B$8</f>
        <v>0</v>
      </c>
      <c r="F175" s="42">
        <f>(Atlanta!$C$22*10^3)/Atlanta!$B$8</f>
        <v>0</v>
      </c>
      <c r="G175" s="42">
        <f>(LosAngeles!$C$22*10^3)/LosAngeles!$B$8</f>
        <v>0</v>
      </c>
      <c r="H175" s="42">
        <f>(LasVegas!$C$22*10^3)/LasVegas!$B$8</f>
        <v>0</v>
      </c>
      <c r="I175" s="42">
        <f>(SanFrancisco!$C$22*10^3)/SanFrancisco!$B$8</f>
        <v>0</v>
      </c>
      <c r="J175" s="42">
        <f>(Baltimore!$C$22*10^3)/Baltimore!$B$8</f>
        <v>0</v>
      </c>
      <c r="K175" s="42">
        <f>(Albuquerque!$C$22*10^3)/Albuquerque!$B$8</f>
        <v>0</v>
      </c>
      <c r="L175" s="42">
        <f>(Seattle!$C$22*10^3)/Seattle!$B$8</f>
        <v>0</v>
      </c>
      <c r="M175" s="42">
        <f>(Chicago!$C$22*10^3)/Chicago!$B$8</f>
        <v>0</v>
      </c>
      <c r="N175" s="42">
        <f>(Boulder!$C$22*10^3)/Boulder!$B$8</f>
        <v>0</v>
      </c>
      <c r="O175" s="42">
        <f>(Minneapolis!$C$22*10^3)/Minneapolis!$B$8</f>
        <v>0</v>
      </c>
      <c r="P175" s="42">
        <f>(Helena!$C$22*10^3)/Helena!$B$8</f>
        <v>0</v>
      </c>
      <c r="Q175" s="42">
        <f>(Duluth!$C$22*10^3)/Duluth!$B$8</f>
        <v>0</v>
      </c>
      <c r="R175" s="42">
        <f>(Fairbanks!$C$22*10^3)/Fairbanks!$B$8</f>
        <v>0</v>
      </c>
    </row>
    <row r="176" spans="1:18" s="57" customFormat="1">
      <c r="A176" s="60"/>
      <c r="B176" s="61" t="s">
        <v>207</v>
      </c>
      <c r="C176" s="42">
        <f>(Miami!$C$23*10^3)/Miami!$B$8</f>
        <v>0</v>
      </c>
      <c r="D176" s="42">
        <f>(Houston!$C$23*10^3)/Houston!$B$8</f>
        <v>0</v>
      </c>
      <c r="E176" s="42">
        <f>(Phoenix!$C$23*10^3)/Phoenix!$B$8</f>
        <v>0</v>
      </c>
      <c r="F176" s="42">
        <f>(Atlanta!$C$23*10^3)/Atlanta!$B$8</f>
        <v>0</v>
      </c>
      <c r="G176" s="42">
        <f>(LosAngeles!$C$23*10^3)/LosAngeles!$B$8</f>
        <v>0</v>
      </c>
      <c r="H176" s="42">
        <f>(LasVegas!$C$23*10^3)/LasVegas!$B$8</f>
        <v>0</v>
      </c>
      <c r="I176" s="42">
        <f>(SanFrancisco!$C$23*10^3)/SanFrancisco!$B$8</f>
        <v>0</v>
      </c>
      <c r="J176" s="42">
        <f>(Baltimore!$C$23*10^3)/Baltimore!$B$8</f>
        <v>0</v>
      </c>
      <c r="K176" s="42">
        <f>(Albuquerque!$C$23*10^3)/Albuquerque!$B$8</f>
        <v>0</v>
      </c>
      <c r="L176" s="42">
        <f>(Seattle!$C$23*10^3)/Seattle!$B$8</f>
        <v>0</v>
      </c>
      <c r="M176" s="42">
        <f>(Chicago!$C$23*10^3)/Chicago!$B$8</f>
        <v>0</v>
      </c>
      <c r="N176" s="42">
        <f>(Boulder!$C$23*10^3)/Boulder!$B$8</f>
        <v>0</v>
      </c>
      <c r="O176" s="42">
        <f>(Minneapolis!$C$23*10^3)/Minneapolis!$B$8</f>
        <v>0</v>
      </c>
      <c r="P176" s="42">
        <f>(Helena!$C$23*10^3)/Helena!$B$8</f>
        <v>0</v>
      </c>
      <c r="Q176" s="42">
        <f>(Duluth!$C$23*10^3)/Duluth!$B$8</f>
        <v>0</v>
      </c>
      <c r="R176" s="42">
        <f>(Fairbanks!$C$23*10^3)/Fairbanks!$B$8</f>
        <v>0</v>
      </c>
    </row>
    <row r="177" spans="1:18" s="57" customFormat="1">
      <c r="A177" s="60"/>
      <c r="B177" s="61" t="s">
        <v>208</v>
      </c>
      <c r="C177" s="42">
        <f>(Miami!$C$24*10^3)/Miami!$B$8</f>
        <v>10.884878474748945</v>
      </c>
      <c r="D177" s="42">
        <f>(Houston!$C$24*10^3)/Houston!$B$8</f>
        <v>14.377819822442149</v>
      </c>
      <c r="E177" s="42">
        <f>(Phoenix!$C$24*10^3)/Phoenix!$B$8</f>
        <v>12.648813855334012</v>
      </c>
      <c r="F177" s="42">
        <f>(Atlanta!$C$24*10^3)/Atlanta!$B$8</f>
        <v>17.562218017755786</v>
      </c>
      <c r="G177" s="42">
        <f>(LosAngeles!$C$24*10^3)/LosAngeles!$B$8</f>
        <v>16.636588560617085</v>
      </c>
      <c r="H177" s="42">
        <f>(LasVegas!$C$24*10^3)/LasVegas!$B$8</f>
        <v>14.974530636006405</v>
      </c>
      <c r="I177" s="42">
        <f>(SanFrancisco!$C$24*10^3)/SanFrancisco!$B$8</f>
        <v>19.343618105079319</v>
      </c>
      <c r="J177" s="42">
        <f>(Baltimore!$C$24*10^3)/Baltimore!$B$8</f>
        <v>20.087323533692331</v>
      </c>
      <c r="K177" s="42">
        <f>(Albuquerque!$C$24*10^3)/Albuquerque!$B$8</f>
        <v>19.604133313928102</v>
      </c>
      <c r="L177" s="42">
        <f>(Seattle!$C$24*10^3)/Seattle!$B$8</f>
        <v>21.116285839033619</v>
      </c>
      <c r="M177" s="42">
        <f>(Chicago!$C$24*10^3)/Chicago!$B$8</f>
        <v>22.260224130403145</v>
      </c>
      <c r="N177" s="42">
        <f>(Boulder!$C$24*10^3)/Boulder!$B$8</f>
        <v>22.085577063018484</v>
      </c>
      <c r="O177" s="42">
        <f>(Minneapolis!$C$24*10^3)/Minneapolis!$B$8</f>
        <v>24.174064910493378</v>
      </c>
      <c r="P177" s="42">
        <f>(Helena!$C$24*10^3)/Helena!$B$8</f>
        <v>24.406927667006258</v>
      </c>
      <c r="Q177" s="42">
        <f>(Duluth!$C$24*10^3)/Duluth!$B$8</f>
        <v>27.132877310435163</v>
      </c>
      <c r="R177" s="42">
        <f>(Fairbanks!$C$24*10^3)/Fairbanks!$B$8</f>
        <v>30.663658856061708</v>
      </c>
    </row>
    <row r="178" spans="1:18" s="57" customFormat="1">
      <c r="A178" s="60"/>
      <c r="B178" s="61" t="s">
        <v>209</v>
      </c>
      <c r="C178" s="42">
        <f>(Miami!$C$25*10^3)/Miami!$B$8</f>
        <v>0</v>
      </c>
      <c r="D178" s="42">
        <f>(Houston!$C$25*10^3)/Houston!$B$8</f>
        <v>0</v>
      </c>
      <c r="E178" s="42">
        <f>(Phoenix!$C$25*10^3)/Phoenix!$B$8</f>
        <v>0</v>
      </c>
      <c r="F178" s="42">
        <f>(Atlanta!$C$25*10^3)/Atlanta!$B$8</f>
        <v>0</v>
      </c>
      <c r="G178" s="42">
        <f>(LosAngeles!$C$25*10^3)/LosAngeles!$B$8</f>
        <v>0</v>
      </c>
      <c r="H178" s="42">
        <f>(LasVegas!$C$25*10^3)/LasVegas!$B$8</f>
        <v>0</v>
      </c>
      <c r="I178" s="42">
        <f>(SanFrancisco!$C$25*10^3)/SanFrancisco!$B$8</f>
        <v>0</v>
      </c>
      <c r="J178" s="42">
        <f>(Baltimore!$C$25*10^3)/Baltimore!$B$8</f>
        <v>0</v>
      </c>
      <c r="K178" s="42">
        <f>(Albuquerque!$C$25*10^3)/Albuquerque!$B$8</f>
        <v>0</v>
      </c>
      <c r="L178" s="42">
        <f>(Seattle!$C$25*10^3)/Seattle!$B$8</f>
        <v>0</v>
      </c>
      <c r="M178" s="42">
        <f>(Chicago!$C$25*10^3)/Chicago!$B$8</f>
        <v>0</v>
      </c>
      <c r="N178" s="42">
        <f>(Boulder!$C$25*10^3)/Boulder!$B$8</f>
        <v>0</v>
      </c>
      <c r="O178" s="42">
        <f>(Minneapolis!$C$25*10^3)/Minneapolis!$B$8</f>
        <v>0</v>
      </c>
      <c r="P178" s="42">
        <f>(Helena!$C$25*10^3)/Helena!$B$8</f>
        <v>0</v>
      </c>
      <c r="Q178" s="42">
        <f>(Duluth!$C$25*10^3)/Duluth!$B$8</f>
        <v>0</v>
      </c>
      <c r="R178" s="42">
        <f>(Fairbanks!$C$25*10^3)/Fairbanks!$B$8</f>
        <v>0</v>
      </c>
    </row>
    <row r="179" spans="1:18" s="57" customFormat="1">
      <c r="A179" s="60"/>
      <c r="B179" s="61" t="s">
        <v>210</v>
      </c>
      <c r="C179" s="42">
        <f>(Miami!$C$26*10^3)/Miami!$B$8</f>
        <v>0</v>
      </c>
      <c r="D179" s="42">
        <f>(Houston!$C$26*10^3)/Houston!$B$8</f>
        <v>0</v>
      </c>
      <c r="E179" s="42">
        <f>(Phoenix!$C$26*10^3)/Phoenix!$B$8</f>
        <v>0</v>
      </c>
      <c r="F179" s="42">
        <f>(Atlanta!$C$26*10^3)/Atlanta!$B$8</f>
        <v>0</v>
      </c>
      <c r="G179" s="42">
        <f>(LosAngeles!$C$26*10^3)/LosAngeles!$B$8</f>
        <v>0</v>
      </c>
      <c r="H179" s="42">
        <f>(LasVegas!$C$26*10^3)/LasVegas!$B$8</f>
        <v>0</v>
      </c>
      <c r="I179" s="42">
        <f>(SanFrancisco!$C$26*10^3)/SanFrancisco!$B$8</f>
        <v>0</v>
      </c>
      <c r="J179" s="42">
        <f>(Baltimore!$C$26*10^3)/Baltimore!$B$8</f>
        <v>0</v>
      </c>
      <c r="K179" s="42">
        <f>(Albuquerque!$C$26*10^3)/Albuquerque!$B$8</f>
        <v>0</v>
      </c>
      <c r="L179" s="42">
        <f>(Seattle!$C$26*10^3)/Seattle!$B$8</f>
        <v>0</v>
      </c>
      <c r="M179" s="42">
        <f>(Chicago!$C$26*10^3)/Chicago!$B$8</f>
        <v>0</v>
      </c>
      <c r="N179" s="42">
        <f>(Boulder!$C$26*10^3)/Boulder!$B$8</f>
        <v>0</v>
      </c>
      <c r="O179" s="42">
        <f>(Minneapolis!$C$26*10^3)/Minneapolis!$B$8</f>
        <v>0</v>
      </c>
      <c r="P179" s="42">
        <f>(Helena!$C$26*10^3)/Helena!$B$8</f>
        <v>0</v>
      </c>
      <c r="Q179" s="42">
        <f>(Duluth!$C$26*10^3)/Duluth!$B$8</f>
        <v>0</v>
      </c>
      <c r="R179" s="42">
        <f>(Fairbanks!$C$26*10^3)/Fairbanks!$B$8</f>
        <v>0</v>
      </c>
    </row>
    <row r="180" spans="1:18" s="57" customFormat="1">
      <c r="A180" s="60"/>
      <c r="B180" s="61" t="s">
        <v>87</v>
      </c>
      <c r="C180" s="42">
        <f>(Miami!$C$28*10^3)/Miami!$B$8</f>
        <v>52.987920244505894</v>
      </c>
      <c r="D180" s="42">
        <f>(Houston!$C$28*10^3)/Houston!$B$8</f>
        <v>120.68257895502838</v>
      </c>
      <c r="E180" s="42">
        <f>(Phoenix!$C$28*10^3)/Phoenix!$B$8</f>
        <v>93.44636879639063</v>
      </c>
      <c r="F180" s="42">
        <f>(Atlanta!$C$28*10^3)/Atlanta!$B$8</f>
        <v>194.85664386552176</v>
      </c>
      <c r="G180" s="42">
        <f>(LosAngeles!$C$28*10^3)/LosAngeles!$B$8</f>
        <v>100.5268519866104</v>
      </c>
      <c r="H180" s="42">
        <f>(LasVegas!$C$28*10^3)/LasVegas!$B$8</f>
        <v>124.43894629602678</v>
      </c>
      <c r="I180" s="42">
        <f>(SanFrancisco!$C$28*10^3)/SanFrancisco!$B$8</f>
        <v>178.16475040023286</v>
      </c>
      <c r="J180" s="42">
        <f>(Baltimore!$C$28*10^3)/Baltimore!$B$8</f>
        <v>273.92519283947024</v>
      </c>
      <c r="K180" s="42">
        <f>(Albuquerque!$C$28*10^3)/Albuquerque!$B$8</f>
        <v>204.21481589288314</v>
      </c>
      <c r="L180" s="42">
        <f>(Seattle!$C$28*10^3)/Seattle!$B$8</f>
        <v>249.51972056469219</v>
      </c>
      <c r="M180" s="42">
        <f>(Chicago!$C$28*10^3)/Chicago!$B$8</f>
        <v>363.37214379275213</v>
      </c>
      <c r="N180" s="42">
        <f>(Boulder!$C$28*10^3)/Boulder!$B$8</f>
        <v>263.94847911512153</v>
      </c>
      <c r="O180" s="42">
        <f>(Minneapolis!$C$28*10^3)/Minneapolis!$B$8</f>
        <v>458.01775578518408</v>
      </c>
      <c r="P180" s="42">
        <f>(Helena!$C$28*10^3)/Helena!$B$8</f>
        <v>376.59001600931452</v>
      </c>
      <c r="Q180" s="42">
        <f>(Duluth!$C$28*10^3)/Duluth!$B$8</f>
        <v>540.95910347838742</v>
      </c>
      <c r="R180" s="42">
        <f>(Fairbanks!$C$28*10^3)/Fairbanks!$B$8</f>
        <v>1032.450880512298</v>
      </c>
    </row>
    <row r="181" spans="1:18" s="57" customFormat="1">
      <c r="A181" s="60"/>
      <c r="B181" s="58" t="s">
        <v>259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 s="57" customFormat="1">
      <c r="A182" s="60"/>
      <c r="B182" s="61" t="s">
        <v>67</v>
      </c>
      <c r="C182" s="42">
        <f>(Miami!$E$13*10^3)/Miami!$B$8</f>
        <v>0</v>
      </c>
      <c r="D182" s="42">
        <f>(Houston!$E$13*10^3)/Houston!$B$8</f>
        <v>0</v>
      </c>
      <c r="E182" s="42">
        <f>(Phoenix!$E$13*10^3)/Phoenix!$B$8</f>
        <v>0</v>
      </c>
      <c r="F182" s="42">
        <f>(Atlanta!$E$13*10^3)/Atlanta!$B$8</f>
        <v>0</v>
      </c>
      <c r="G182" s="42">
        <f>(LosAngeles!$E$13*10^3)/LosAngeles!$B$8</f>
        <v>0</v>
      </c>
      <c r="H182" s="42">
        <f>(LasVegas!$E$13*10^3)/LasVegas!$B$8</f>
        <v>0</v>
      </c>
      <c r="I182" s="42">
        <f>(SanFrancisco!$E$13*10^3)/SanFrancisco!$B$8</f>
        <v>0</v>
      </c>
      <c r="J182" s="42">
        <f>(Baltimore!$E$13*10^3)/Baltimore!$B$8</f>
        <v>0</v>
      </c>
      <c r="K182" s="42">
        <f>(Albuquerque!$E$13*10^3)/Albuquerque!$B$8</f>
        <v>0</v>
      </c>
      <c r="L182" s="42">
        <f>(Seattle!$E$13*10^3)/Seattle!$B$8</f>
        <v>0</v>
      </c>
      <c r="M182" s="42">
        <f>(Chicago!$E$13*10^3)/Chicago!$B$8</f>
        <v>0</v>
      </c>
      <c r="N182" s="42">
        <f>(Boulder!$E$13*10^3)/Boulder!$B$8</f>
        <v>0</v>
      </c>
      <c r="O182" s="42">
        <f>(Minneapolis!$E$13*10^3)/Minneapolis!$B$8</f>
        <v>0</v>
      </c>
      <c r="P182" s="42">
        <f>(Helena!$E$13*10^3)/Helena!$B$8</f>
        <v>0</v>
      </c>
      <c r="Q182" s="42">
        <f>(Duluth!$E$13*10^3)/Duluth!$B$8</f>
        <v>0</v>
      </c>
      <c r="R182" s="42">
        <f>(Fairbanks!$E$13*10^3)/Fairbanks!$B$8</f>
        <v>0</v>
      </c>
    </row>
    <row r="183" spans="1:18" s="57" customFormat="1">
      <c r="A183" s="60"/>
      <c r="B183" s="61" t="s">
        <v>68</v>
      </c>
      <c r="C183" s="42">
        <f>(Miami!$E$14*10^3)/Miami!$B$8</f>
        <v>0</v>
      </c>
      <c r="D183" s="42">
        <f>(Houston!$E$14*10^3)/Houston!$B$8</f>
        <v>0</v>
      </c>
      <c r="E183" s="42">
        <f>(Phoenix!$E$14*10^3)/Phoenix!$B$8</f>
        <v>0</v>
      </c>
      <c r="F183" s="42">
        <f>(Atlanta!$E$14*10^3)/Atlanta!$B$8</f>
        <v>0</v>
      </c>
      <c r="G183" s="42">
        <f>(LosAngeles!$E$14*10^3)/LosAngeles!$B$8</f>
        <v>0</v>
      </c>
      <c r="H183" s="42">
        <f>(LasVegas!$E$14*10^3)/LasVegas!$B$8</f>
        <v>0</v>
      </c>
      <c r="I183" s="42">
        <f>(SanFrancisco!$E$14*10^3)/SanFrancisco!$B$8</f>
        <v>0</v>
      </c>
      <c r="J183" s="42">
        <f>(Baltimore!$E$14*10^3)/Baltimore!$B$8</f>
        <v>0</v>
      </c>
      <c r="K183" s="42">
        <f>(Albuquerque!$E$14*10^3)/Albuquerque!$B$8</f>
        <v>0</v>
      </c>
      <c r="L183" s="42">
        <f>(Seattle!$E$14*10^3)/Seattle!$B$8</f>
        <v>0</v>
      </c>
      <c r="M183" s="42">
        <f>(Chicago!$E$14*10^3)/Chicago!$B$8</f>
        <v>0</v>
      </c>
      <c r="N183" s="42">
        <f>(Boulder!$E$14*10^3)/Boulder!$B$8</f>
        <v>0</v>
      </c>
      <c r="O183" s="42">
        <f>(Minneapolis!$E$14*10^3)/Minneapolis!$B$8</f>
        <v>0</v>
      </c>
      <c r="P183" s="42">
        <f>(Helena!$E$14*10^3)/Helena!$B$8</f>
        <v>0</v>
      </c>
      <c r="Q183" s="42">
        <f>(Duluth!$E$14*10^3)/Duluth!$B$8</f>
        <v>0</v>
      </c>
      <c r="R183" s="42">
        <f>(Fairbanks!$E$14*10^3)/Fairbanks!$B$8</f>
        <v>0</v>
      </c>
    </row>
    <row r="184" spans="1:18" s="57" customFormat="1">
      <c r="A184" s="60"/>
      <c r="B184" s="61" t="s">
        <v>76</v>
      </c>
      <c r="C184" s="42">
        <f>(Miami!$E$15*10^3)/Miami!$B$8</f>
        <v>0</v>
      </c>
      <c r="D184" s="42">
        <f>(Houston!$E$15*10^3)/Houston!$B$8</f>
        <v>0</v>
      </c>
      <c r="E184" s="42">
        <f>(Phoenix!$E$15*10^3)/Phoenix!$B$8</f>
        <v>0</v>
      </c>
      <c r="F184" s="42">
        <f>(Atlanta!$E$15*10^3)/Atlanta!$B$8</f>
        <v>0</v>
      </c>
      <c r="G184" s="42">
        <f>(LosAngeles!$E$15*10^3)/LosAngeles!$B$8</f>
        <v>0</v>
      </c>
      <c r="H184" s="42">
        <f>(LasVegas!$E$15*10^3)/LasVegas!$B$8</f>
        <v>0</v>
      </c>
      <c r="I184" s="42">
        <f>(SanFrancisco!$E$15*10^3)/SanFrancisco!$B$8</f>
        <v>0</v>
      </c>
      <c r="J184" s="42">
        <f>(Baltimore!$E$15*10^3)/Baltimore!$B$8</f>
        <v>0</v>
      </c>
      <c r="K184" s="42">
        <f>(Albuquerque!$E$15*10^3)/Albuquerque!$B$8</f>
        <v>0</v>
      </c>
      <c r="L184" s="42">
        <f>(Seattle!$E$15*10^3)/Seattle!$B$8</f>
        <v>0</v>
      </c>
      <c r="M184" s="42">
        <f>(Chicago!$E$15*10^3)/Chicago!$B$8</f>
        <v>0</v>
      </c>
      <c r="N184" s="42">
        <f>(Boulder!$E$15*10^3)/Boulder!$B$8</f>
        <v>0</v>
      </c>
      <c r="O184" s="42">
        <f>(Minneapolis!$E$15*10^3)/Minneapolis!$B$8</f>
        <v>0</v>
      </c>
      <c r="P184" s="42">
        <f>(Helena!$E$15*10^3)/Helena!$B$8</f>
        <v>0</v>
      </c>
      <c r="Q184" s="42">
        <f>(Duluth!$E$15*10^3)/Duluth!$B$8</f>
        <v>0</v>
      </c>
      <c r="R184" s="42">
        <f>(Fairbanks!$E$15*10^3)/Fairbanks!$B$8</f>
        <v>0</v>
      </c>
    </row>
    <row r="185" spans="1:18" s="57" customFormat="1">
      <c r="A185" s="60"/>
      <c r="B185" s="61" t="s">
        <v>77</v>
      </c>
      <c r="C185" s="42">
        <f>(Miami!$E$16*10^3)/Miami!$B$8</f>
        <v>0</v>
      </c>
      <c r="D185" s="42">
        <f>(Houston!$E$16*10^3)/Houston!$B$8</f>
        <v>0</v>
      </c>
      <c r="E185" s="42">
        <f>(Phoenix!$E$16*10^3)/Phoenix!$B$8</f>
        <v>0</v>
      </c>
      <c r="F185" s="42">
        <f>(Atlanta!$E$16*10^3)/Atlanta!$B$8</f>
        <v>0</v>
      </c>
      <c r="G185" s="42">
        <f>(LosAngeles!$E$16*10^3)/LosAngeles!$B$8</f>
        <v>0</v>
      </c>
      <c r="H185" s="42">
        <f>(LasVegas!$E$16*10^3)/LasVegas!$B$8</f>
        <v>0</v>
      </c>
      <c r="I185" s="42">
        <f>(SanFrancisco!$E$16*10^3)/SanFrancisco!$B$8</f>
        <v>0</v>
      </c>
      <c r="J185" s="42">
        <f>(Baltimore!$E$16*10^3)/Baltimore!$B$8</f>
        <v>0</v>
      </c>
      <c r="K185" s="42">
        <f>(Albuquerque!$E$16*10^3)/Albuquerque!$B$8</f>
        <v>0</v>
      </c>
      <c r="L185" s="42">
        <f>(Seattle!$E$16*10^3)/Seattle!$B$8</f>
        <v>0</v>
      </c>
      <c r="M185" s="42">
        <f>(Chicago!$E$16*10^3)/Chicago!$B$8</f>
        <v>0</v>
      </c>
      <c r="N185" s="42">
        <f>(Boulder!$E$16*10^3)/Boulder!$B$8</f>
        <v>0</v>
      </c>
      <c r="O185" s="42">
        <f>(Minneapolis!$E$16*10^3)/Minneapolis!$B$8</f>
        <v>0</v>
      </c>
      <c r="P185" s="42">
        <f>(Helena!$E$16*10^3)/Helena!$B$8</f>
        <v>0</v>
      </c>
      <c r="Q185" s="42">
        <f>(Duluth!$E$16*10^3)/Duluth!$B$8</f>
        <v>0</v>
      </c>
      <c r="R185" s="42">
        <f>(Fairbanks!$E$16*10^3)/Fairbanks!$B$8</f>
        <v>0</v>
      </c>
    </row>
    <row r="186" spans="1:18" s="57" customFormat="1">
      <c r="A186" s="60"/>
      <c r="B186" s="61" t="s">
        <v>78</v>
      </c>
      <c r="C186" s="42">
        <f>(Miami!$E$17*10^3)/Miami!$B$8</f>
        <v>0</v>
      </c>
      <c r="D186" s="42">
        <f>(Houston!$E$17*10^3)/Houston!$B$8</f>
        <v>0</v>
      </c>
      <c r="E186" s="42">
        <f>(Phoenix!$E$17*10^3)/Phoenix!$B$8</f>
        <v>0</v>
      </c>
      <c r="F186" s="42">
        <f>(Atlanta!$E$17*10^3)/Atlanta!$B$8</f>
        <v>0</v>
      </c>
      <c r="G186" s="42">
        <f>(LosAngeles!$E$17*10^3)/LosAngeles!$B$8</f>
        <v>0</v>
      </c>
      <c r="H186" s="42">
        <f>(LasVegas!$E$17*10^3)/LasVegas!$B$8</f>
        <v>0</v>
      </c>
      <c r="I186" s="42">
        <f>(SanFrancisco!$E$17*10^3)/SanFrancisco!$B$8</f>
        <v>0</v>
      </c>
      <c r="J186" s="42">
        <f>(Baltimore!$E$17*10^3)/Baltimore!$B$8</f>
        <v>0</v>
      </c>
      <c r="K186" s="42">
        <f>(Albuquerque!$E$17*10^3)/Albuquerque!$B$8</f>
        <v>0</v>
      </c>
      <c r="L186" s="42">
        <f>(Seattle!$E$17*10^3)/Seattle!$B$8</f>
        <v>0</v>
      </c>
      <c r="M186" s="42">
        <f>(Chicago!$E$17*10^3)/Chicago!$B$8</f>
        <v>0</v>
      </c>
      <c r="N186" s="42">
        <f>(Boulder!$E$17*10^3)/Boulder!$B$8</f>
        <v>0</v>
      </c>
      <c r="O186" s="42">
        <f>(Minneapolis!$E$17*10^3)/Minneapolis!$B$8</f>
        <v>0</v>
      </c>
      <c r="P186" s="42">
        <f>(Helena!$E$17*10^3)/Helena!$B$8</f>
        <v>0</v>
      </c>
      <c r="Q186" s="42">
        <f>(Duluth!$E$17*10^3)/Duluth!$B$8</f>
        <v>0</v>
      </c>
      <c r="R186" s="42">
        <f>(Fairbanks!$E$17*10^3)/Fairbanks!$B$8</f>
        <v>0</v>
      </c>
    </row>
    <row r="187" spans="1:18" s="57" customFormat="1">
      <c r="A187" s="60"/>
      <c r="B187" s="61" t="s">
        <v>79</v>
      </c>
      <c r="C187" s="42">
        <f>(Miami!$E$18*10^3)/Miami!$B$8</f>
        <v>0</v>
      </c>
      <c r="D187" s="42">
        <f>(Houston!$E$18*10^3)/Houston!$B$8</f>
        <v>0</v>
      </c>
      <c r="E187" s="42">
        <f>(Phoenix!$E$18*10^3)/Phoenix!$B$8</f>
        <v>0</v>
      </c>
      <c r="F187" s="42">
        <f>(Atlanta!$E$18*10^3)/Atlanta!$B$8</f>
        <v>0</v>
      </c>
      <c r="G187" s="42">
        <f>(LosAngeles!$E$18*10^3)/LosAngeles!$B$8</f>
        <v>0</v>
      </c>
      <c r="H187" s="42">
        <f>(LasVegas!$E$18*10^3)/LasVegas!$B$8</f>
        <v>0</v>
      </c>
      <c r="I187" s="42">
        <f>(SanFrancisco!$E$18*10^3)/SanFrancisco!$B$8</f>
        <v>0</v>
      </c>
      <c r="J187" s="42">
        <f>(Baltimore!$E$18*10^3)/Baltimore!$B$8</f>
        <v>0</v>
      </c>
      <c r="K187" s="42">
        <f>(Albuquerque!$E$18*10^3)/Albuquerque!$B$8</f>
        <v>0</v>
      </c>
      <c r="L187" s="42">
        <f>(Seattle!$E$18*10^3)/Seattle!$B$8</f>
        <v>0</v>
      </c>
      <c r="M187" s="42">
        <f>(Chicago!$E$18*10^3)/Chicago!$B$8</f>
        <v>0</v>
      </c>
      <c r="N187" s="42">
        <f>(Boulder!$E$18*10^3)/Boulder!$B$8</f>
        <v>0</v>
      </c>
      <c r="O187" s="42">
        <f>(Minneapolis!$E$18*10^3)/Minneapolis!$B$8</f>
        <v>0</v>
      </c>
      <c r="P187" s="42">
        <f>(Helena!$E$18*10^3)/Helena!$B$8</f>
        <v>0</v>
      </c>
      <c r="Q187" s="42">
        <f>(Duluth!$E$18*10^3)/Duluth!$B$8</f>
        <v>0</v>
      </c>
      <c r="R187" s="42">
        <f>(Fairbanks!$E$18*10^3)/Fairbanks!$B$8</f>
        <v>0</v>
      </c>
    </row>
    <row r="188" spans="1:18" s="57" customFormat="1">
      <c r="A188" s="60"/>
      <c r="B188" s="61" t="s">
        <v>80</v>
      </c>
      <c r="C188" s="42">
        <f>(Miami!$E$19*10^3)/Miami!$B$8</f>
        <v>0</v>
      </c>
      <c r="D188" s="42">
        <f>(Houston!$E$19*10^3)/Houston!$B$8</f>
        <v>0</v>
      </c>
      <c r="E188" s="42">
        <f>(Phoenix!$E$19*10^3)/Phoenix!$B$8</f>
        <v>0</v>
      </c>
      <c r="F188" s="42">
        <f>(Atlanta!$E$19*10^3)/Atlanta!$B$8</f>
        <v>0</v>
      </c>
      <c r="G188" s="42">
        <f>(LosAngeles!$E$19*10^3)/LosAngeles!$B$8</f>
        <v>0</v>
      </c>
      <c r="H188" s="42">
        <f>(LasVegas!$E$19*10^3)/LasVegas!$B$8</f>
        <v>0</v>
      </c>
      <c r="I188" s="42">
        <f>(SanFrancisco!$E$19*10^3)/SanFrancisco!$B$8</f>
        <v>0</v>
      </c>
      <c r="J188" s="42">
        <f>(Baltimore!$E$19*10^3)/Baltimore!$B$8</f>
        <v>0</v>
      </c>
      <c r="K188" s="42">
        <f>(Albuquerque!$E$19*10^3)/Albuquerque!$B$8</f>
        <v>0</v>
      </c>
      <c r="L188" s="42">
        <f>(Seattle!$E$19*10^3)/Seattle!$B$8</f>
        <v>0</v>
      </c>
      <c r="M188" s="42">
        <f>(Chicago!$E$19*10^3)/Chicago!$B$8</f>
        <v>0</v>
      </c>
      <c r="N188" s="42">
        <f>(Boulder!$E$19*10^3)/Boulder!$B$8</f>
        <v>0</v>
      </c>
      <c r="O188" s="42">
        <f>(Minneapolis!$E$19*10^3)/Minneapolis!$B$8</f>
        <v>0</v>
      </c>
      <c r="P188" s="42">
        <f>(Helena!$E$19*10^3)/Helena!$B$8</f>
        <v>0</v>
      </c>
      <c r="Q188" s="42">
        <f>(Duluth!$E$19*10^3)/Duluth!$B$8</f>
        <v>0</v>
      </c>
      <c r="R188" s="42">
        <f>(Fairbanks!$E$19*10^3)/Fairbanks!$B$8</f>
        <v>0</v>
      </c>
    </row>
    <row r="189" spans="1:18" s="57" customFormat="1">
      <c r="A189" s="60"/>
      <c r="B189" s="61" t="s">
        <v>81</v>
      </c>
      <c r="C189" s="42">
        <f>(Miami!$E$20*10^3)/Miami!$B$8</f>
        <v>0</v>
      </c>
      <c r="D189" s="42">
        <f>(Houston!$E$20*10^3)/Houston!$B$8</f>
        <v>0</v>
      </c>
      <c r="E189" s="42">
        <f>(Phoenix!$E$20*10^3)/Phoenix!$B$8</f>
        <v>0</v>
      </c>
      <c r="F189" s="42">
        <f>(Atlanta!$E$20*10^3)/Atlanta!$B$8</f>
        <v>0</v>
      </c>
      <c r="G189" s="42">
        <f>(LosAngeles!$E$20*10^3)/LosAngeles!$B$8</f>
        <v>0</v>
      </c>
      <c r="H189" s="42">
        <f>(LasVegas!$E$20*10^3)/LasVegas!$B$8</f>
        <v>0</v>
      </c>
      <c r="I189" s="42">
        <f>(SanFrancisco!$E$20*10^3)/SanFrancisco!$B$8</f>
        <v>0</v>
      </c>
      <c r="J189" s="42">
        <f>(Baltimore!$E$20*10^3)/Baltimore!$B$8</f>
        <v>0</v>
      </c>
      <c r="K189" s="42">
        <f>(Albuquerque!$E$20*10^3)/Albuquerque!$B$8</f>
        <v>0</v>
      </c>
      <c r="L189" s="42">
        <f>(Seattle!$E$20*10^3)/Seattle!$B$8</f>
        <v>0</v>
      </c>
      <c r="M189" s="42">
        <f>(Chicago!$E$20*10^3)/Chicago!$B$8</f>
        <v>0</v>
      </c>
      <c r="N189" s="42">
        <f>(Boulder!$E$20*10^3)/Boulder!$B$8</f>
        <v>0</v>
      </c>
      <c r="O189" s="42">
        <f>(Minneapolis!$E$20*10^3)/Minneapolis!$B$8</f>
        <v>0</v>
      </c>
      <c r="P189" s="42">
        <f>(Helena!$E$20*10^3)/Helena!$B$8</f>
        <v>0</v>
      </c>
      <c r="Q189" s="42">
        <f>(Duluth!$E$20*10^3)/Duluth!$B$8</f>
        <v>0</v>
      </c>
      <c r="R189" s="42">
        <f>(Fairbanks!$E$20*10^3)/Fairbanks!$B$8</f>
        <v>0</v>
      </c>
    </row>
    <row r="190" spans="1:18" s="57" customFormat="1">
      <c r="A190" s="60"/>
      <c r="B190" s="61" t="s">
        <v>82</v>
      </c>
      <c r="C190" s="42">
        <f>(Miami!$E$21*10^3)/Miami!$B$8</f>
        <v>0</v>
      </c>
      <c r="D190" s="42">
        <f>(Houston!$E$21*10^3)/Houston!$B$8</f>
        <v>0</v>
      </c>
      <c r="E190" s="42">
        <f>(Phoenix!$E$21*10^3)/Phoenix!$B$8</f>
        <v>0</v>
      </c>
      <c r="F190" s="42">
        <f>(Atlanta!$E$21*10^3)/Atlanta!$B$8</f>
        <v>0</v>
      </c>
      <c r="G190" s="42">
        <f>(LosAngeles!$E$21*10^3)/LosAngeles!$B$8</f>
        <v>0</v>
      </c>
      <c r="H190" s="42">
        <f>(LasVegas!$E$21*10^3)/LasVegas!$B$8</f>
        <v>0</v>
      </c>
      <c r="I190" s="42">
        <f>(SanFrancisco!$E$21*10^3)/SanFrancisco!$B$8</f>
        <v>0</v>
      </c>
      <c r="J190" s="42">
        <f>(Baltimore!$E$21*10^3)/Baltimore!$B$8</f>
        <v>0</v>
      </c>
      <c r="K190" s="42">
        <f>(Albuquerque!$E$21*10^3)/Albuquerque!$B$8</f>
        <v>0</v>
      </c>
      <c r="L190" s="42">
        <f>(Seattle!$E$21*10^3)/Seattle!$B$8</f>
        <v>0</v>
      </c>
      <c r="M190" s="42">
        <f>(Chicago!$E$21*10^3)/Chicago!$B$8</f>
        <v>0</v>
      </c>
      <c r="N190" s="42">
        <f>(Boulder!$E$21*10^3)/Boulder!$B$8</f>
        <v>0</v>
      </c>
      <c r="O190" s="42">
        <f>(Minneapolis!$E$21*10^3)/Minneapolis!$B$8</f>
        <v>0</v>
      </c>
      <c r="P190" s="42">
        <f>(Helena!$E$21*10^3)/Helena!$B$8</f>
        <v>0</v>
      </c>
      <c r="Q190" s="42">
        <f>(Duluth!$E$21*10^3)/Duluth!$B$8</f>
        <v>0</v>
      </c>
      <c r="R190" s="42">
        <f>(Fairbanks!$E$21*10^3)/Fairbanks!$B$8</f>
        <v>0</v>
      </c>
    </row>
    <row r="191" spans="1:18" s="57" customFormat="1">
      <c r="A191" s="60"/>
      <c r="B191" s="61" t="s">
        <v>83</v>
      </c>
      <c r="C191" s="42">
        <f>(Miami!$E$22*10^3)/Miami!$B$8</f>
        <v>0</v>
      </c>
      <c r="D191" s="42">
        <f>(Houston!$E$22*10^3)/Houston!$B$8</f>
        <v>0</v>
      </c>
      <c r="E191" s="42">
        <f>(Phoenix!$E$22*10^3)/Phoenix!$B$8</f>
        <v>0</v>
      </c>
      <c r="F191" s="42">
        <f>(Atlanta!$E$22*10^3)/Atlanta!$B$8</f>
        <v>0</v>
      </c>
      <c r="G191" s="42">
        <f>(LosAngeles!$E$22*10^3)/LosAngeles!$B$8</f>
        <v>0</v>
      </c>
      <c r="H191" s="42">
        <f>(LasVegas!$E$22*10^3)/LasVegas!$B$8</f>
        <v>0</v>
      </c>
      <c r="I191" s="42">
        <f>(SanFrancisco!$E$22*10^3)/SanFrancisco!$B$8</f>
        <v>0</v>
      </c>
      <c r="J191" s="42">
        <f>(Baltimore!$E$22*10^3)/Baltimore!$B$8</f>
        <v>0</v>
      </c>
      <c r="K191" s="42">
        <f>(Albuquerque!$E$22*10^3)/Albuquerque!$B$8</f>
        <v>0</v>
      </c>
      <c r="L191" s="42">
        <f>(Seattle!$E$22*10^3)/Seattle!$B$8</f>
        <v>0</v>
      </c>
      <c r="M191" s="42">
        <f>(Chicago!$E$22*10^3)/Chicago!$B$8</f>
        <v>0</v>
      </c>
      <c r="N191" s="42">
        <f>(Boulder!$E$22*10^3)/Boulder!$B$8</f>
        <v>0</v>
      </c>
      <c r="O191" s="42">
        <f>(Minneapolis!$E$22*10^3)/Minneapolis!$B$8</f>
        <v>0</v>
      </c>
      <c r="P191" s="42">
        <f>(Helena!$E$22*10^3)/Helena!$B$8</f>
        <v>0</v>
      </c>
      <c r="Q191" s="42">
        <f>(Duluth!$E$22*10^3)/Duluth!$B$8</f>
        <v>0</v>
      </c>
      <c r="R191" s="42">
        <f>(Fairbanks!$E$22*10^3)/Fairbanks!$B$8</f>
        <v>0</v>
      </c>
    </row>
    <row r="192" spans="1:18" s="57" customFormat="1">
      <c r="A192" s="60"/>
      <c r="B192" s="61" t="s">
        <v>62</v>
      </c>
      <c r="C192" s="42">
        <f>(Miami!$E$23*10^3)/Miami!$B$8</f>
        <v>0</v>
      </c>
      <c r="D192" s="42">
        <f>(Houston!$E$23*10^3)/Houston!$B$8</f>
        <v>0</v>
      </c>
      <c r="E192" s="42">
        <f>(Phoenix!$E$23*10^3)/Phoenix!$B$8</f>
        <v>0</v>
      </c>
      <c r="F192" s="42">
        <f>(Atlanta!$E$23*10^3)/Atlanta!$B$8</f>
        <v>0</v>
      </c>
      <c r="G192" s="42">
        <f>(LosAngeles!$E$23*10^3)/LosAngeles!$B$8</f>
        <v>0</v>
      </c>
      <c r="H192" s="42">
        <f>(LasVegas!$E$23*10^3)/LasVegas!$B$8</f>
        <v>0</v>
      </c>
      <c r="I192" s="42">
        <f>(SanFrancisco!$E$23*10^3)/SanFrancisco!$B$8</f>
        <v>0</v>
      </c>
      <c r="J192" s="42">
        <f>(Baltimore!$E$23*10^3)/Baltimore!$B$8</f>
        <v>0</v>
      </c>
      <c r="K192" s="42">
        <f>(Albuquerque!$E$23*10^3)/Albuquerque!$B$8</f>
        <v>0</v>
      </c>
      <c r="L192" s="42">
        <f>(Seattle!$E$23*10^3)/Seattle!$B$8</f>
        <v>0</v>
      </c>
      <c r="M192" s="42">
        <f>(Chicago!$E$23*10^3)/Chicago!$B$8</f>
        <v>0</v>
      </c>
      <c r="N192" s="42">
        <f>(Boulder!$E$23*10^3)/Boulder!$B$8</f>
        <v>0</v>
      </c>
      <c r="O192" s="42">
        <f>(Minneapolis!$E$23*10^3)/Minneapolis!$B$8</f>
        <v>0</v>
      </c>
      <c r="P192" s="42">
        <f>(Helena!$E$23*10^3)/Helena!$B$8</f>
        <v>0</v>
      </c>
      <c r="Q192" s="42">
        <f>(Duluth!$E$23*10^3)/Duluth!$B$8</f>
        <v>0</v>
      </c>
      <c r="R192" s="42">
        <f>(Fairbanks!$E$23*10^3)/Fairbanks!$B$8</f>
        <v>0</v>
      </c>
    </row>
    <row r="193" spans="1:18" s="57" customFormat="1">
      <c r="A193" s="60"/>
      <c r="B193" s="61" t="s">
        <v>84</v>
      </c>
      <c r="C193" s="42">
        <f>(Miami!$E$24*10^3)/Miami!$B$8</f>
        <v>0</v>
      </c>
      <c r="D193" s="42">
        <f>(Houston!$E$24*10^3)/Houston!$B$8</f>
        <v>0</v>
      </c>
      <c r="E193" s="42">
        <f>(Phoenix!$E$24*10^3)/Phoenix!$B$8</f>
        <v>0</v>
      </c>
      <c r="F193" s="42">
        <f>(Atlanta!$E$24*10^3)/Atlanta!$B$8</f>
        <v>0</v>
      </c>
      <c r="G193" s="42">
        <f>(LosAngeles!$E$24*10^3)/LosAngeles!$B$8</f>
        <v>0</v>
      </c>
      <c r="H193" s="42">
        <f>(LasVegas!$E$24*10^3)/LasVegas!$B$8</f>
        <v>0</v>
      </c>
      <c r="I193" s="42">
        <f>(SanFrancisco!$E$24*10^3)/SanFrancisco!$B$8</f>
        <v>0</v>
      </c>
      <c r="J193" s="42">
        <f>(Baltimore!$E$24*10^3)/Baltimore!$B$8</f>
        <v>0</v>
      </c>
      <c r="K193" s="42">
        <f>(Albuquerque!$E$24*10^3)/Albuquerque!$B$8</f>
        <v>0</v>
      </c>
      <c r="L193" s="42">
        <f>(Seattle!$E$24*10^3)/Seattle!$B$8</f>
        <v>0</v>
      </c>
      <c r="M193" s="42">
        <f>(Chicago!$E$24*10^3)/Chicago!$B$8</f>
        <v>0</v>
      </c>
      <c r="N193" s="42">
        <f>(Boulder!$E$24*10^3)/Boulder!$B$8</f>
        <v>0</v>
      </c>
      <c r="O193" s="42">
        <f>(Minneapolis!$E$24*10^3)/Minneapolis!$B$8</f>
        <v>0</v>
      </c>
      <c r="P193" s="42">
        <f>(Helena!$E$24*10^3)/Helena!$B$8</f>
        <v>0</v>
      </c>
      <c r="Q193" s="42">
        <f>(Duluth!$E$24*10^3)/Duluth!$B$8</f>
        <v>0</v>
      </c>
      <c r="R193" s="42">
        <f>(Fairbanks!$E$24*10^3)/Fairbanks!$B$8</f>
        <v>0</v>
      </c>
    </row>
    <row r="194" spans="1:18" s="57" customFormat="1">
      <c r="A194" s="60"/>
      <c r="B194" s="61" t="s">
        <v>85</v>
      </c>
      <c r="C194" s="42">
        <f>(Miami!$E$25*10^3)/Miami!$B$8</f>
        <v>0</v>
      </c>
      <c r="D194" s="42">
        <f>(Houston!$E$25*10^3)/Houston!$B$8</f>
        <v>0</v>
      </c>
      <c r="E194" s="42">
        <f>(Phoenix!$E$25*10^3)/Phoenix!$B$8</f>
        <v>0</v>
      </c>
      <c r="F194" s="42">
        <f>(Atlanta!$E$25*10^3)/Atlanta!$B$8</f>
        <v>0</v>
      </c>
      <c r="G194" s="42">
        <f>(LosAngeles!$E$25*10^3)/LosAngeles!$B$8</f>
        <v>0</v>
      </c>
      <c r="H194" s="42">
        <f>(LasVegas!$E$25*10^3)/LasVegas!$B$8</f>
        <v>0</v>
      </c>
      <c r="I194" s="42">
        <f>(SanFrancisco!$E$25*10^3)/SanFrancisco!$B$8</f>
        <v>0</v>
      </c>
      <c r="J194" s="42">
        <f>(Baltimore!$E$25*10^3)/Baltimore!$B$8</f>
        <v>0</v>
      </c>
      <c r="K194" s="42">
        <f>(Albuquerque!$E$25*10^3)/Albuquerque!$B$8</f>
        <v>0</v>
      </c>
      <c r="L194" s="42">
        <f>(Seattle!$E$25*10^3)/Seattle!$B$8</f>
        <v>0</v>
      </c>
      <c r="M194" s="42">
        <f>(Chicago!$E$25*10^3)/Chicago!$B$8</f>
        <v>0</v>
      </c>
      <c r="N194" s="42">
        <f>(Boulder!$E$25*10^3)/Boulder!$B$8</f>
        <v>0</v>
      </c>
      <c r="O194" s="42">
        <f>(Minneapolis!$E$25*10^3)/Minneapolis!$B$8</f>
        <v>0</v>
      </c>
      <c r="P194" s="42">
        <f>(Helena!$E$25*10^3)/Helena!$B$8</f>
        <v>0</v>
      </c>
      <c r="Q194" s="42">
        <f>(Duluth!$E$25*10^3)/Duluth!$B$8</f>
        <v>0</v>
      </c>
      <c r="R194" s="42">
        <f>(Fairbanks!$E$25*10^3)/Fairbanks!$B$8</f>
        <v>0</v>
      </c>
    </row>
    <row r="195" spans="1:18" s="57" customFormat="1">
      <c r="A195" s="60"/>
      <c r="B195" s="61" t="s">
        <v>86</v>
      </c>
      <c r="C195" s="42">
        <f>(Miami!$E$26*10^3)/Miami!$B$8</f>
        <v>0</v>
      </c>
      <c r="D195" s="42">
        <f>(Houston!$E$26*10^3)/Houston!$B$8</f>
        <v>0</v>
      </c>
      <c r="E195" s="42">
        <f>(Phoenix!$E$26*10^3)/Phoenix!$B$8</f>
        <v>0</v>
      </c>
      <c r="F195" s="42">
        <f>(Atlanta!$E$26*10^3)/Atlanta!$B$8</f>
        <v>0</v>
      </c>
      <c r="G195" s="42">
        <f>(LosAngeles!$E$26*10^3)/LosAngeles!$B$8</f>
        <v>0</v>
      </c>
      <c r="H195" s="42">
        <f>(LasVegas!$E$26*10^3)/LasVegas!$B$8</f>
        <v>0</v>
      </c>
      <c r="I195" s="42">
        <f>(SanFrancisco!$E$26*10^3)/SanFrancisco!$B$8</f>
        <v>0</v>
      </c>
      <c r="J195" s="42">
        <f>(Baltimore!$E$26*10^3)/Baltimore!$B$8</f>
        <v>0</v>
      </c>
      <c r="K195" s="42">
        <f>(Albuquerque!$E$26*10^3)/Albuquerque!$B$8</f>
        <v>0</v>
      </c>
      <c r="L195" s="42">
        <f>(Seattle!$E$26*10^3)/Seattle!$B$8</f>
        <v>0</v>
      </c>
      <c r="M195" s="42">
        <f>(Chicago!$E$26*10^3)/Chicago!$B$8</f>
        <v>0</v>
      </c>
      <c r="N195" s="42">
        <f>(Boulder!$E$26*10^3)/Boulder!$B$8</f>
        <v>0</v>
      </c>
      <c r="O195" s="42">
        <f>(Minneapolis!$E$26*10^3)/Minneapolis!$B$8</f>
        <v>0</v>
      </c>
      <c r="P195" s="42">
        <f>(Helena!$E$26*10^3)/Helena!$B$8</f>
        <v>0</v>
      </c>
      <c r="Q195" s="42">
        <f>(Duluth!$E$26*10^3)/Duluth!$B$8</f>
        <v>0</v>
      </c>
      <c r="R195" s="42">
        <f>(Fairbanks!$E$26*10^3)/Fairbanks!$B$8</f>
        <v>0</v>
      </c>
    </row>
    <row r="196" spans="1:18" s="57" customFormat="1">
      <c r="A196" s="60"/>
      <c r="B196" s="61" t="s">
        <v>87</v>
      </c>
      <c r="C196" s="42">
        <f>(Miami!$E$28*10^3)/Miami!$B$8</f>
        <v>0</v>
      </c>
      <c r="D196" s="42">
        <f>(Houston!$E$28*10^3)/Houston!$B$8</f>
        <v>0</v>
      </c>
      <c r="E196" s="42">
        <f>(Phoenix!$E$28*10^3)/Phoenix!$B$8</f>
        <v>0</v>
      </c>
      <c r="F196" s="42">
        <f>(Atlanta!$E$28*10^3)/Atlanta!$B$8</f>
        <v>0</v>
      </c>
      <c r="G196" s="42">
        <f>(LosAngeles!$E$28*10^3)/LosAngeles!$B$8</f>
        <v>0</v>
      </c>
      <c r="H196" s="42">
        <f>(LasVegas!$E$28*10^3)/LasVegas!$B$8</f>
        <v>0</v>
      </c>
      <c r="I196" s="42">
        <f>(SanFrancisco!$E$28*10^3)/SanFrancisco!$B$8</f>
        <v>0</v>
      </c>
      <c r="J196" s="42">
        <f>(Baltimore!$E$28*10^3)/Baltimore!$B$8</f>
        <v>0</v>
      </c>
      <c r="K196" s="42">
        <f>(Albuquerque!$E$28*10^3)/Albuquerque!$B$8</f>
        <v>0</v>
      </c>
      <c r="L196" s="42">
        <f>(Seattle!$E$28*10^3)/Seattle!$B$8</f>
        <v>0</v>
      </c>
      <c r="M196" s="42">
        <f>(Chicago!$E$28*10^3)/Chicago!$B$8</f>
        <v>0</v>
      </c>
      <c r="N196" s="42">
        <f>(Boulder!$E$28*10^3)/Boulder!$B$8</f>
        <v>0</v>
      </c>
      <c r="O196" s="42">
        <f>(Minneapolis!$E$28*10^3)/Minneapolis!$B$8</f>
        <v>0</v>
      </c>
      <c r="P196" s="42">
        <f>(Helena!$E$28*10^3)/Helena!$B$8</f>
        <v>0</v>
      </c>
      <c r="Q196" s="42">
        <f>(Duluth!$E$28*10^3)/Duluth!$B$8</f>
        <v>0</v>
      </c>
      <c r="R196" s="42">
        <f>(Fairbanks!$E$28*10^3)/Fairbanks!$B$8</f>
        <v>0</v>
      </c>
    </row>
    <row r="197" spans="1:18" s="57" customFormat="1">
      <c r="A197" s="60"/>
      <c r="B197" s="58" t="s">
        <v>260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s="57" customFormat="1">
      <c r="A198" s="60"/>
      <c r="B198" s="61" t="s">
        <v>67</v>
      </c>
      <c r="C198" s="42">
        <f>(Miami!$F$13*10^3)/Miami!$B$8</f>
        <v>0</v>
      </c>
      <c r="D198" s="42">
        <f>(Houston!$F$13*10^3)/Houston!$B$8</f>
        <v>0</v>
      </c>
      <c r="E198" s="42">
        <f>(Phoenix!$F$13*10^3)/Phoenix!$B$8</f>
        <v>0</v>
      </c>
      <c r="F198" s="42">
        <f>(Atlanta!$F$13*10^3)/Atlanta!$B$8</f>
        <v>0</v>
      </c>
      <c r="G198" s="42">
        <f>(LosAngeles!$F$13*10^3)/LosAngeles!$B$8</f>
        <v>0</v>
      </c>
      <c r="H198" s="42">
        <f>(LasVegas!$F$13*10^3)/LasVegas!$B$8</f>
        <v>0</v>
      </c>
      <c r="I198" s="42">
        <f>(SanFrancisco!$F$13*10^3)/SanFrancisco!$B$8</f>
        <v>0</v>
      </c>
      <c r="J198" s="42">
        <f>(Baltimore!$F$13*10^3)/Baltimore!$B$8</f>
        <v>0</v>
      </c>
      <c r="K198" s="42">
        <f>(Albuquerque!$F$13*10^3)/Albuquerque!$B$8</f>
        <v>0</v>
      </c>
      <c r="L198" s="42">
        <f>(Seattle!$F$13*10^3)/Seattle!$B$8</f>
        <v>0</v>
      </c>
      <c r="M198" s="42">
        <f>(Chicago!$F$13*10^3)/Chicago!$B$8</f>
        <v>0</v>
      </c>
      <c r="N198" s="42">
        <f>(Boulder!$F$13*10^3)/Boulder!$B$8</f>
        <v>0</v>
      </c>
      <c r="O198" s="42">
        <f>(Minneapolis!$F$13*10^3)/Minneapolis!$B$8</f>
        <v>0</v>
      </c>
      <c r="P198" s="42">
        <f>(Helena!$F$13*10^3)/Helena!$B$8</f>
        <v>0</v>
      </c>
      <c r="Q198" s="42">
        <f>(Duluth!$F$13*10^3)/Duluth!$B$8</f>
        <v>0</v>
      </c>
      <c r="R198" s="42">
        <f>(Fairbanks!$F$13*10^3)/Fairbanks!$B$8</f>
        <v>0</v>
      </c>
    </row>
    <row r="199" spans="1:18" s="57" customFormat="1">
      <c r="A199" s="60"/>
      <c r="B199" s="61" t="s">
        <v>68</v>
      </c>
      <c r="C199" s="42">
        <f>(Miami!$F$14*10^3)/Miami!$B$8</f>
        <v>0</v>
      </c>
      <c r="D199" s="42">
        <f>(Houston!$F$14*10^3)/Houston!$B$8</f>
        <v>0</v>
      </c>
      <c r="E199" s="42">
        <f>(Phoenix!$F$14*10^3)/Phoenix!$B$8</f>
        <v>0</v>
      </c>
      <c r="F199" s="42">
        <f>(Atlanta!$F$14*10^3)/Atlanta!$B$8</f>
        <v>0</v>
      </c>
      <c r="G199" s="42">
        <f>(LosAngeles!$F$14*10^3)/LosAngeles!$B$8</f>
        <v>0</v>
      </c>
      <c r="H199" s="42">
        <f>(LasVegas!$F$14*10^3)/LasVegas!$B$8</f>
        <v>0</v>
      </c>
      <c r="I199" s="42">
        <f>(SanFrancisco!$F$14*10^3)/SanFrancisco!$B$8</f>
        <v>0</v>
      </c>
      <c r="J199" s="42">
        <f>(Baltimore!$F$14*10^3)/Baltimore!$B$8</f>
        <v>0</v>
      </c>
      <c r="K199" s="42">
        <f>(Albuquerque!$F$14*10^3)/Albuquerque!$B$8</f>
        <v>0</v>
      </c>
      <c r="L199" s="42">
        <f>(Seattle!$F$14*10^3)/Seattle!$B$8</f>
        <v>0</v>
      </c>
      <c r="M199" s="42">
        <f>(Chicago!$F$14*10^3)/Chicago!$B$8</f>
        <v>0</v>
      </c>
      <c r="N199" s="42">
        <f>(Boulder!$F$14*10^3)/Boulder!$B$8</f>
        <v>0</v>
      </c>
      <c r="O199" s="42">
        <f>(Minneapolis!$F$14*10^3)/Minneapolis!$B$8</f>
        <v>0</v>
      </c>
      <c r="P199" s="42">
        <f>(Helena!$F$14*10^3)/Helena!$B$8</f>
        <v>0</v>
      </c>
      <c r="Q199" s="42">
        <f>(Duluth!$F$14*10^3)/Duluth!$B$8</f>
        <v>0</v>
      </c>
      <c r="R199" s="42">
        <f>(Fairbanks!$F$14*10^3)/Fairbanks!$B$8</f>
        <v>0</v>
      </c>
    </row>
    <row r="200" spans="1:18" s="57" customFormat="1">
      <c r="A200" s="60"/>
      <c r="B200" s="61" t="s">
        <v>76</v>
      </c>
      <c r="C200" s="42">
        <f>(Miami!$F$15*10^3)/Miami!$B$8</f>
        <v>0</v>
      </c>
      <c r="D200" s="42">
        <f>(Houston!$F$15*10^3)/Houston!$B$8</f>
        <v>0</v>
      </c>
      <c r="E200" s="42">
        <f>(Phoenix!$F$15*10^3)/Phoenix!$B$8</f>
        <v>0</v>
      </c>
      <c r="F200" s="42">
        <f>(Atlanta!$F$15*10^3)/Atlanta!$B$8</f>
        <v>0</v>
      </c>
      <c r="G200" s="42">
        <f>(LosAngeles!$F$15*10^3)/LosAngeles!$B$8</f>
        <v>0</v>
      </c>
      <c r="H200" s="42">
        <f>(LasVegas!$F$15*10^3)/LasVegas!$B$8</f>
        <v>0</v>
      </c>
      <c r="I200" s="42">
        <f>(SanFrancisco!$F$15*10^3)/SanFrancisco!$B$8</f>
        <v>0</v>
      </c>
      <c r="J200" s="42">
        <f>(Baltimore!$F$15*10^3)/Baltimore!$B$8</f>
        <v>0</v>
      </c>
      <c r="K200" s="42">
        <f>(Albuquerque!$F$15*10^3)/Albuquerque!$B$8</f>
        <v>0</v>
      </c>
      <c r="L200" s="42">
        <f>(Seattle!$F$15*10^3)/Seattle!$B$8</f>
        <v>0</v>
      </c>
      <c r="M200" s="42">
        <f>(Chicago!$F$15*10^3)/Chicago!$B$8</f>
        <v>0</v>
      </c>
      <c r="N200" s="42">
        <f>(Boulder!$F$15*10^3)/Boulder!$B$8</f>
        <v>0</v>
      </c>
      <c r="O200" s="42">
        <f>(Minneapolis!$F$15*10^3)/Minneapolis!$B$8</f>
        <v>0</v>
      </c>
      <c r="P200" s="42">
        <f>(Helena!$F$15*10^3)/Helena!$B$8</f>
        <v>0</v>
      </c>
      <c r="Q200" s="42">
        <f>(Duluth!$F$15*10^3)/Duluth!$B$8</f>
        <v>0</v>
      </c>
      <c r="R200" s="42">
        <f>(Fairbanks!$F$15*10^3)/Fairbanks!$B$8</f>
        <v>0</v>
      </c>
    </row>
    <row r="201" spans="1:18" s="57" customFormat="1">
      <c r="A201" s="60"/>
      <c r="B201" s="61" t="s">
        <v>77</v>
      </c>
      <c r="C201" s="42">
        <f>(Miami!$F$16*10^3)/Miami!$B$8</f>
        <v>0</v>
      </c>
      <c r="D201" s="42">
        <f>(Houston!$F$16*10^3)/Houston!$B$8</f>
        <v>0</v>
      </c>
      <c r="E201" s="42">
        <f>(Phoenix!$F$16*10^3)/Phoenix!$B$8</f>
        <v>0</v>
      </c>
      <c r="F201" s="42">
        <f>(Atlanta!$F$16*10^3)/Atlanta!$B$8</f>
        <v>0</v>
      </c>
      <c r="G201" s="42">
        <f>(LosAngeles!$F$16*10^3)/LosAngeles!$B$8</f>
        <v>0</v>
      </c>
      <c r="H201" s="42">
        <f>(LasVegas!$F$16*10^3)/LasVegas!$B$8</f>
        <v>0</v>
      </c>
      <c r="I201" s="42">
        <f>(SanFrancisco!$F$16*10^3)/SanFrancisco!$B$8</f>
        <v>0</v>
      </c>
      <c r="J201" s="42">
        <f>(Baltimore!$F$16*10^3)/Baltimore!$B$8</f>
        <v>0</v>
      </c>
      <c r="K201" s="42">
        <f>(Albuquerque!$F$16*10^3)/Albuquerque!$B$8</f>
        <v>0</v>
      </c>
      <c r="L201" s="42">
        <f>(Seattle!$F$16*10^3)/Seattle!$B$8</f>
        <v>0</v>
      </c>
      <c r="M201" s="42">
        <f>(Chicago!$F$16*10^3)/Chicago!$B$8</f>
        <v>0</v>
      </c>
      <c r="N201" s="42">
        <f>(Boulder!$F$16*10^3)/Boulder!$B$8</f>
        <v>0</v>
      </c>
      <c r="O201" s="42">
        <f>(Minneapolis!$F$16*10^3)/Minneapolis!$B$8</f>
        <v>0</v>
      </c>
      <c r="P201" s="42">
        <f>(Helena!$F$16*10^3)/Helena!$B$8</f>
        <v>0</v>
      </c>
      <c r="Q201" s="42">
        <f>(Duluth!$F$16*10^3)/Duluth!$B$8</f>
        <v>0</v>
      </c>
      <c r="R201" s="42">
        <f>(Fairbanks!$F$16*10^3)/Fairbanks!$B$8</f>
        <v>0</v>
      </c>
    </row>
    <row r="202" spans="1:18" s="57" customFormat="1">
      <c r="A202" s="60"/>
      <c r="B202" s="61" t="s">
        <v>78</v>
      </c>
      <c r="C202" s="42">
        <f>(Miami!$F$17*10^3)/Miami!$B$8</f>
        <v>0</v>
      </c>
      <c r="D202" s="42">
        <f>(Houston!$F$17*10^3)/Houston!$B$8</f>
        <v>0</v>
      </c>
      <c r="E202" s="42">
        <f>(Phoenix!$F$17*10^3)/Phoenix!$B$8</f>
        <v>0</v>
      </c>
      <c r="F202" s="42">
        <f>(Atlanta!$F$17*10^3)/Atlanta!$B$8</f>
        <v>0</v>
      </c>
      <c r="G202" s="42">
        <f>(LosAngeles!$F$17*10^3)/LosAngeles!$B$8</f>
        <v>0</v>
      </c>
      <c r="H202" s="42">
        <f>(LasVegas!$F$17*10^3)/LasVegas!$B$8</f>
        <v>0</v>
      </c>
      <c r="I202" s="42">
        <f>(SanFrancisco!$F$17*10^3)/SanFrancisco!$B$8</f>
        <v>0</v>
      </c>
      <c r="J202" s="42">
        <f>(Baltimore!$F$17*10^3)/Baltimore!$B$8</f>
        <v>0</v>
      </c>
      <c r="K202" s="42">
        <f>(Albuquerque!$F$17*10^3)/Albuquerque!$B$8</f>
        <v>0</v>
      </c>
      <c r="L202" s="42">
        <f>(Seattle!$F$17*10^3)/Seattle!$B$8</f>
        <v>0</v>
      </c>
      <c r="M202" s="42">
        <f>(Chicago!$F$17*10^3)/Chicago!$B$8</f>
        <v>0</v>
      </c>
      <c r="N202" s="42">
        <f>(Boulder!$F$17*10^3)/Boulder!$B$8</f>
        <v>0</v>
      </c>
      <c r="O202" s="42">
        <f>(Minneapolis!$F$17*10^3)/Minneapolis!$B$8</f>
        <v>0</v>
      </c>
      <c r="P202" s="42">
        <f>(Helena!$F$17*10^3)/Helena!$B$8</f>
        <v>0</v>
      </c>
      <c r="Q202" s="42">
        <f>(Duluth!$F$17*10^3)/Duluth!$B$8</f>
        <v>0</v>
      </c>
      <c r="R202" s="42">
        <f>(Fairbanks!$F$17*10^3)/Fairbanks!$B$8</f>
        <v>0</v>
      </c>
    </row>
    <row r="203" spans="1:18" s="57" customFormat="1">
      <c r="A203" s="60"/>
      <c r="B203" s="61" t="s">
        <v>79</v>
      </c>
      <c r="C203" s="42">
        <f>(Miami!$F$18*10^3)/Miami!$B$8</f>
        <v>0</v>
      </c>
      <c r="D203" s="42">
        <f>(Houston!$F$18*10^3)/Houston!$B$8</f>
        <v>0</v>
      </c>
      <c r="E203" s="42">
        <f>(Phoenix!$F$18*10^3)/Phoenix!$B$8</f>
        <v>0</v>
      </c>
      <c r="F203" s="42">
        <f>(Atlanta!$F$18*10^3)/Atlanta!$B$8</f>
        <v>0</v>
      </c>
      <c r="G203" s="42">
        <f>(LosAngeles!$F$18*10^3)/LosAngeles!$B$8</f>
        <v>0</v>
      </c>
      <c r="H203" s="42">
        <f>(LasVegas!$F$18*10^3)/LasVegas!$B$8</f>
        <v>0</v>
      </c>
      <c r="I203" s="42">
        <f>(SanFrancisco!$F$18*10^3)/SanFrancisco!$B$8</f>
        <v>0</v>
      </c>
      <c r="J203" s="42">
        <f>(Baltimore!$F$18*10^3)/Baltimore!$B$8</f>
        <v>0</v>
      </c>
      <c r="K203" s="42">
        <f>(Albuquerque!$F$18*10^3)/Albuquerque!$B$8</f>
        <v>0</v>
      </c>
      <c r="L203" s="42">
        <f>(Seattle!$F$18*10^3)/Seattle!$B$8</f>
        <v>0</v>
      </c>
      <c r="M203" s="42">
        <f>(Chicago!$F$18*10^3)/Chicago!$B$8</f>
        <v>0</v>
      </c>
      <c r="N203" s="42">
        <f>(Boulder!$F$18*10^3)/Boulder!$B$8</f>
        <v>0</v>
      </c>
      <c r="O203" s="42">
        <f>(Minneapolis!$F$18*10^3)/Minneapolis!$B$8</f>
        <v>0</v>
      </c>
      <c r="P203" s="42">
        <f>(Helena!$F$18*10^3)/Helena!$B$8</f>
        <v>0</v>
      </c>
      <c r="Q203" s="42">
        <f>(Duluth!$F$18*10^3)/Duluth!$B$8</f>
        <v>0</v>
      </c>
      <c r="R203" s="42">
        <f>(Fairbanks!$F$18*10^3)/Fairbanks!$B$8</f>
        <v>0</v>
      </c>
    </row>
    <row r="204" spans="1:18" s="57" customFormat="1">
      <c r="A204" s="60"/>
      <c r="B204" s="61" t="s">
        <v>80</v>
      </c>
      <c r="C204" s="42">
        <f>(Miami!$F$19*10^3)/Miami!$B$8</f>
        <v>0</v>
      </c>
      <c r="D204" s="42">
        <f>(Houston!$F$19*10^3)/Houston!$B$8</f>
        <v>0</v>
      </c>
      <c r="E204" s="42">
        <f>(Phoenix!$F$19*10^3)/Phoenix!$B$8</f>
        <v>0</v>
      </c>
      <c r="F204" s="42">
        <f>(Atlanta!$F$19*10^3)/Atlanta!$B$8</f>
        <v>0</v>
      </c>
      <c r="G204" s="42">
        <f>(LosAngeles!$F$19*10^3)/LosAngeles!$B$8</f>
        <v>0</v>
      </c>
      <c r="H204" s="42">
        <f>(LasVegas!$F$19*10^3)/LasVegas!$B$8</f>
        <v>0</v>
      </c>
      <c r="I204" s="42">
        <f>(SanFrancisco!$F$19*10^3)/SanFrancisco!$B$8</f>
        <v>0</v>
      </c>
      <c r="J204" s="42">
        <f>(Baltimore!$F$19*10^3)/Baltimore!$B$8</f>
        <v>0</v>
      </c>
      <c r="K204" s="42">
        <f>(Albuquerque!$F$19*10^3)/Albuquerque!$B$8</f>
        <v>0</v>
      </c>
      <c r="L204" s="42">
        <f>(Seattle!$F$19*10^3)/Seattle!$B$8</f>
        <v>0</v>
      </c>
      <c r="M204" s="42">
        <f>(Chicago!$F$19*10^3)/Chicago!$B$8</f>
        <v>0</v>
      </c>
      <c r="N204" s="42">
        <f>(Boulder!$F$19*10^3)/Boulder!$B$8</f>
        <v>0</v>
      </c>
      <c r="O204" s="42">
        <f>(Minneapolis!$F$19*10^3)/Minneapolis!$B$8</f>
        <v>0</v>
      </c>
      <c r="P204" s="42">
        <f>(Helena!$F$19*10^3)/Helena!$B$8</f>
        <v>0</v>
      </c>
      <c r="Q204" s="42">
        <f>(Duluth!$F$19*10^3)/Duluth!$B$8</f>
        <v>0</v>
      </c>
      <c r="R204" s="42">
        <f>(Fairbanks!$F$19*10^3)/Fairbanks!$B$8</f>
        <v>0</v>
      </c>
    </row>
    <row r="205" spans="1:18" s="57" customFormat="1">
      <c r="A205" s="60"/>
      <c r="B205" s="61" t="s">
        <v>81</v>
      </c>
      <c r="C205" s="42">
        <f>(Miami!$F$20*10^3)/Miami!$B$8</f>
        <v>0</v>
      </c>
      <c r="D205" s="42">
        <f>(Houston!$F$20*10^3)/Houston!$B$8</f>
        <v>0</v>
      </c>
      <c r="E205" s="42">
        <f>(Phoenix!$F$20*10^3)/Phoenix!$B$8</f>
        <v>0</v>
      </c>
      <c r="F205" s="42">
        <f>(Atlanta!$F$20*10^3)/Atlanta!$B$8</f>
        <v>0</v>
      </c>
      <c r="G205" s="42">
        <f>(LosAngeles!$F$20*10^3)/LosAngeles!$B$8</f>
        <v>0</v>
      </c>
      <c r="H205" s="42">
        <f>(LasVegas!$F$20*10^3)/LasVegas!$B$8</f>
        <v>0</v>
      </c>
      <c r="I205" s="42">
        <f>(SanFrancisco!$F$20*10^3)/SanFrancisco!$B$8</f>
        <v>0</v>
      </c>
      <c r="J205" s="42">
        <f>(Baltimore!$F$20*10^3)/Baltimore!$B$8</f>
        <v>0</v>
      </c>
      <c r="K205" s="42">
        <f>(Albuquerque!$F$20*10^3)/Albuquerque!$B$8</f>
        <v>0</v>
      </c>
      <c r="L205" s="42">
        <f>(Seattle!$F$20*10^3)/Seattle!$B$8</f>
        <v>0</v>
      </c>
      <c r="M205" s="42">
        <f>(Chicago!$F$20*10^3)/Chicago!$B$8</f>
        <v>0</v>
      </c>
      <c r="N205" s="42">
        <f>(Boulder!$F$20*10^3)/Boulder!$B$8</f>
        <v>0</v>
      </c>
      <c r="O205" s="42">
        <f>(Minneapolis!$F$20*10^3)/Minneapolis!$B$8</f>
        <v>0</v>
      </c>
      <c r="P205" s="42">
        <f>(Helena!$F$20*10^3)/Helena!$B$8</f>
        <v>0</v>
      </c>
      <c r="Q205" s="42">
        <f>(Duluth!$F$20*10^3)/Duluth!$B$8</f>
        <v>0</v>
      </c>
      <c r="R205" s="42">
        <f>(Fairbanks!$F$20*10^3)/Fairbanks!$B$8</f>
        <v>0</v>
      </c>
    </row>
    <row r="206" spans="1:18" s="57" customFormat="1">
      <c r="A206" s="60"/>
      <c r="B206" s="61" t="s">
        <v>82</v>
      </c>
      <c r="C206" s="42">
        <f>(Miami!$F$21*10^3)/Miami!$B$8</f>
        <v>0</v>
      </c>
      <c r="D206" s="42">
        <f>(Houston!$F$21*10^3)/Houston!$B$8</f>
        <v>0</v>
      </c>
      <c r="E206" s="42">
        <f>(Phoenix!$F$21*10^3)/Phoenix!$B$8</f>
        <v>0</v>
      </c>
      <c r="F206" s="42">
        <f>(Atlanta!$F$21*10^3)/Atlanta!$B$8</f>
        <v>0</v>
      </c>
      <c r="G206" s="42">
        <f>(LosAngeles!$F$21*10^3)/LosAngeles!$B$8</f>
        <v>0</v>
      </c>
      <c r="H206" s="42">
        <f>(LasVegas!$F$21*10^3)/LasVegas!$B$8</f>
        <v>0</v>
      </c>
      <c r="I206" s="42">
        <f>(SanFrancisco!$F$21*10^3)/SanFrancisco!$B$8</f>
        <v>0</v>
      </c>
      <c r="J206" s="42">
        <f>(Baltimore!$F$21*10^3)/Baltimore!$B$8</f>
        <v>0</v>
      </c>
      <c r="K206" s="42">
        <f>(Albuquerque!$F$21*10^3)/Albuquerque!$B$8</f>
        <v>0</v>
      </c>
      <c r="L206" s="42">
        <f>(Seattle!$F$21*10^3)/Seattle!$B$8</f>
        <v>0</v>
      </c>
      <c r="M206" s="42">
        <f>(Chicago!$F$21*10^3)/Chicago!$B$8</f>
        <v>0</v>
      </c>
      <c r="N206" s="42">
        <f>(Boulder!$F$21*10^3)/Boulder!$B$8</f>
        <v>0</v>
      </c>
      <c r="O206" s="42">
        <f>(Minneapolis!$F$21*10^3)/Minneapolis!$B$8</f>
        <v>0</v>
      </c>
      <c r="P206" s="42">
        <f>(Helena!$F$21*10^3)/Helena!$B$8</f>
        <v>0</v>
      </c>
      <c r="Q206" s="42">
        <f>(Duluth!$F$21*10^3)/Duluth!$B$8</f>
        <v>0</v>
      </c>
      <c r="R206" s="42">
        <f>(Fairbanks!$F$21*10^3)/Fairbanks!$B$8</f>
        <v>0</v>
      </c>
    </row>
    <row r="207" spans="1:18" s="57" customFormat="1">
      <c r="A207" s="60"/>
      <c r="B207" s="61" t="s">
        <v>83</v>
      </c>
      <c r="C207" s="42">
        <f>(Miami!$F$22*10^3)/Miami!$B$8</f>
        <v>0</v>
      </c>
      <c r="D207" s="42">
        <f>(Houston!$F$22*10^3)/Houston!$B$8</f>
        <v>0</v>
      </c>
      <c r="E207" s="42">
        <f>(Phoenix!$F$22*10^3)/Phoenix!$B$8</f>
        <v>0</v>
      </c>
      <c r="F207" s="42">
        <f>(Atlanta!$F$22*10^3)/Atlanta!$B$8</f>
        <v>0</v>
      </c>
      <c r="G207" s="42">
        <f>(LosAngeles!$F$22*10^3)/LosAngeles!$B$8</f>
        <v>0</v>
      </c>
      <c r="H207" s="42">
        <f>(LasVegas!$F$22*10^3)/LasVegas!$B$8</f>
        <v>0</v>
      </c>
      <c r="I207" s="42">
        <f>(SanFrancisco!$F$22*10^3)/SanFrancisco!$B$8</f>
        <v>0</v>
      </c>
      <c r="J207" s="42">
        <f>(Baltimore!$F$22*10^3)/Baltimore!$B$8</f>
        <v>0</v>
      </c>
      <c r="K207" s="42">
        <f>(Albuquerque!$F$22*10^3)/Albuquerque!$B$8</f>
        <v>0</v>
      </c>
      <c r="L207" s="42">
        <f>(Seattle!$F$22*10^3)/Seattle!$B$8</f>
        <v>0</v>
      </c>
      <c r="M207" s="42">
        <f>(Chicago!$F$22*10^3)/Chicago!$B$8</f>
        <v>0</v>
      </c>
      <c r="N207" s="42">
        <f>(Boulder!$F$22*10^3)/Boulder!$B$8</f>
        <v>0</v>
      </c>
      <c r="O207" s="42">
        <f>(Minneapolis!$F$22*10^3)/Minneapolis!$B$8</f>
        <v>0</v>
      </c>
      <c r="P207" s="42">
        <f>(Helena!$F$22*10^3)/Helena!$B$8</f>
        <v>0</v>
      </c>
      <c r="Q207" s="42">
        <f>(Duluth!$F$22*10^3)/Duluth!$B$8</f>
        <v>0</v>
      </c>
      <c r="R207" s="42">
        <f>(Fairbanks!$F$22*10^3)/Fairbanks!$B$8</f>
        <v>0</v>
      </c>
    </row>
    <row r="208" spans="1:18" s="57" customFormat="1">
      <c r="A208" s="60"/>
      <c r="B208" s="61" t="s">
        <v>62</v>
      </c>
      <c r="C208" s="42">
        <f>(Miami!$F$23*10^3)/Miami!$B$8</f>
        <v>0</v>
      </c>
      <c r="D208" s="42">
        <f>(Houston!$F$23*10^3)/Houston!$B$8</f>
        <v>0</v>
      </c>
      <c r="E208" s="42">
        <f>(Phoenix!$F$23*10^3)/Phoenix!$B$8</f>
        <v>0</v>
      </c>
      <c r="F208" s="42">
        <f>(Atlanta!$F$23*10^3)/Atlanta!$B$8</f>
        <v>0</v>
      </c>
      <c r="G208" s="42">
        <f>(LosAngeles!$F$23*10^3)/LosAngeles!$B$8</f>
        <v>0</v>
      </c>
      <c r="H208" s="42">
        <f>(LasVegas!$F$23*10^3)/LasVegas!$B$8</f>
        <v>0</v>
      </c>
      <c r="I208" s="42">
        <f>(SanFrancisco!$F$23*10^3)/SanFrancisco!$B$8</f>
        <v>0</v>
      </c>
      <c r="J208" s="42">
        <f>(Baltimore!$F$23*10^3)/Baltimore!$B$8</f>
        <v>0</v>
      </c>
      <c r="K208" s="42">
        <f>(Albuquerque!$F$23*10^3)/Albuquerque!$B$8</f>
        <v>0</v>
      </c>
      <c r="L208" s="42">
        <f>(Seattle!$F$23*10^3)/Seattle!$B$8</f>
        <v>0</v>
      </c>
      <c r="M208" s="42">
        <f>(Chicago!$F$23*10^3)/Chicago!$B$8</f>
        <v>0</v>
      </c>
      <c r="N208" s="42">
        <f>(Boulder!$F$23*10^3)/Boulder!$B$8</f>
        <v>0</v>
      </c>
      <c r="O208" s="42">
        <f>(Minneapolis!$F$23*10^3)/Minneapolis!$B$8</f>
        <v>0</v>
      </c>
      <c r="P208" s="42">
        <f>(Helena!$F$23*10^3)/Helena!$B$8</f>
        <v>0</v>
      </c>
      <c r="Q208" s="42">
        <f>(Duluth!$F$23*10^3)/Duluth!$B$8</f>
        <v>0</v>
      </c>
      <c r="R208" s="42">
        <f>(Fairbanks!$F$23*10^3)/Fairbanks!$B$8</f>
        <v>0</v>
      </c>
    </row>
    <row r="209" spans="1:18" s="57" customFormat="1">
      <c r="A209" s="60"/>
      <c r="B209" s="61" t="s">
        <v>84</v>
      </c>
      <c r="C209" s="42">
        <f>(Miami!$F$24*10^3)/Miami!$B$8</f>
        <v>0</v>
      </c>
      <c r="D209" s="42">
        <f>(Houston!$F$24*10^3)/Houston!$B$8</f>
        <v>0</v>
      </c>
      <c r="E209" s="42">
        <f>(Phoenix!$F$24*10^3)/Phoenix!$B$8</f>
        <v>0</v>
      </c>
      <c r="F209" s="42">
        <f>(Atlanta!$F$24*10^3)/Atlanta!$B$8</f>
        <v>0</v>
      </c>
      <c r="G209" s="42">
        <f>(LosAngeles!$F$24*10^3)/LosAngeles!$B$8</f>
        <v>0</v>
      </c>
      <c r="H209" s="42">
        <f>(LasVegas!$F$24*10^3)/LasVegas!$B$8</f>
        <v>0</v>
      </c>
      <c r="I209" s="42">
        <f>(SanFrancisco!$F$24*10^3)/SanFrancisco!$B$8</f>
        <v>0</v>
      </c>
      <c r="J209" s="42">
        <f>(Baltimore!$F$24*10^3)/Baltimore!$B$8</f>
        <v>0</v>
      </c>
      <c r="K209" s="42">
        <f>(Albuquerque!$F$24*10^3)/Albuquerque!$B$8</f>
        <v>0</v>
      </c>
      <c r="L209" s="42">
        <f>(Seattle!$F$24*10^3)/Seattle!$B$8</f>
        <v>0</v>
      </c>
      <c r="M209" s="42">
        <f>(Chicago!$F$24*10^3)/Chicago!$B$8</f>
        <v>0</v>
      </c>
      <c r="N209" s="42">
        <f>(Boulder!$F$24*10^3)/Boulder!$B$8</f>
        <v>0</v>
      </c>
      <c r="O209" s="42">
        <f>(Minneapolis!$F$24*10^3)/Minneapolis!$B$8</f>
        <v>0</v>
      </c>
      <c r="P209" s="42">
        <f>(Helena!$F$24*10^3)/Helena!$B$8</f>
        <v>0</v>
      </c>
      <c r="Q209" s="42">
        <f>(Duluth!$F$24*10^3)/Duluth!$B$8</f>
        <v>0</v>
      </c>
      <c r="R209" s="42">
        <f>(Fairbanks!$F$24*10^3)/Fairbanks!$B$8</f>
        <v>0</v>
      </c>
    </row>
    <row r="210" spans="1:18" s="57" customFormat="1">
      <c r="A210" s="60"/>
      <c r="B210" s="61" t="s">
        <v>85</v>
      </c>
      <c r="C210" s="42">
        <f>(Miami!$F$25*10^3)/Miami!$B$8</f>
        <v>0</v>
      </c>
      <c r="D210" s="42">
        <f>(Houston!$F$25*10^3)/Houston!$B$8</f>
        <v>0</v>
      </c>
      <c r="E210" s="42">
        <f>(Phoenix!$F$25*10^3)/Phoenix!$B$8</f>
        <v>0</v>
      </c>
      <c r="F210" s="42">
        <f>(Atlanta!$F$25*10^3)/Atlanta!$B$8</f>
        <v>0</v>
      </c>
      <c r="G210" s="42">
        <f>(LosAngeles!$F$25*10^3)/LosAngeles!$B$8</f>
        <v>0</v>
      </c>
      <c r="H210" s="42">
        <f>(LasVegas!$F$25*10^3)/LasVegas!$B$8</f>
        <v>0</v>
      </c>
      <c r="I210" s="42">
        <f>(SanFrancisco!$F$25*10^3)/SanFrancisco!$B$8</f>
        <v>0</v>
      </c>
      <c r="J210" s="42">
        <f>(Baltimore!$F$25*10^3)/Baltimore!$B$8</f>
        <v>0</v>
      </c>
      <c r="K210" s="42">
        <f>(Albuquerque!$F$25*10^3)/Albuquerque!$B$8</f>
        <v>0</v>
      </c>
      <c r="L210" s="42">
        <f>(Seattle!$F$25*10^3)/Seattle!$B$8</f>
        <v>0</v>
      </c>
      <c r="M210" s="42">
        <f>(Chicago!$F$25*10^3)/Chicago!$B$8</f>
        <v>0</v>
      </c>
      <c r="N210" s="42">
        <f>(Boulder!$F$25*10^3)/Boulder!$B$8</f>
        <v>0</v>
      </c>
      <c r="O210" s="42">
        <f>(Minneapolis!$F$25*10^3)/Minneapolis!$B$8</f>
        <v>0</v>
      </c>
      <c r="P210" s="42">
        <f>(Helena!$F$25*10^3)/Helena!$B$8</f>
        <v>0</v>
      </c>
      <c r="Q210" s="42">
        <f>(Duluth!$F$25*10^3)/Duluth!$B$8</f>
        <v>0</v>
      </c>
      <c r="R210" s="42">
        <f>(Fairbanks!$F$25*10^3)/Fairbanks!$B$8</f>
        <v>0</v>
      </c>
    </row>
    <row r="211" spans="1:18" s="57" customFormat="1">
      <c r="A211" s="60"/>
      <c r="B211" s="61" t="s">
        <v>86</v>
      </c>
      <c r="C211" s="42">
        <f>(Miami!$F$26*10^3)/Miami!$B$8</f>
        <v>0</v>
      </c>
      <c r="D211" s="42">
        <f>(Houston!$F$26*10^3)/Houston!$B$8</f>
        <v>0</v>
      </c>
      <c r="E211" s="42">
        <f>(Phoenix!$F$26*10^3)/Phoenix!$B$8</f>
        <v>0</v>
      </c>
      <c r="F211" s="42">
        <f>(Atlanta!$F$26*10^3)/Atlanta!$B$8</f>
        <v>0</v>
      </c>
      <c r="G211" s="42">
        <f>(LosAngeles!$F$26*10^3)/LosAngeles!$B$8</f>
        <v>0</v>
      </c>
      <c r="H211" s="42">
        <f>(LasVegas!$F$26*10^3)/LasVegas!$B$8</f>
        <v>0</v>
      </c>
      <c r="I211" s="42">
        <f>(SanFrancisco!$F$26*10^3)/SanFrancisco!$B$8</f>
        <v>0</v>
      </c>
      <c r="J211" s="42">
        <f>(Baltimore!$F$26*10^3)/Baltimore!$B$8</f>
        <v>0</v>
      </c>
      <c r="K211" s="42">
        <f>(Albuquerque!$F$26*10^3)/Albuquerque!$B$8</f>
        <v>0</v>
      </c>
      <c r="L211" s="42">
        <f>(Seattle!$F$26*10^3)/Seattle!$B$8</f>
        <v>0</v>
      </c>
      <c r="M211" s="42">
        <f>(Chicago!$F$26*10^3)/Chicago!$B$8</f>
        <v>0</v>
      </c>
      <c r="N211" s="42">
        <f>(Boulder!$F$26*10^3)/Boulder!$B$8</f>
        <v>0</v>
      </c>
      <c r="O211" s="42">
        <f>(Minneapolis!$F$26*10^3)/Minneapolis!$B$8</f>
        <v>0</v>
      </c>
      <c r="P211" s="42">
        <f>(Helena!$F$26*10^3)/Helena!$B$8</f>
        <v>0</v>
      </c>
      <c r="Q211" s="42">
        <f>(Duluth!$F$26*10^3)/Duluth!$B$8</f>
        <v>0</v>
      </c>
      <c r="R211" s="42">
        <f>(Fairbanks!$F$26*10^3)/Fairbanks!$B$8</f>
        <v>0</v>
      </c>
    </row>
    <row r="212" spans="1:18" s="57" customFormat="1">
      <c r="A212" s="60"/>
      <c r="B212" s="61" t="s">
        <v>87</v>
      </c>
      <c r="C212" s="42">
        <f>(Miami!$F$28*10^3)/Miami!$B$8</f>
        <v>0</v>
      </c>
      <c r="D212" s="42">
        <f>(Houston!$F$28*10^3)/Houston!$B$8</f>
        <v>0</v>
      </c>
      <c r="E212" s="42">
        <f>(Phoenix!$F$28*10^3)/Phoenix!$B$8</f>
        <v>0</v>
      </c>
      <c r="F212" s="42">
        <f>(Atlanta!$F$28*10^3)/Atlanta!$B$8</f>
        <v>0</v>
      </c>
      <c r="G212" s="42">
        <f>(LosAngeles!$F$28*10^3)/LosAngeles!$B$8</f>
        <v>0</v>
      </c>
      <c r="H212" s="42">
        <f>(LasVegas!$F$28*10^3)/LasVegas!$B$8</f>
        <v>0</v>
      </c>
      <c r="I212" s="42">
        <f>(SanFrancisco!$F$28*10^3)/SanFrancisco!$B$8</f>
        <v>0</v>
      </c>
      <c r="J212" s="42">
        <f>(Baltimore!$F$28*10^3)/Baltimore!$B$8</f>
        <v>0</v>
      </c>
      <c r="K212" s="42">
        <f>(Albuquerque!$F$28*10^3)/Albuquerque!$B$8</f>
        <v>0</v>
      </c>
      <c r="L212" s="42">
        <f>(Seattle!$F$28*10^3)/Seattle!$B$8</f>
        <v>0</v>
      </c>
      <c r="M212" s="42">
        <f>(Chicago!$F$28*10^3)/Chicago!$B$8</f>
        <v>0</v>
      </c>
      <c r="N212" s="42">
        <f>(Boulder!$F$28*10^3)/Boulder!$B$8</f>
        <v>0</v>
      </c>
      <c r="O212" s="42">
        <f>(Minneapolis!$F$28*10^3)/Minneapolis!$B$8</f>
        <v>0</v>
      </c>
      <c r="P212" s="42">
        <f>(Helena!$F$28*10^3)/Helena!$B$8</f>
        <v>0</v>
      </c>
      <c r="Q212" s="42">
        <f>(Duluth!$F$28*10^3)/Duluth!$B$8</f>
        <v>0</v>
      </c>
      <c r="R212" s="42">
        <f>(Fairbanks!$F$28*10^3)/Fairbanks!$B$8</f>
        <v>0</v>
      </c>
    </row>
    <row r="213" spans="1:18" s="57" customFormat="1">
      <c r="A213" s="60"/>
      <c r="B213" s="58" t="s">
        <v>261</v>
      </c>
      <c r="C213" s="42">
        <f>(Miami!$B$2*10^3)/Miami!$B$8</f>
        <v>857.87367195459171</v>
      </c>
      <c r="D213" s="42">
        <f>(Houston!$B$2*10^3)/Houston!$B$8</f>
        <v>814.39382913695238</v>
      </c>
      <c r="E213" s="42">
        <f>(Phoenix!$B$2*10^3)/Phoenix!$B$8</f>
        <v>780.59088924465141</v>
      </c>
      <c r="F213" s="42">
        <f>(Atlanta!$B$2*10^3)/Atlanta!$B$8</f>
        <v>803.84369087469076</v>
      </c>
      <c r="G213" s="42">
        <f>(LosAngeles!$B$2*10^3)/LosAngeles!$B$8</f>
        <v>688.00174647067388</v>
      </c>
      <c r="H213" s="42">
        <f>(LasVegas!$B$2*10^3)/LasVegas!$B$8</f>
        <v>749.99563382331542</v>
      </c>
      <c r="I213" s="42">
        <f>(SanFrancisco!$B$2*10^3)/SanFrancisco!$B$8</f>
        <v>708.55770630184838</v>
      </c>
      <c r="J213" s="42">
        <f>(Baltimore!$B$2*10^3)/Baltimore!$B$8</f>
        <v>848.8109445495561</v>
      </c>
      <c r="K213" s="42">
        <f>(Albuquerque!$B$2*10^3)/Albuquerque!$B$8</f>
        <v>762.16125745888519</v>
      </c>
      <c r="L213" s="42">
        <f>(Seattle!$B$2*10^3)/Seattle!$B$8</f>
        <v>762.56876728278269</v>
      </c>
      <c r="M213" s="42">
        <f>(Chicago!$B$2*10^3)/Chicago!$B$8</f>
        <v>916.17814000873238</v>
      </c>
      <c r="N213" s="42">
        <f>(Boulder!$B$2*10^3)/Boulder!$B$8</f>
        <v>794.23082520739342</v>
      </c>
      <c r="O213" s="42">
        <f>(Minneapolis!$B$2*10^3)/Minneapolis!$B$8</f>
        <v>996.65987483626839</v>
      </c>
      <c r="P213" s="42">
        <f>(Helena!$B$2*10^3)/Helena!$B$8</f>
        <v>892.07102314073643</v>
      </c>
      <c r="Q213" s="42">
        <f>(Duluth!$B$2*10^3)/Duluth!$B$8</f>
        <v>1052.4683452190366</v>
      </c>
      <c r="R213" s="42">
        <f>(Fairbanks!$B$2*10^3)/Fairbanks!$B$8</f>
        <v>1541.6911657691749</v>
      </c>
    </row>
    <row r="214" spans="1:18" s="57" customFormat="1">
      <c r="A214" s="58" t="s">
        <v>339</v>
      </c>
      <c r="B214" s="5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</row>
    <row r="215" spans="1:18" s="57" customFormat="1">
      <c r="A215" s="60"/>
      <c r="B215" s="58" t="s">
        <v>338</v>
      </c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1:18" s="57" customFormat="1">
      <c r="A216" s="60"/>
      <c r="B216" s="61" t="s">
        <v>336</v>
      </c>
      <c r="C216" s="71">
        <f>10^(-3)*Miami!$C$264</f>
        <v>417.13973300000004</v>
      </c>
      <c r="D216" s="71">
        <f>10^(-3)*Houston!$C$264</f>
        <v>361.347872</v>
      </c>
      <c r="E216" s="71">
        <f>10^(-3)*Phoenix!$C$264</f>
        <v>285.04077500000005</v>
      </c>
      <c r="F216" s="71">
        <f>10^(-3)*Atlanta!$C$264</f>
        <v>256.698713</v>
      </c>
      <c r="G216" s="71">
        <f>10^(-3)*LosAngeles!$C$264</f>
        <v>335.32385700000003</v>
      </c>
      <c r="H216" s="71">
        <f>10^(-3)*LasVegas!$C$264</f>
        <v>246.685642</v>
      </c>
      <c r="I216" s="71">
        <f>10^(-3)*SanFrancisco!$C$264</f>
        <v>229.13499600000003</v>
      </c>
      <c r="J216" s="71">
        <f>10^(-3)*Baltimore!$C$264</f>
        <v>228.74599000000001</v>
      </c>
      <c r="K216" s="71">
        <f>10^(-3)*Albuquerque!$C$264</f>
        <v>230.22228899999999</v>
      </c>
      <c r="L216" s="71">
        <f>10^(-3)*Seattle!$C$264</f>
        <v>211.432986</v>
      </c>
      <c r="M216" s="71">
        <f>10^(-3)*Chicago!$C$264</f>
        <v>212.308919</v>
      </c>
      <c r="N216" s="71">
        <f>10^(-3)*Boulder!$C$264</f>
        <v>234.87182999999999</v>
      </c>
      <c r="O216" s="71">
        <f>10^(-3)*Minneapolis!$C$264</f>
        <v>212.22948400000001</v>
      </c>
      <c r="P216" s="71">
        <f>10^(-3)*Helena!$C$264</f>
        <v>214.973713</v>
      </c>
      <c r="Q216" s="71">
        <f>10^(-3)*Duluth!$C$264</f>
        <v>211.80443199999999</v>
      </c>
      <c r="R216" s="71">
        <f>10^(-3)*Fairbanks!$C$264</f>
        <v>222.55599100000001</v>
      </c>
    </row>
    <row r="217" spans="1:18" s="57" customFormat="1">
      <c r="A217" s="60"/>
      <c r="B217" s="61" t="s">
        <v>335</v>
      </c>
      <c r="C217" s="71">
        <f>10^(-3)*Miami!$C$265</f>
        <v>432.83624500000002</v>
      </c>
      <c r="D217" s="71">
        <f>10^(-3)*Houston!$C$265</f>
        <v>343.95423499999998</v>
      </c>
      <c r="E217" s="71">
        <f>10^(-3)*Phoenix!$C$265</f>
        <v>310.274315</v>
      </c>
      <c r="F217" s="71">
        <f>10^(-3)*Atlanta!$C$265</f>
        <v>249.537103</v>
      </c>
      <c r="G217" s="71">
        <f>10^(-3)*LosAngeles!$C$265</f>
        <v>326.23510900000002</v>
      </c>
      <c r="H217" s="71">
        <f>10^(-3)*LasVegas!$C$265</f>
        <v>258.003803</v>
      </c>
      <c r="I217" s="71">
        <f>10^(-3)*SanFrancisco!$C$265</f>
        <v>275.28256800000003</v>
      </c>
      <c r="J217" s="71">
        <f>10^(-3)*Baltimore!$C$265</f>
        <v>221.53536700000001</v>
      </c>
      <c r="K217" s="71">
        <f>10^(-3)*Albuquerque!$C$265</f>
        <v>255.78984599999998</v>
      </c>
      <c r="L217" s="71">
        <f>10^(-3)*Seattle!$C$265</f>
        <v>227.57254399999999</v>
      </c>
      <c r="M217" s="71">
        <f>10^(-3)*Chicago!$C$265</f>
        <v>211.74196900000001</v>
      </c>
      <c r="N217" s="71">
        <f>10^(-3)*Boulder!$C$265</f>
        <v>223.643145</v>
      </c>
      <c r="O217" s="71">
        <f>10^(-3)*Minneapolis!$C$265</f>
        <v>211.22141500000001</v>
      </c>
      <c r="P217" s="71">
        <f>10^(-3)*Helena!$C$265</f>
        <v>230.50354500000003</v>
      </c>
      <c r="Q217" s="71">
        <f>10^(-3)*Duluth!$C$265</f>
        <v>211.62896499999999</v>
      </c>
      <c r="R217" s="71">
        <f>10^(-3)*Fairbanks!$C$265</f>
        <v>217.10321500000001</v>
      </c>
    </row>
    <row r="218" spans="1:18" s="57" customFormat="1">
      <c r="A218" s="60"/>
      <c r="B218" s="72" t="s">
        <v>334</v>
      </c>
      <c r="C218" s="71">
        <f>10^(-3)*Miami!$C$266</f>
        <v>438.78807599999999</v>
      </c>
      <c r="D218" s="71">
        <f>10^(-3)*Houston!$C$266</f>
        <v>355.19822700000003</v>
      </c>
      <c r="E218" s="71">
        <f>10^(-3)*Phoenix!$C$266</f>
        <v>370.09640000000002</v>
      </c>
      <c r="F218" s="71">
        <f>10^(-3)*Atlanta!$C$266</f>
        <v>296.67656400000004</v>
      </c>
      <c r="G218" s="71">
        <f>10^(-3)*LosAngeles!$C$266</f>
        <v>323.133308</v>
      </c>
      <c r="H218" s="71">
        <f>10^(-3)*LasVegas!$C$266</f>
        <v>285.54138699999999</v>
      </c>
      <c r="I218" s="71">
        <f>10^(-3)*SanFrancisco!$C$266</f>
        <v>253.474591</v>
      </c>
      <c r="J218" s="71">
        <f>10^(-3)*Baltimore!$C$266</f>
        <v>290.21226300000001</v>
      </c>
      <c r="K218" s="71">
        <f>10^(-3)*Albuquerque!$C$266</f>
        <v>261.369575</v>
      </c>
      <c r="L218" s="71">
        <f>10^(-3)*Seattle!$C$266</f>
        <v>250.17519000000001</v>
      </c>
      <c r="M218" s="71">
        <f>10^(-3)*Chicago!$C$266</f>
        <v>252.810743</v>
      </c>
      <c r="N218" s="71">
        <f>10^(-3)*Boulder!$C$266</f>
        <v>259.890063</v>
      </c>
      <c r="O218" s="71">
        <f>10^(-3)*Minneapolis!$C$266</f>
        <v>228.12193600000001</v>
      </c>
      <c r="P218" s="71">
        <f>10^(-3)*Helena!$C$266</f>
        <v>244.572351</v>
      </c>
      <c r="Q218" s="71">
        <f>10^(-3)*Duluth!$C$266</f>
        <v>210.42924200000002</v>
      </c>
      <c r="R218" s="71">
        <f>10^(-3)*Fairbanks!$C$266</f>
        <v>216.98576600000001</v>
      </c>
    </row>
    <row r="219" spans="1:18" s="57" customFormat="1">
      <c r="A219" s="60"/>
      <c r="B219" s="72" t="s">
        <v>333</v>
      </c>
      <c r="C219" s="71">
        <f>10^(-3)*Miami!$C$267</f>
        <v>467.05759000000006</v>
      </c>
      <c r="D219" s="71">
        <f>10^(-3)*Houston!$C$267</f>
        <v>396.14067999999997</v>
      </c>
      <c r="E219" s="71">
        <f>10^(-3)*Phoenix!$C$267</f>
        <v>380.20420100000001</v>
      </c>
      <c r="F219" s="71">
        <f>10^(-3)*Atlanta!$C$267</f>
        <v>346.37553499999996</v>
      </c>
      <c r="G219" s="71">
        <f>10^(-3)*LosAngeles!$C$267</f>
        <v>340.89657900000003</v>
      </c>
      <c r="H219" s="71">
        <f>10^(-3)*LasVegas!$C$267</f>
        <v>365.34598</v>
      </c>
      <c r="I219" s="71">
        <f>10^(-3)*SanFrancisco!$C$267</f>
        <v>278.48586999999998</v>
      </c>
      <c r="J219" s="71">
        <f>10^(-3)*Baltimore!$C$267</f>
        <v>289.41169000000002</v>
      </c>
      <c r="K219" s="71">
        <f>10^(-3)*Albuquerque!$C$267</f>
        <v>299.24106</v>
      </c>
      <c r="L219" s="71">
        <f>10^(-3)*Seattle!$C$267</f>
        <v>239.01105300000003</v>
      </c>
      <c r="M219" s="71">
        <f>10^(-3)*Chicago!$C$267</f>
        <v>259.11421999999999</v>
      </c>
      <c r="N219" s="71">
        <f>10^(-3)*Boulder!$C$267</f>
        <v>277.69700599999999</v>
      </c>
      <c r="O219" s="71">
        <f>10^(-3)*Minneapolis!$C$267</f>
        <v>247.441992</v>
      </c>
      <c r="P219" s="71">
        <f>10^(-3)*Helena!$C$267</f>
        <v>235.44096100000002</v>
      </c>
      <c r="Q219" s="71">
        <f>10^(-3)*Duluth!$C$267</f>
        <v>232.48537300000001</v>
      </c>
      <c r="R219" s="71">
        <f>10^(-3)*Fairbanks!$C$267</f>
        <v>212.87848199999999</v>
      </c>
    </row>
    <row r="220" spans="1:18" s="57" customFormat="1">
      <c r="A220" s="60"/>
      <c r="B220" s="72" t="s">
        <v>316</v>
      </c>
      <c r="C220" s="71">
        <f>10^(-3)*Miami!$C$268</f>
        <v>502.22821000000005</v>
      </c>
      <c r="D220" s="71">
        <f>10^(-3)*Houston!$C$268</f>
        <v>462.641211</v>
      </c>
      <c r="E220" s="71">
        <f>10^(-3)*Phoenix!$C$268</f>
        <v>433.46509800000001</v>
      </c>
      <c r="F220" s="71">
        <f>10^(-3)*Atlanta!$C$268</f>
        <v>412.02180400000003</v>
      </c>
      <c r="G220" s="71">
        <f>10^(-3)*LosAngeles!$C$268</f>
        <v>364.23877800000002</v>
      </c>
      <c r="H220" s="71">
        <f>10^(-3)*LasVegas!$C$268</f>
        <v>401.07190300000002</v>
      </c>
      <c r="I220" s="71">
        <f>10^(-3)*SanFrancisco!$C$268</f>
        <v>300.963821</v>
      </c>
      <c r="J220" s="71">
        <f>10^(-3)*Baltimore!$C$268</f>
        <v>373.06948999999997</v>
      </c>
      <c r="K220" s="71">
        <f>10^(-3)*Albuquerque!$C$268</f>
        <v>331.55606499999999</v>
      </c>
      <c r="L220" s="71">
        <f>10^(-3)*Seattle!$C$268</f>
        <v>292.98622</v>
      </c>
      <c r="M220" s="71">
        <f>10^(-3)*Chicago!$C$268</f>
        <v>347.52179899999999</v>
      </c>
      <c r="N220" s="71">
        <f>10^(-3)*Boulder!$C$268</f>
        <v>301.634274</v>
      </c>
      <c r="O220" s="71">
        <f>10^(-3)*Minneapolis!$C$268</f>
        <v>359.27868699999999</v>
      </c>
      <c r="P220" s="71">
        <f>10^(-3)*Helena!$C$268</f>
        <v>272.067926</v>
      </c>
      <c r="Q220" s="71">
        <f>10^(-3)*Duluth!$C$268</f>
        <v>267.53945000000004</v>
      </c>
      <c r="R220" s="71">
        <f>10^(-3)*Fairbanks!$C$268</f>
        <v>253.744945</v>
      </c>
    </row>
    <row r="221" spans="1:18" s="57" customFormat="1">
      <c r="A221" s="60"/>
      <c r="B221" s="72" t="s">
        <v>332</v>
      </c>
      <c r="C221" s="71">
        <f>10^(-3)*Miami!$C$269</f>
        <v>517.07197399999995</v>
      </c>
      <c r="D221" s="71">
        <f>10^(-3)*Houston!$C$269</f>
        <v>466.117572</v>
      </c>
      <c r="E221" s="71">
        <f>10^(-3)*Phoenix!$C$269</f>
        <v>511.34737800000005</v>
      </c>
      <c r="F221" s="71">
        <f>10^(-3)*Atlanta!$C$269</f>
        <v>447.389387</v>
      </c>
      <c r="G221" s="71">
        <f>10^(-3)*LosAngeles!$C$269</f>
        <v>364.06754999999998</v>
      </c>
      <c r="H221" s="71">
        <f>10^(-3)*LasVegas!$C$269</f>
        <v>461.72837300000003</v>
      </c>
      <c r="I221" s="71">
        <f>10^(-3)*SanFrancisco!$C$269</f>
        <v>306.72628700000001</v>
      </c>
      <c r="J221" s="71">
        <f>10^(-3)*Baltimore!$C$269</f>
        <v>431.054644</v>
      </c>
      <c r="K221" s="71">
        <f>10^(-3)*Albuquerque!$C$269</f>
        <v>361.17495600000001</v>
      </c>
      <c r="L221" s="71">
        <f>10^(-3)*Seattle!$C$269</f>
        <v>309.52980200000002</v>
      </c>
      <c r="M221" s="71">
        <f>10^(-3)*Chicago!$C$269</f>
        <v>417.432075</v>
      </c>
      <c r="N221" s="71">
        <f>10^(-3)*Boulder!$C$269</f>
        <v>342.35480800000005</v>
      </c>
      <c r="O221" s="71">
        <f>10^(-3)*Minneapolis!$C$269</f>
        <v>397.09425199999998</v>
      </c>
      <c r="P221" s="71">
        <f>10^(-3)*Helena!$C$269</f>
        <v>329.60713400000003</v>
      </c>
      <c r="Q221" s="71">
        <f>10^(-3)*Duluth!$C$269</f>
        <v>354.012832</v>
      </c>
      <c r="R221" s="71">
        <f>10^(-3)*Fairbanks!$C$269</f>
        <v>300.388847</v>
      </c>
    </row>
    <row r="222" spans="1:18" s="57" customFormat="1">
      <c r="A222" s="60"/>
      <c r="B222" s="72" t="s">
        <v>331</v>
      </c>
      <c r="C222" s="71">
        <f>10^(-3)*Miami!$C$270</f>
        <v>368.192365</v>
      </c>
      <c r="D222" s="71">
        <f>10^(-3)*Houston!$C$270</f>
        <v>372.47450799999996</v>
      </c>
      <c r="E222" s="71">
        <f>10^(-3)*Phoenix!$C$270</f>
        <v>403.299735</v>
      </c>
      <c r="F222" s="71">
        <f>10^(-3)*Atlanta!$C$270</f>
        <v>360.44169300000004</v>
      </c>
      <c r="G222" s="71">
        <f>10^(-3)*LosAngeles!$C$270</f>
        <v>239.04270300000002</v>
      </c>
      <c r="H222" s="71">
        <f>10^(-3)*LasVegas!$C$270</f>
        <v>356.10256600000002</v>
      </c>
      <c r="I222" s="71">
        <f>10^(-3)*SanFrancisco!$C$270</f>
        <v>210.84191800000002</v>
      </c>
      <c r="J222" s="71">
        <f>10^(-3)*Baltimore!$C$270</f>
        <v>343.75857900000005</v>
      </c>
      <c r="K222" s="71">
        <f>10^(-3)*Albuquerque!$C$270</f>
        <v>267.04898599999996</v>
      </c>
      <c r="L222" s="71">
        <f>10^(-3)*Seattle!$C$270</f>
        <v>214.83101600000001</v>
      </c>
      <c r="M222" s="71">
        <f>10^(-3)*Chicago!$C$270</f>
        <v>314.07620800000001</v>
      </c>
      <c r="N222" s="71">
        <f>10^(-3)*Boulder!$C$270</f>
        <v>246.87289600000003</v>
      </c>
      <c r="O222" s="71">
        <f>10^(-3)*Minneapolis!$C$270</f>
        <v>295.253491</v>
      </c>
      <c r="P222" s="71">
        <f>10^(-3)*Helena!$C$270</f>
        <v>230.534818</v>
      </c>
      <c r="Q222" s="71">
        <f>10^(-3)*Duluth!$C$270</f>
        <v>247.27301700000001</v>
      </c>
      <c r="R222" s="71">
        <f>10^(-3)*Fairbanks!$C$270</f>
        <v>167.65719300000001</v>
      </c>
    </row>
    <row r="223" spans="1:18" s="57" customFormat="1">
      <c r="A223" s="60"/>
      <c r="B223" s="72" t="s">
        <v>330</v>
      </c>
      <c r="C223" s="71">
        <f>10^(-3)*Miami!$C$271</f>
        <v>397.11148700000001</v>
      </c>
      <c r="D223" s="71">
        <f>10^(-3)*Houston!$C$271</f>
        <v>361.32686700000005</v>
      </c>
      <c r="E223" s="71">
        <f>10^(-3)*Phoenix!$C$271</f>
        <v>404.43780699999996</v>
      </c>
      <c r="F223" s="71">
        <f>10^(-3)*Atlanta!$C$271</f>
        <v>322.74137300000001</v>
      </c>
      <c r="G223" s="71">
        <f>10^(-3)*LosAngeles!$C$271</f>
        <v>272.72414600000002</v>
      </c>
      <c r="H223" s="71">
        <f>10^(-3)*LasVegas!$C$271</f>
        <v>344.75302600000003</v>
      </c>
      <c r="I223" s="71">
        <f>10^(-3)*SanFrancisco!$C$271</f>
        <v>203.75935200000001</v>
      </c>
      <c r="J223" s="71">
        <f>10^(-3)*Baltimore!$C$271</f>
        <v>337.81771500000002</v>
      </c>
      <c r="K223" s="71">
        <f>10^(-3)*Albuquerque!$C$271</f>
        <v>263.23814899999996</v>
      </c>
      <c r="L223" s="71">
        <f>10^(-3)*Seattle!$C$271</f>
        <v>201.264554</v>
      </c>
      <c r="M223" s="71">
        <f>10^(-3)*Chicago!$C$271</f>
        <v>316.54992499999997</v>
      </c>
      <c r="N223" s="71">
        <f>10^(-3)*Boulder!$C$271</f>
        <v>251.646275</v>
      </c>
      <c r="O223" s="71">
        <f>10^(-3)*Minneapolis!$C$271</f>
        <v>291.08386400000001</v>
      </c>
      <c r="P223" s="71">
        <f>10^(-3)*Helena!$C$271</f>
        <v>204.80726199999998</v>
      </c>
      <c r="Q223" s="71">
        <f>10^(-3)*Duluth!$C$271</f>
        <v>224.48015000000001</v>
      </c>
      <c r="R223" s="71">
        <f>10^(-3)*Fairbanks!$C$271</f>
        <v>171.94086200000001</v>
      </c>
    </row>
    <row r="224" spans="1:18" s="57" customFormat="1">
      <c r="A224" s="60"/>
      <c r="B224" s="72" t="s">
        <v>329</v>
      </c>
      <c r="C224" s="71">
        <f>10^(-3)*Miami!$C$272</f>
        <v>503.975213</v>
      </c>
      <c r="D224" s="71">
        <f>10^(-3)*Houston!$C$272</f>
        <v>465.46912099999997</v>
      </c>
      <c r="E224" s="71">
        <f>10^(-3)*Phoenix!$C$272</f>
        <v>471.30332199999998</v>
      </c>
      <c r="F224" s="71">
        <f>10^(-3)*Atlanta!$C$272</f>
        <v>436.130402</v>
      </c>
      <c r="G224" s="71">
        <f>10^(-3)*LosAngeles!$C$272</f>
        <v>411.25166200000001</v>
      </c>
      <c r="H224" s="71">
        <f>10^(-3)*LasVegas!$C$272</f>
        <v>409.57342900000003</v>
      </c>
      <c r="I224" s="71">
        <f>10^(-3)*SanFrancisco!$C$272</f>
        <v>381.016682</v>
      </c>
      <c r="J224" s="71">
        <f>10^(-3)*Baltimore!$C$272</f>
        <v>391.51590600000003</v>
      </c>
      <c r="K224" s="71">
        <f>10^(-3)*Albuquerque!$C$272</f>
        <v>327.70093000000003</v>
      </c>
      <c r="L224" s="71">
        <f>10^(-3)*Seattle!$C$272</f>
        <v>329.05340899999999</v>
      </c>
      <c r="M224" s="71">
        <f>10^(-3)*Chicago!$C$272</f>
        <v>378.79326800000001</v>
      </c>
      <c r="N224" s="71">
        <f>10^(-3)*Boulder!$C$272</f>
        <v>321.09548999999998</v>
      </c>
      <c r="O224" s="71">
        <f>10^(-3)*Minneapolis!$C$272</f>
        <v>350.83244400000001</v>
      </c>
      <c r="P224" s="71">
        <f>10^(-3)*Helena!$C$272</f>
        <v>299.845012</v>
      </c>
      <c r="Q224" s="71">
        <f>10^(-3)*Duluth!$C$272</f>
        <v>325.57072499999998</v>
      </c>
      <c r="R224" s="71">
        <f>10^(-3)*Fairbanks!$C$272</f>
        <v>225.362886</v>
      </c>
    </row>
    <row r="225" spans="1:18" s="57" customFormat="1">
      <c r="A225" s="60"/>
      <c r="B225" s="72" t="s">
        <v>328</v>
      </c>
      <c r="C225" s="71">
        <f>10^(-3)*Miami!$C$273</f>
        <v>493.72859999999997</v>
      </c>
      <c r="D225" s="71">
        <f>10^(-3)*Houston!$C$273</f>
        <v>428.123918</v>
      </c>
      <c r="E225" s="71">
        <f>10^(-3)*Phoenix!$C$273</f>
        <v>386.37205399999999</v>
      </c>
      <c r="F225" s="71">
        <f>10^(-3)*Atlanta!$C$273</f>
        <v>360.67107099999998</v>
      </c>
      <c r="G225" s="71">
        <f>10^(-3)*LosAngeles!$C$273</f>
        <v>377.24620500000003</v>
      </c>
      <c r="H225" s="71">
        <f>10^(-3)*LasVegas!$C$273</f>
        <v>367.60167099999995</v>
      </c>
      <c r="I225" s="71">
        <f>10^(-3)*SanFrancisco!$C$273</f>
        <v>299.589967</v>
      </c>
      <c r="J225" s="71">
        <f>10^(-3)*Baltimore!$C$273</f>
        <v>349.94527600000004</v>
      </c>
      <c r="K225" s="71">
        <f>10^(-3)*Albuquerque!$C$273</f>
        <v>299.44815600000004</v>
      </c>
      <c r="L225" s="71">
        <f>10^(-3)*Seattle!$C$273</f>
        <v>262.82539600000001</v>
      </c>
      <c r="M225" s="71">
        <f>10^(-3)*Chicago!$C$273</f>
        <v>315.62168400000002</v>
      </c>
      <c r="N225" s="71">
        <f>10^(-3)*Boulder!$C$273</f>
        <v>298.82139599999999</v>
      </c>
      <c r="O225" s="71">
        <f>10^(-3)*Minneapolis!$C$273</f>
        <v>263.30412999999999</v>
      </c>
      <c r="P225" s="71">
        <f>10^(-3)*Helena!$C$273</f>
        <v>260.41017699999998</v>
      </c>
      <c r="Q225" s="71">
        <f>10^(-3)*Duluth!$C$273</f>
        <v>238.718447</v>
      </c>
      <c r="R225" s="71">
        <f>10^(-3)*Fairbanks!$C$273</f>
        <v>214.93365700000001</v>
      </c>
    </row>
    <row r="226" spans="1:18" s="57" customFormat="1">
      <c r="A226" s="60"/>
      <c r="B226" s="72" t="s">
        <v>327</v>
      </c>
      <c r="C226" s="71">
        <f>10^(-3)*Miami!$C$274</f>
        <v>452.97573</v>
      </c>
      <c r="D226" s="71">
        <f>10^(-3)*Houston!$C$274</f>
        <v>384.25146999999998</v>
      </c>
      <c r="E226" s="71">
        <f>10^(-3)*Phoenix!$C$274</f>
        <v>347.33215100000001</v>
      </c>
      <c r="F226" s="71">
        <f>10^(-3)*Atlanta!$C$274</f>
        <v>280.21187699999996</v>
      </c>
      <c r="G226" s="71">
        <f>10^(-3)*LosAngeles!$C$274</f>
        <v>347.77827600000001</v>
      </c>
      <c r="H226" s="71">
        <f>10^(-3)*LasVegas!$C$274</f>
        <v>270.06545500000004</v>
      </c>
      <c r="I226" s="71">
        <f>10^(-3)*SanFrancisco!$C$274</f>
        <v>248.37771499999999</v>
      </c>
      <c r="J226" s="71">
        <f>10^(-3)*Baltimore!$C$274</f>
        <v>311.01217200000002</v>
      </c>
      <c r="K226" s="71">
        <f>10^(-3)*Albuquerque!$C$274</f>
        <v>248.81894399999999</v>
      </c>
      <c r="L226" s="71">
        <f>10^(-3)*Seattle!$C$274</f>
        <v>227.352744</v>
      </c>
      <c r="M226" s="71">
        <f>10^(-3)*Chicago!$C$274</f>
        <v>305.82130599999999</v>
      </c>
      <c r="N226" s="71">
        <f>10^(-3)*Boulder!$C$274</f>
        <v>247.883061</v>
      </c>
      <c r="O226" s="71">
        <f>10^(-3)*Minneapolis!$C$274</f>
        <v>241.04431099999999</v>
      </c>
      <c r="P226" s="71">
        <f>10^(-3)*Helena!$C$274</f>
        <v>219.00328200000001</v>
      </c>
      <c r="Q226" s="71">
        <f>10^(-3)*Duluth!$C$274</f>
        <v>212.65819500000001</v>
      </c>
      <c r="R226" s="71">
        <f>10^(-3)*Fairbanks!$C$274</f>
        <v>218.46623600000001</v>
      </c>
    </row>
    <row r="227" spans="1:18" s="57" customFormat="1">
      <c r="A227" s="60"/>
      <c r="B227" s="72" t="s">
        <v>326</v>
      </c>
      <c r="C227" s="71">
        <f>10^(-3)*Miami!$C$275</f>
        <v>402.437881</v>
      </c>
      <c r="D227" s="71">
        <f>10^(-3)*Houston!$C$275</f>
        <v>358.77720899999997</v>
      </c>
      <c r="E227" s="71">
        <f>10^(-3)*Phoenix!$C$275</f>
        <v>279.29857099999998</v>
      </c>
      <c r="F227" s="71">
        <f>10^(-3)*Atlanta!$C$275</f>
        <v>251.48342800000003</v>
      </c>
      <c r="G227" s="71">
        <f>10^(-3)*LosAngeles!$C$275</f>
        <v>343.493244</v>
      </c>
      <c r="H227" s="71">
        <f>10^(-3)*LasVegas!$C$275</f>
        <v>261.73094099999997</v>
      </c>
      <c r="I227" s="71">
        <f>10^(-3)*SanFrancisco!$C$275</f>
        <v>234.3638</v>
      </c>
      <c r="J227" s="71">
        <f>10^(-3)*Baltimore!$C$275</f>
        <v>211.73920000000001</v>
      </c>
      <c r="K227" s="71">
        <f>10^(-3)*Albuquerque!$C$275</f>
        <v>225.37151399999999</v>
      </c>
      <c r="L227" s="71">
        <f>10^(-3)*Seattle!$C$275</f>
        <v>211.44319200000001</v>
      </c>
      <c r="M227" s="71">
        <f>10^(-3)*Chicago!$C$275</f>
        <v>211.467378</v>
      </c>
      <c r="N227" s="71">
        <f>10^(-3)*Boulder!$C$275</f>
        <v>219.880402</v>
      </c>
      <c r="O227" s="71">
        <f>10^(-3)*Minneapolis!$C$275</f>
        <v>211.13055900000001</v>
      </c>
      <c r="P227" s="71">
        <f>10^(-3)*Helena!$C$275</f>
        <v>214.53814000000003</v>
      </c>
      <c r="Q227" s="71">
        <f>10^(-3)*Duluth!$C$275</f>
        <v>210.89322099999998</v>
      </c>
      <c r="R227" s="71">
        <f>10^(-3)*Fairbanks!$C$275</f>
        <v>222.557974</v>
      </c>
    </row>
    <row r="228" spans="1:18" s="57" customFormat="1">
      <c r="A228" s="60"/>
      <c r="B228" s="72" t="s">
        <v>337</v>
      </c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</row>
    <row r="229" spans="1:18" s="57" customFormat="1">
      <c r="A229" s="60"/>
      <c r="B229" s="61" t="s">
        <v>336</v>
      </c>
      <c r="C229" s="71" t="str">
        <f>Miami!$D$264</f>
        <v>06-JAN-12:00</v>
      </c>
      <c r="D229" s="71" t="str">
        <f>Houston!$D$264</f>
        <v>03-JAN-12:00</v>
      </c>
      <c r="E229" s="71" t="str">
        <f>Phoenix!$D$264</f>
        <v>26-JAN-15:00</v>
      </c>
      <c r="F229" s="71" t="str">
        <f>Atlanta!$D$264</f>
        <v>23-JAN-15:00</v>
      </c>
      <c r="G229" s="71" t="str">
        <f>LosAngeles!$D$264</f>
        <v>26-JAN-12:00</v>
      </c>
      <c r="H229" s="71" t="str">
        <f>LasVegas!$D$264</f>
        <v>18-JAN-14:00</v>
      </c>
      <c r="I229" s="71" t="str">
        <f>SanFrancisco!$D$264</f>
        <v>27-JAN-14:00</v>
      </c>
      <c r="J229" s="71" t="str">
        <f>Baltimore!$D$264</f>
        <v>09-JAN-11:50</v>
      </c>
      <c r="K229" s="71" t="str">
        <f>Albuquerque!$D$264</f>
        <v>25-JAN-14:00</v>
      </c>
      <c r="L229" s="71" t="str">
        <f>Seattle!$D$264</f>
        <v>27-JAN-16:00</v>
      </c>
      <c r="M229" s="71" t="str">
        <f>Chicago!$D$264</f>
        <v>27-JAN-16:00</v>
      </c>
      <c r="N229" s="71" t="str">
        <f>Boulder!$D$264</f>
        <v>24-JAN-12:00</v>
      </c>
      <c r="O229" s="71" t="str">
        <f>Minneapolis!$D$264</f>
        <v>04-JAN-16:00</v>
      </c>
      <c r="P229" s="71" t="str">
        <f>Helena!$D$264</f>
        <v>05-JAN-08:09</v>
      </c>
      <c r="Q229" s="71" t="str">
        <f>Duluth!$D$264</f>
        <v>09-JAN-11:09</v>
      </c>
      <c r="R229" s="71" t="str">
        <f>Fairbanks!$D$264</f>
        <v>04-JAN-11:09</v>
      </c>
    </row>
    <row r="230" spans="1:18" s="57" customFormat="1">
      <c r="A230" s="60"/>
      <c r="B230" s="61" t="s">
        <v>335</v>
      </c>
      <c r="C230" s="71" t="str">
        <f>Miami!$D$265</f>
        <v>23-FEB-12:50</v>
      </c>
      <c r="D230" s="71" t="str">
        <f>Houston!$D$265</f>
        <v>23-FEB-14:00</v>
      </c>
      <c r="E230" s="71" t="str">
        <f>Phoenix!$D$265</f>
        <v>28-FEB-15:00</v>
      </c>
      <c r="F230" s="71" t="str">
        <f>Atlanta!$D$265</f>
        <v>27-FEB-15:00</v>
      </c>
      <c r="G230" s="71" t="str">
        <f>LosAngeles!$D$265</f>
        <v>13-FEB-11:00</v>
      </c>
      <c r="H230" s="71" t="str">
        <f>LasVegas!$D$265</f>
        <v>08-FEB-14:00</v>
      </c>
      <c r="I230" s="71" t="str">
        <f>SanFrancisco!$D$265</f>
        <v>15-FEB-15:00</v>
      </c>
      <c r="J230" s="71" t="str">
        <f>Baltimore!$D$265</f>
        <v>15-FEB-12:00</v>
      </c>
      <c r="K230" s="71" t="str">
        <f>Albuquerque!$D$265</f>
        <v>14-FEB-15:00</v>
      </c>
      <c r="L230" s="71" t="str">
        <f>Seattle!$D$265</f>
        <v>21-FEB-13:00</v>
      </c>
      <c r="M230" s="71" t="str">
        <f>Chicago!$D$265</f>
        <v>28-FEB-11:20</v>
      </c>
      <c r="N230" s="71" t="str">
        <f>Boulder!$D$265</f>
        <v>07-FEB-14:00</v>
      </c>
      <c r="O230" s="71" t="str">
        <f>Minneapolis!$D$265</f>
        <v>03-FEB-11:09</v>
      </c>
      <c r="P230" s="71" t="str">
        <f>Helena!$D$265</f>
        <v>02-FEB-14:00</v>
      </c>
      <c r="Q230" s="71" t="str">
        <f>Duluth!$D$265</f>
        <v>01-FEB-11:09</v>
      </c>
      <c r="R230" s="71" t="str">
        <f>Fairbanks!$D$265</f>
        <v>02-FEB-09:39</v>
      </c>
    </row>
    <row r="231" spans="1:18" s="57" customFormat="1">
      <c r="A231" s="60"/>
      <c r="B231" s="72" t="s">
        <v>334</v>
      </c>
      <c r="C231" s="71" t="str">
        <f>Miami!$D$266</f>
        <v>13-MAR-14:00</v>
      </c>
      <c r="D231" s="71" t="str">
        <f>Houston!$D$266</f>
        <v>29-MAR-11:00</v>
      </c>
      <c r="E231" s="71" t="str">
        <f>Phoenix!$D$266</f>
        <v>17-MAR-14:00</v>
      </c>
      <c r="F231" s="71" t="str">
        <f>Atlanta!$D$266</f>
        <v>28-MAR-14:00</v>
      </c>
      <c r="G231" s="71" t="str">
        <f>LosAngeles!$D$266</f>
        <v>31-MAR-13:00</v>
      </c>
      <c r="H231" s="71" t="str">
        <f>LasVegas!$D$266</f>
        <v>31-MAR-14:50</v>
      </c>
      <c r="I231" s="71" t="str">
        <f>SanFrancisco!$D$266</f>
        <v>01-MAR-12:00</v>
      </c>
      <c r="J231" s="71" t="str">
        <f>Baltimore!$D$266</f>
        <v>09-MAR-15:00</v>
      </c>
      <c r="K231" s="71" t="str">
        <f>Albuquerque!$D$266</f>
        <v>02-MAR-14:00</v>
      </c>
      <c r="L231" s="71" t="str">
        <f>Seattle!$D$266</f>
        <v>29-MAR-14:00</v>
      </c>
      <c r="M231" s="71" t="str">
        <f>Chicago!$D$266</f>
        <v>31-MAR-14:00</v>
      </c>
      <c r="N231" s="71" t="str">
        <f>Boulder!$D$266</f>
        <v>30-MAR-14:00</v>
      </c>
      <c r="O231" s="71" t="str">
        <f>Minneapolis!$D$266</f>
        <v>23-MAR-14:00</v>
      </c>
      <c r="P231" s="71" t="str">
        <f>Helena!$D$266</f>
        <v>30-MAR-14:00</v>
      </c>
      <c r="Q231" s="71" t="str">
        <f>Duluth!$D$266</f>
        <v>01-MAR-11:20</v>
      </c>
      <c r="R231" s="71" t="str">
        <f>Fairbanks!$D$266</f>
        <v>14-MAR-07:10</v>
      </c>
    </row>
    <row r="232" spans="1:18" s="57" customFormat="1">
      <c r="A232" s="60"/>
      <c r="B232" s="72" t="s">
        <v>333</v>
      </c>
      <c r="C232" s="71" t="str">
        <f>Miami!$D$267</f>
        <v>03-APR-13:00</v>
      </c>
      <c r="D232" s="71" t="str">
        <f>Houston!$D$267</f>
        <v>21-APR-14:00</v>
      </c>
      <c r="E232" s="71" t="str">
        <f>Phoenix!$D$267</f>
        <v>26-APR-14:00</v>
      </c>
      <c r="F232" s="71" t="str">
        <f>Atlanta!$D$267</f>
        <v>21-APR-13:00</v>
      </c>
      <c r="G232" s="71" t="str">
        <f>LosAngeles!$D$267</f>
        <v>11-APR-13:00</v>
      </c>
      <c r="H232" s="71" t="str">
        <f>LasVegas!$D$267</f>
        <v>21-APR-14:00</v>
      </c>
      <c r="I232" s="71" t="str">
        <f>SanFrancisco!$D$267</f>
        <v>14-APR-13:00</v>
      </c>
      <c r="J232" s="71" t="str">
        <f>Baltimore!$D$267</f>
        <v>04-APR-14:00</v>
      </c>
      <c r="K232" s="71" t="str">
        <f>Albuquerque!$D$267</f>
        <v>21-APR-14:00</v>
      </c>
      <c r="L232" s="71" t="str">
        <f>Seattle!$D$267</f>
        <v>18-APR-13:00</v>
      </c>
      <c r="M232" s="71" t="str">
        <f>Chicago!$D$267</f>
        <v>07-APR-13:00</v>
      </c>
      <c r="N232" s="71" t="str">
        <f>Boulder!$D$267</f>
        <v>25-APR-14:00</v>
      </c>
      <c r="O232" s="71" t="str">
        <f>Minneapolis!$D$267</f>
        <v>14-APR-14:00</v>
      </c>
      <c r="P232" s="71" t="str">
        <f>Helena!$D$267</f>
        <v>06-APR-14:00</v>
      </c>
      <c r="Q232" s="71" t="str">
        <f>Duluth!$D$267</f>
        <v>04-APR-14:00</v>
      </c>
      <c r="R232" s="71" t="str">
        <f>Fairbanks!$D$267</f>
        <v>24-APR-11:00</v>
      </c>
    </row>
    <row r="233" spans="1:18" s="57" customFormat="1">
      <c r="A233" s="60"/>
      <c r="B233" s="72" t="s">
        <v>316</v>
      </c>
      <c r="C233" s="71" t="str">
        <f>Miami!$D$268</f>
        <v>24-MAY-14:00</v>
      </c>
      <c r="D233" s="71" t="str">
        <f>Houston!$D$268</f>
        <v>18-MAY-13:00</v>
      </c>
      <c r="E233" s="71" t="str">
        <f>Phoenix!$D$268</f>
        <v>30-MAY-14:00</v>
      </c>
      <c r="F233" s="71" t="str">
        <f>Atlanta!$D$268</f>
        <v>15-MAY-14:00</v>
      </c>
      <c r="G233" s="71" t="str">
        <f>LosAngeles!$D$268</f>
        <v>30-MAY-11:39</v>
      </c>
      <c r="H233" s="71" t="str">
        <f>LasVegas!$D$268</f>
        <v>31-MAY-15:00</v>
      </c>
      <c r="I233" s="71" t="str">
        <f>SanFrancisco!$D$268</f>
        <v>17-MAY-13:00</v>
      </c>
      <c r="J233" s="71" t="str">
        <f>Baltimore!$D$268</f>
        <v>15-MAY-14:00</v>
      </c>
      <c r="K233" s="71" t="str">
        <f>Albuquerque!$D$268</f>
        <v>31-MAY-14:00</v>
      </c>
      <c r="L233" s="71" t="str">
        <f>Seattle!$D$268</f>
        <v>04-MAY-13:00</v>
      </c>
      <c r="M233" s="71" t="str">
        <f>Chicago!$D$268</f>
        <v>30-MAY-14:00</v>
      </c>
      <c r="N233" s="71" t="str">
        <f>Boulder!$D$268</f>
        <v>23-MAY-15:00</v>
      </c>
      <c r="O233" s="71" t="str">
        <f>Minneapolis!$D$268</f>
        <v>31-MAY-11:00</v>
      </c>
      <c r="P233" s="71" t="str">
        <f>Helena!$D$268</f>
        <v>16-MAY-14:00</v>
      </c>
      <c r="Q233" s="71" t="str">
        <f>Duluth!$D$268</f>
        <v>31-MAY-14:00</v>
      </c>
      <c r="R233" s="71" t="str">
        <f>Fairbanks!$D$268</f>
        <v>24-MAY-14:00</v>
      </c>
    </row>
    <row r="234" spans="1:18" s="57" customFormat="1">
      <c r="A234" s="60"/>
      <c r="B234" s="72" t="s">
        <v>332</v>
      </c>
      <c r="C234" s="71" t="str">
        <f>Miami!$D$269</f>
        <v>27-JUN-14:00</v>
      </c>
      <c r="D234" s="71" t="str">
        <f>Houston!$D$269</f>
        <v>13-JUN-14:00</v>
      </c>
      <c r="E234" s="71" t="str">
        <f>Phoenix!$D$269</f>
        <v>28-JUN-15:00</v>
      </c>
      <c r="F234" s="71" t="str">
        <f>Atlanta!$D$269</f>
        <v>19-JUN-14:00</v>
      </c>
      <c r="G234" s="71" t="str">
        <f>LosAngeles!$D$269</f>
        <v>28-JUN-13:50</v>
      </c>
      <c r="H234" s="71" t="str">
        <f>LasVegas!$D$269</f>
        <v>27-JUN-15:00</v>
      </c>
      <c r="I234" s="71" t="str">
        <f>SanFrancisco!$D$269</f>
        <v>15-JUN-12:00</v>
      </c>
      <c r="J234" s="71" t="str">
        <f>Baltimore!$D$269</f>
        <v>30-JUN-11:00</v>
      </c>
      <c r="K234" s="71" t="str">
        <f>Albuquerque!$D$269</f>
        <v>29-JUN-13:00</v>
      </c>
      <c r="L234" s="71" t="str">
        <f>Seattle!$D$269</f>
        <v>28-JUN-13:00</v>
      </c>
      <c r="M234" s="71" t="str">
        <f>Chicago!$D$269</f>
        <v>08-JUN-12:00</v>
      </c>
      <c r="N234" s="71" t="str">
        <f>Boulder!$D$269</f>
        <v>28-JUN-11:00</v>
      </c>
      <c r="O234" s="71" t="str">
        <f>Minneapolis!$D$269</f>
        <v>30-JUN-11:00</v>
      </c>
      <c r="P234" s="71" t="str">
        <f>Helena!$D$269</f>
        <v>30-JUN-14:00</v>
      </c>
      <c r="Q234" s="71" t="str">
        <f>Duluth!$D$269</f>
        <v>14-JUN-15:09</v>
      </c>
      <c r="R234" s="71" t="str">
        <f>Fairbanks!$D$269</f>
        <v>21-JUN-14:50</v>
      </c>
    </row>
    <row r="235" spans="1:18" s="57" customFormat="1">
      <c r="A235" s="60"/>
      <c r="B235" s="72" t="s">
        <v>331</v>
      </c>
      <c r="C235" s="71" t="str">
        <f>Miami!$D$270</f>
        <v>13-JUL-14:00</v>
      </c>
      <c r="D235" s="71" t="str">
        <f>Houston!$D$270</f>
        <v>18-JUL-11:00</v>
      </c>
      <c r="E235" s="71" t="str">
        <f>Phoenix!$D$270</f>
        <v>11-JUL-15:00</v>
      </c>
      <c r="F235" s="71" t="str">
        <f>Atlanta!$D$270</f>
        <v>03-JUL-15:00</v>
      </c>
      <c r="G235" s="71" t="str">
        <f>LosAngeles!$D$270</f>
        <v>24-JUL-13:00</v>
      </c>
      <c r="H235" s="71" t="str">
        <f>LasVegas!$D$270</f>
        <v>24-JUL-15:00</v>
      </c>
      <c r="I235" s="71" t="str">
        <f>SanFrancisco!$D$270</f>
        <v>03-JUL-12:00</v>
      </c>
      <c r="J235" s="71" t="str">
        <f>Baltimore!$D$270</f>
        <v>25-JUL-11:00</v>
      </c>
      <c r="K235" s="71" t="str">
        <f>Albuquerque!$D$270</f>
        <v>31-JUL-14:00</v>
      </c>
      <c r="L235" s="71" t="str">
        <f>Seattle!$D$270</f>
        <v>24-JUL-14:00</v>
      </c>
      <c r="M235" s="71" t="str">
        <f>Chicago!$D$270</f>
        <v>14-JUL-11:00</v>
      </c>
      <c r="N235" s="71" t="str">
        <f>Boulder!$D$270</f>
        <v>17-JUL-15:30</v>
      </c>
      <c r="O235" s="71" t="str">
        <f>Minneapolis!$D$270</f>
        <v>13-JUL-15:50</v>
      </c>
      <c r="P235" s="71" t="str">
        <f>Helena!$D$270</f>
        <v>21-JUL-15:00</v>
      </c>
      <c r="Q235" s="71" t="str">
        <f>Duluth!$D$270</f>
        <v>06-JUL-15:00</v>
      </c>
      <c r="R235" s="71" t="str">
        <f>Fairbanks!$D$270</f>
        <v>11-JUL-13:30</v>
      </c>
    </row>
    <row r="236" spans="1:18" s="57" customFormat="1">
      <c r="A236" s="60"/>
      <c r="B236" s="72" t="s">
        <v>330</v>
      </c>
      <c r="C236" s="71" t="str">
        <f>Miami!$D$271</f>
        <v>21-AUG-13:00</v>
      </c>
      <c r="D236" s="71" t="str">
        <f>Houston!$D$271</f>
        <v>31-AUG-15:00</v>
      </c>
      <c r="E236" s="71" t="str">
        <f>Phoenix!$D$271</f>
        <v>01-AUG-15:00</v>
      </c>
      <c r="F236" s="71" t="str">
        <f>Atlanta!$D$271</f>
        <v>17-AUG-13:00</v>
      </c>
      <c r="G236" s="71" t="str">
        <f>LosAngeles!$D$271</f>
        <v>08-AUG-12:00</v>
      </c>
      <c r="H236" s="71" t="str">
        <f>LasVegas!$D$271</f>
        <v>04-AUG-15:00</v>
      </c>
      <c r="I236" s="71" t="str">
        <f>SanFrancisco!$D$271</f>
        <v>15-AUG-11:00</v>
      </c>
      <c r="J236" s="71" t="str">
        <f>Baltimore!$D$271</f>
        <v>17-AUG-13:00</v>
      </c>
      <c r="K236" s="71" t="str">
        <f>Albuquerque!$D$271</f>
        <v>01-AUG-13:00</v>
      </c>
      <c r="L236" s="71" t="str">
        <f>Seattle!$D$271</f>
        <v>07-AUG-14:00</v>
      </c>
      <c r="M236" s="71" t="str">
        <f>Chicago!$D$271</f>
        <v>04-AUG-15:00</v>
      </c>
      <c r="N236" s="71" t="str">
        <f>Boulder!$D$271</f>
        <v>30-AUG-13:00</v>
      </c>
      <c r="O236" s="71" t="str">
        <f>Minneapolis!$D$271</f>
        <v>25-AUG-15:00</v>
      </c>
      <c r="P236" s="71" t="str">
        <f>Helena!$D$271</f>
        <v>09-AUG-15:00</v>
      </c>
      <c r="Q236" s="71" t="str">
        <f>Duluth!$D$271</f>
        <v>11-AUG-15:30</v>
      </c>
      <c r="R236" s="71" t="str">
        <f>Fairbanks!$D$271</f>
        <v>15-AUG-13:00</v>
      </c>
    </row>
    <row r="237" spans="1:18" s="57" customFormat="1">
      <c r="A237" s="60"/>
      <c r="B237" s="72" t="s">
        <v>329</v>
      </c>
      <c r="C237" s="71" t="str">
        <f>Miami!$D$272</f>
        <v>07-SEP-13:00</v>
      </c>
      <c r="D237" s="71" t="str">
        <f>Houston!$D$272</f>
        <v>15-SEP-14:00</v>
      </c>
      <c r="E237" s="71" t="str">
        <f>Phoenix!$D$272</f>
        <v>08-SEP-13:00</v>
      </c>
      <c r="F237" s="71" t="str">
        <f>Atlanta!$D$272</f>
        <v>11-SEP-13:00</v>
      </c>
      <c r="G237" s="71" t="str">
        <f>LosAngeles!$D$272</f>
        <v>25-SEP-14:00</v>
      </c>
      <c r="H237" s="71" t="str">
        <f>LasVegas!$D$272</f>
        <v>08-SEP-14:00</v>
      </c>
      <c r="I237" s="71" t="str">
        <f>SanFrancisco!$D$272</f>
        <v>28-SEP-14:00</v>
      </c>
      <c r="J237" s="71" t="str">
        <f>Baltimore!$D$272</f>
        <v>08-SEP-14:00</v>
      </c>
      <c r="K237" s="71" t="str">
        <f>Albuquerque!$D$272</f>
        <v>20-SEP-14:00</v>
      </c>
      <c r="L237" s="71" t="str">
        <f>Seattle!$D$272</f>
        <v>13-SEP-14:00</v>
      </c>
      <c r="M237" s="71" t="str">
        <f>Chicago!$D$272</f>
        <v>06-SEP-11:00</v>
      </c>
      <c r="N237" s="71" t="str">
        <f>Boulder!$D$272</f>
        <v>05-SEP-13:00</v>
      </c>
      <c r="O237" s="71" t="str">
        <f>Minneapolis!$D$272</f>
        <v>14-SEP-14:00</v>
      </c>
      <c r="P237" s="71" t="str">
        <f>Helena!$D$272</f>
        <v>12-SEP-13:00</v>
      </c>
      <c r="Q237" s="71" t="str">
        <f>Duluth!$D$272</f>
        <v>07-SEP-14:00</v>
      </c>
      <c r="R237" s="71" t="str">
        <f>Fairbanks!$D$272</f>
        <v>07-SEP-14:00</v>
      </c>
    </row>
    <row r="238" spans="1:18" s="57" customFormat="1">
      <c r="A238" s="60"/>
      <c r="B238" s="72" t="s">
        <v>328</v>
      </c>
      <c r="C238" s="71" t="str">
        <f>Miami!$D$273</f>
        <v>06-OCT-13:00</v>
      </c>
      <c r="D238" s="71" t="str">
        <f>Houston!$D$273</f>
        <v>30-OCT-10:50</v>
      </c>
      <c r="E238" s="71" t="str">
        <f>Phoenix!$D$273</f>
        <v>13-OCT-14:00</v>
      </c>
      <c r="F238" s="71" t="str">
        <f>Atlanta!$D$273</f>
        <v>12-OCT-15:00</v>
      </c>
      <c r="G238" s="71" t="str">
        <f>LosAngeles!$D$273</f>
        <v>05-OCT-13:00</v>
      </c>
      <c r="H238" s="71" t="str">
        <f>LasVegas!$D$273</f>
        <v>03-OCT-14:00</v>
      </c>
      <c r="I238" s="71" t="str">
        <f>SanFrancisco!$D$273</f>
        <v>31-OCT-13:20</v>
      </c>
      <c r="J238" s="71" t="str">
        <f>Baltimore!$D$273</f>
        <v>03-OCT-11:00</v>
      </c>
      <c r="K238" s="71" t="str">
        <f>Albuquerque!$D$273</f>
        <v>13-OCT-14:00</v>
      </c>
      <c r="L238" s="71" t="str">
        <f>Seattle!$D$273</f>
        <v>17-OCT-14:00</v>
      </c>
      <c r="M238" s="71" t="str">
        <f>Chicago!$D$273</f>
        <v>31-OCT-11:00</v>
      </c>
      <c r="N238" s="71" t="str">
        <f>Boulder!$D$273</f>
        <v>05-OCT-14:00</v>
      </c>
      <c r="O238" s="71" t="str">
        <f>Minneapolis!$D$273</f>
        <v>06-OCT-14:00</v>
      </c>
      <c r="P238" s="71" t="str">
        <f>Helena!$D$273</f>
        <v>06-OCT-14:00</v>
      </c>
      <c r="Q238" s="71" t="str">
        <f>Duluth!$D$273</f>
        <v>27-OCT-11:00</v>
      </c>
      <c r="R238" s="71" t="str">
        <f>Fairbanks!$D$273</f>
        <v>31-OCT-07:10</v>
      </c>
    </row>
    <row r="239" spans="1:18" s="57" customFormat="1">
      <c r="A239" s="60"/>
      <c r="B239" s="72" t="s">
        <v>327</v>
      </c>
      <c r="C239" s="71" t="str">
        <f>Miami!$D$274</f>
        <v>01-NOV-11:00</v>
      </c>
      <c r="D239" s="71" t="str">
        <f>Houston!$D$274</f>
        <v>27-NOV-12:00</v>
      </c>
      <c r="E239" s="71" t="str">
        <f>Phoenix!$D$274</f>
        <v>13-NOV-14:00</v>
      </c>
      <c r="F239" s="71" t="str">
        <f>Atlanta!$D$274</f>
        <v>22-NOV-14:00</v>
      </c>
      <c r="G239" s="71" t="str">
        <f>LosAngeles!$D$274</f>
        <v>20-NOV-12:00</v>
      </c>
      <c r="H239" s="71" t="str">
        <f>LasVegas!$D$274</f>
        <v>10-NOV-12:00</v>
      </c>
      <c r="I239" s="71" t="str">
        <f>SanFrancisco!$D$274</f>
        <v>08-NOV-12:00</v>
      </c>
      <c r="J239" s="71" t="str">
        <f>Baltimore!$D$274</f>
        <v>03-NOV-13:00</v>
      </c>
      <c r="K239" s="71" t="str">
        <f>Albuquerque!$D$274</f>
        <v>08-NOV-14:00</v>
      </c>
      <c r="L239" s="71" t="str">
        <f>Seattle!$D$274</f>
        <v>03-NOV-11:00</v>
      </c>
      <c r="M239" s="71" t="str">
        <f>Chicago!$D$274</f>
        <v>02-NOV-14:39</v>
      </c>
      <c r="N239" s="71" t="str">
        <f>Boulder!$D$274</f>
        <v>10-NOV-13:00</v>
      </c>
      <c r="O239" s="71" t="str">
        <f>Minneapolis!$D$274</f>
        <v>02-NOV-14:00</v>
      </c>
      <c r="P239" s="71" t="str">
        <f>Helena!$D$274</f>
        <v>21-NOV-11:50</v>
      </c>
      <c r="Q239" s="71" t="str">
        <f>Duluth!$D$274</f>
        <v>09-NOV-11:50</v>
      </c>
      <c r="R239" s="71" t="str">
        <f>Fairbanks!$D$274</f>
        <v>30-NOV-10:20</v>
      </c>
    </row>
    <row r="240" spans="1:18" s="57" customFormat="1">
      <c r="A240" s="60"/>
      <c r="B240" s="72" t="s">
        <v>326</v>
      </c>
      <c r="C240" s="71" t="str">
        <f>Miami!$D$275</f>
        <v>15-DEC-12:00</v>
      </c>
      <c r="D240" s="71" t="str">
        <f>Houston!$D$275</f>
        <v>19-DEC-14:00</v>
      </c>
      <c r="E240" s="71" t="str">
        <f>Phoenix!$D$275</f>
        <v>13-DEC-12:00</v>
      </c>
      <c r="F240" s="71" t="str">
        <f>Atlanta!$D$275</f>
        <v>13-DEC-12:00</v>
      </c>
      <c r="G240" s="71" t="str">
        <f>LosAngeles!$D$275</f>
        <v>19-DEC-12:00</v>
      </c>
      <c r="H240" s="71" t="str">
        <f>LasVegas!$D$275</f>
        <v>05-DEC-12:00</v>
      </c>
      <c r="I240" s="71" t="str">
        <f>SanFrancisco!$D$275</f>
        <v>07-DEC-14:00</v>
      </c>
      <c r="J240" s="71" t="str">
        <f>Baltimore!$D$275</f>
        <v>06-DEC-11:20</v>
      </c>
      <c r="K240" s="71" t="str">
        <f>Albuquerque!$D$275</f>
        <v>08-DEC-14:00</v>
      </c>
      <c r="L240" s="71" t="str">
        <f>Seattle!$D$275</f>
        <v>28-DEC-16:19</v>
      </c>
      <c r="M240" s="71" t="str">
        <f>Chicago!$D$275</f>
        <v>12-DEC-16:19</v>
      </c>
      <c r="N240" s="71" t="str">
        <f>Boulder!$D$275</f>
        <v>21-DEC-14:00</v>
      </c>
      <c r="O240" s="71" t="str">
        <f>Minneapolis!$D$275</f>
        <v>29-DEC-16:00</v>
      </c>
      <c r="P240" s="71" t="str">
        <f>Helena!$D$275</f>
        <v>18-DEC-08:09</v>
      </c>
      <c r="Q240" s="71" t="str">
        <f>Duluth!$D$275</f>
        <v>20-DEC-16:00</v>
      </c>
      <c r="R240" s="71" t="str">
        <f>Fairbanks!$D$275</f>
        <v>28-DEC-11:20</v>
      </c>
    </row>
    <row r="241" spans="1:18" s="39" customFormat="1">
      <c r="A241" s="97" t="s">
        <v>724</v>
      </c>
      <c r="B241" s="89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1:18" s="39" customFormat="1">
      <c r="A242" s="99"/>
      <c r="B242" s="100" t="s">
        <v>725</v>
      </c>
      <c r="C242" s="87">
        <f>Miami!$B$4</f>
        <v>18741.82</v>
      </c>
      <c r="D242" s="87">
        <f>Houston!$B$4</f>
        <v>18217.37</v>
      </c>
      <c r="E242" s="87">
        <f>Phoenix!$B$4</f>
        <v>15634.81</v>
      </c>
      <c r="F242" s="87">
        <f>Atlanta!$B$4</f>
        <v>15538.18</v>
      </c>
      <c r="G242" s="87">
        <f>LosAngeles!$B$4</f>
        <v>13247.37</v>
      </c>
      <c r="H242" s="87">
        <f>LasVegas!$B$4</f>
        <v>16308.36</v>
      </c>
      <c r="I242" s="87">
        <f>SanFrancisco!$B$4</f>
        <v>12615.98</v>
      </c>
      <c r="J242" s="87">
        <f>Baltimore!$B$4</f>
        <v>16180.61</v>
      </c>
      <c r="K242" s="87">
        <f>Albuquerque!$B$4</f>
        <v>14252.32</v>
      </c>
      <c r="L242" s="87">
        <f>Seattle!$B$4</f>
        <v>8013.01</v>
      </c>
      <c r="M242" s="87">
        <f>Chicago!$B$4</f>
        <v>16195.32</v>
      </c>
      <c r="N242" s="87">
        <f>Boulder!$B$4</f>
        <v>14069.82</v>
      </c>
      <c r="O242" s="87">
        <f>Minneapolis!$B$4</f>
        <v>16156.94</v>
      </c>
      <c r="P242" s="87">
        <f>Helena!$B$4</f>
        <v>15137.17</v>
      </c>
      <c r="Q242" s="87">
        <f>Duluth!$B$4</f>
        <v>16138.51</v>
      </c>
      <c r="R242" s="87">
        <f>Fairbanks!$B$4</f>
        <v>20245.009999999998</v>
      </c>
    </row>
    <row r="243" spans="1:18" s="39" customFormat="1">
      <c r="A243" s="99"/>
      <c r="B243" s="101" t="s">
        <v>726</v>
      </c>
      <c r="C243" s="87">
        <f>Miami!$C$4</f>
        <v>2727.67</v>
      </c>
      <c r="D243" s="87">
        <f>Houston!$C$4</f>
        <v>2651.34</v>
      </c>
      <c r="E243" s="87">
        <f>Phoenix!$C$4</f>
        <v>2275.48</v>
      </c>
      <c r="F243" s="87">
        <f>Atlanta!$C$4</f>
        <v>2261.41</v>
      </c>
      <c r="G243" s="87">
        <f>LosAngeles!$C$4</f>
        <v>1928.01</v>
      </c>
      <c r="H243" s="87">
        <f>LasVegas!$C$4</f>
        <v>2373.5100000000002</v>
      </c>
      <c r="I243" s="87">
        <f>SanFrancisco!$C$4</f>
        <v>1836.12</v>
      </c>
      <c r="J243" s="87">
        <f>Baltimore!$C$4</f>
        <v>2354.91</v>
      </c>
      <c r="K243" s="87">
        <f>Albuquerque!$C$4</f>
        <v>2074.27</v>
      </c>
      <c r="L243" s="87">
        <f>Seattle!$C$4</f>
        <v>1166.21</v>
      </c>
      <c r="M243" s="87">
        <f>Chicago!$C$4</f>
        <v>2357.0500000000002</v>
      </c>
      <c r="N243" s="87">
        <f>Boulder!$C$4</f>
        <v>2047.71</v>
      </c>
      <c r="O243" s="87">
        <f>Minneapolis!$C$4</f>
        <v>2351.4699999999998</v>
      </c>
      <c r="P243" s="87">
        <f>Helena!$C$4</f>
        <v>2203.0500000000002</v>
      </c>
      <c r="Q243" s="87">
        <f>Duluth!$C$4</f>
        <v>2348.79</v>
      </c>
      <c r="R243" s="87">
        <f>Fairbanks!$C$4</f>
        <v>2946.44</v>
      </c>
    </row>
    <row r="244" spans="1:18" s="57" customFormat="1">
      <c r="A244" s="74" t="s">
        <v>325</v>
      </c>
      <c r="B244" s="75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1:18" s="57" customFormat="1">
      <c r="A245" s="74"/>
      <c r="B245" s="76" t="s">
        <v>68</v>
      </c>
      <c r="C245" s="43">
        <f>Miami!$G$14</f>
        <v>0</v>
      </c>
      <c r="D245" s="43">
        <f>Houston!$G$14</f>
        <v>0</v>
      </c>
      <c r="E245" s="43">
        <f>Phoenix!$G$14</f>
        <v>0</v>
      </c>
      <c r="F245" s="43">
        <f>Atlanta!$G$14</f>
        <v>0</v>
      </c>
      <c r="G245" s="43">
        <f>LosAngeles!$G$14</f>
        <v>0</v>
      </c>
      <c r="H245" s="43">
        <f>LasVegas!$G$14</f>
        <v>0</v>
      </c>
      <c r="I245" s="43">
        <f>SanFrancisco!$G$14</f>
        <v>0</v>
      </c>
      <c r="J245" s="43">
        <f>Baltimore!$G$14</f>
        <v>0</v>
      </c>
      <c r="K245" s="43">
        <f>Albuquerque!$G$14</f>
        <v>0</v>
      </c>
      <c r="L245" s="43">
        <f>Seattle!$G$14</f>
        <v>0</v>
      </c>
      <c r="M245" s="43">
        <f>Chicago!$G$14</f>
        <v>0</v>
      </c>
      <c r="N245" s="43">
        <f>Boulder!$G$14</f>
        <v>0</v>
      </c>
      <c r="O245" s="43">
        <f>Minneapolis!$G$14</f>
        <v>0</v>
      </c>
      <c r="P245" s="43">
        <f>Helena!$G$14</f>
        <v>0</v>
      </c>
      <c r="Q245" s="43">
        <f>Duluth!$G$14</f>
        <v>0</v>
      </c>
      <c r="R245" s="43">
        <f>Fairbanks!$G$14</f>
        <v>0</v>
      </c>
    </row>
    <row r="246" spans="1:18" s="57" customFormat="1">
      <c r="A246" s="74"/>
      <c r="B246" s="76" t="s">
        <v>82</v>
      </c>
      <c r="C246" s="43">
        <f>Miami!$G$21</f>
        <v>0</v>
      </c>
      <c r="D246" s="43">
        <f>Houston!$G$21</f>
        <v>0</v>
      </c>
      <c r="E246" s="43">
        <f>Phoenix!$G$21</f>
        <v>0</v>
      </c>
      <c r="F246" s="43">
        <f>Atlanta!$G$21</f>
        <v>0</v>
      </c>
      <c r="G246" s="43">
        <f>LosAngeles!$G$21</f>
        <v>0</v>
      </c>
      <c r="H246" s="43">
        <f>LasVegas!$G$21</f>
        <v>0</v>
      </c>
      <c r="I246" s="43">
        <f>SanFrancisco!$G$21</f>
        <v>0</v>
      </c>
      <c r="J246" s="43">
        <f>Baltimore!$G$21</f>
        <v>0</v>
      </c>
      <c r="K246" s="43">
        <f>Albuquerque!$G$21</f>
        <v>0</v>
      </c>
      <c r="L246" s="43">
        <f>Seattle!$G$21</f>
        <v>0</v>
      </c>
      <c r="M246" s="43">
        <f>Chicago!$G$21</f>
        <v>0</v>
      </c>
      <c r="N246" s="43">
        <f>Boulder!$G$21</f>
        <v>0</v>
      </c>
      <c r="O246" s="43">
        <f>Minneapolis!$G$21</f>
        <v>0</v>
      </c>
      <c r="P246" s="43">
        <f>Helena!$G$21</f>
        <v>0</v>
      </c>
      <c r="Q246" s="43">
        <f>Duluth!$G$21</f>
        <v>0</v>
      </c>
      <c r="R246" s="43">
        <f>Fairbanks!$G$21</f>
        <v>0</v>
      </c>
    </row>
    <row r="247" spans="1:18" s="57" customFormat="1">
      <c r="A247" s="74"/>
      <c r="B247" s="76" t="s">
        <v>84</v>
      </c>
      <c r="C247" s="43">
        <f>Miami!$G$24</f>
        <v>971.75</v>
      </c>
      <c r="D247" s="43">
        <f>Houston!$G$24</f>
        <v>971.75</v>
      </c>
      <c r="E247" s="43">
        <f>Phoenix!$G$24</f>
        <v>971.75</v>
      </c>
      <c r="F247" s="43">
        <f>Atlanta!$G$24</f>
        <v>971.75</v>
      </c>
      <c r="G247" s="43">
        <f>LosAngeles!$G$24</f>
        <v>971.75</v>
      </c>
      <c r="H247" s="43">
        <f>LasVegas!$G$24</f>
        <v>971.75</v>
      </c>
      <c r="I247" s="43">
        <f>SanFrancisco!$G$24</f>
        <v>971.75</v>
      </c>
      <c r="J247" s="43">
        <f>Baltimore!$G$24</f>
        <v>971.75</v>
      </c>
      <c r="K247" s="43">
        <f>Albuquerque!$G$24</f>
        <v>971.75</v>
      </c>
      <c r="L247" s="43">
        <f>Seattle!$G$24</f>
        <v>971.75</v>
      </c>
      <c r="M247" s="43">
        <f>Chicago!$G$24</f>
        <v>971.75</v>
      </c>
      <c r="N247" s="43">
        <f>Boulder!$G$24</f>
        <v>971.75</v>
      </c>
      <c r="O247" s="43">
        <f>Minneapolis!$G$24</f>
        <v>971.75</v>
      </c>
      <c r="P247" s="43">
        <f>Helena!$G$24</f>
        <v>971.75</v>
      </c>
      <c r="Q247" s="43">
        <f>Duluth!$G$24</f>
        <v>971.75</v>
      </c>
      <c r="R247" s="43">
        <f>Fairbanks!$G$24</f>
        <v>971.75</v>
      </c>
    </row>
    <row r="248" spans="1:18" s="57" customFormat="1">
      <c r="A248" s="74"/>
      <c r="B248" s="75" t="s">
        <v>324</v>
      </c>
      <c r="C248" s="43">
        <f>Miami!$G$28</f>
        <v>971.75</v>
      </c>
      <c r="D248" s="43">
        <f>Houston!$G$28</f>
        <v>971.75</v>
      </c>
      <c r="E248" s="43">
        <f>Phoenix!$G$28</f>
        <v>971.75</v>
      </c>
      <c r="F248" s="43">
        <f>Atlanta!$G$28</f>
        <v>971.75</v>
      </c>
      <c r="G248" s="43">
        <f>LosAngeles!$G$28</f>
        <v>971.75</v>
      </c>
      <c r="H248" s="43">
        <f>LasVegas!$G$28</f>
        <v>971.75</v>
      </c>
      <c r="I248" s="43">
        <f>SanFrancisco!$G$28</f>
        <v>971.75</v>
      </c>
      <c r="J248" s="43">
        <f>Baltimore!$G$28</f>
        <v>971.75</v>
      </c>
      <c r="K248" s="43">
        <f>Albuquerque!$G$28</f>
        <v>971.75</v>
      </c>
      <c r="L248" s="43">
        <f>Seattle!$G$28</f>
        <v>971.75</v>
      </c>
      <c r="M248" s="43">
        <f>Chicago!$G$28</f>
        <v>971.75</v>
      </c>
      <c r="N248" s="43">
        <f>Boulder!$G$28</f>
        <v>971.75</v>
      </c>
      <c r="O248" s="43">
        <f>Minneapolis!$G$28</f>
        <v>971.75</v>
      </c>
      <c r="P248" s="43">
        <f>Helena!$G$28</f>
        <v>971.75</v>
      </c>
      <c r="Q248" s="43">
        <f>Duluth!$G$28</f>
        <v>971.75</v>
      </c>
      <c r="R248" s="43">
        <f>Fairbanks!$G$28</f>
        <v>971.75</v>
      </c>
    </row>
    <row r="249" spans="1:18" s="57" customFormat="1">
      <c r="A249" s="74" t="s">
        <v>323</v>
      </c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1:18" s="57" customFormat="1">
      <c r="A250" s="60"/>
      <c r="B250" s="72" t="s">
        <v>322</v>
      </c>
      <c r="C250" s="65">
        <f>Miami!$H$259</f>
        <v>427871.73119999998</v>
      </c>
      <c r="D250" s="65">
        <f>Houston!$H$259</f>
        <v>456595.51390000002</v>
      </c>
      <c r="E250" s="65">
        <f>Phoenix!$H$259</f>
        <v>407484.85710000002</v>
      </c>
      <c r="F250" s="65">
        <f>Atlanta!$H$259</f>
        <v>382180.0675</v>
      </c>
      <c r="G250" s="65">
        <f>LosAngeles!$H$259</f>
        <v>143492.71549999999</v>
      </c>
      <c r="H250" s="65">
        <f>LasVegas!$H$259</f>
        <v>418106.44</v>
      </c>
      <c r="I250" s="65">
        <f>SanFrancisco!$H$259</f>
        <v>140379.8744</v>
      </c>
      <c r="J250" s="65">
        <f>Baltimore!$H$259</f>
        <v>330033.88660000003</v>
      </c>
      <c r="K250" s="65">
        <f>Albuquerque!$H$259</f>
        <v>460314.1862</v>
      </c>
      <c r="L250" s="65">
        <f>Seattle!$H$259</f>
        <v>102236.19680000001</v>
      </c>
      <c r="M250" s="65">
        <f>Chicago!$H$259</f>
        <v>607544.59860000003</v>
      </c>
      <c r="N250" s="65">
        <f>Boulder!$H$259</f>
        <v>446146.55310000002</v>
      </c>
      <c r="O250" s="65">
        <f>Minneapolis!$H$259</f>
        <v>408646.83620000002</v>
      </c>
      <c r="P250" s="65">
        <f>Helena!$H$259</f>
        <v>406197.9535</v>
      </c>
      <c r="Q250" s="65">
        <f>Duluth!$H$259</f>
        <v>401197.6936</v>
      </c>
      <c r="R250" s="65">
        <f>Fairbanks!$H$259</f>
        <v>401415.77159999998</v>
      </c>
    </row>
    <row r="251" spans="1:18" s="57" customFormat="1">
      <c r="A251" s="60"/>
      <c r="B251" s="61" t="s">
        <v>321</v>
      </c>
      <c r="C251" s="65">
        <f>Miami!$B$259</f>
        <v>994526.17390000005</v>
      </c>
      <c r="D251" s="65">
        <f>Houston!$B$259</f>
        <v>1151410</v>
      </c>
      <c r="E251" s="65">
        <f>Phoenix!$B$259</f>
        <v>964504.7452</v>
      </c>
      <c r="F251" s="65">
        <f>Atlanta!$B$259</f>
        <v>882354.93530000001</v>
      </c>
      <c r="G251" s="65">
        <f>LosAngeles!$B$259</f>
        <v>385833.62709999998</v>
      </c>
      <c r="H251" s="65">
        <f>LasVegas!$B$259</f>
        <v>998318.196</v>
      </c>
      <c r="I251" s="65">
        <f>SanFrancisco!$B$259</f>
        <v>379633.05330000003</v>
      </c>
      <c r="J251" s="65">
        <f>Baltimore!$B$259</f>
        <v>762059.93189999997</v>
      </c>
      <c r="K251" s="65">
        <f>Albuquerque!$B$259</f>
        <v>1086720</v>
      </c>
      <c r="L251" s="65">
        <f>Seattle!$B$259</f>
        <v>258742.18410000001</v>
      </c>
      <c r="M251" s="65">
        <f>Chicago!$B$259</f>
        <v>1427970</v>
      </c>
      <c r="N251" s="65">
        <f>Boulder!$B$259</f>
        <v>1057850</v>
      </c>
      <c r="O251" s="65">
        <f>Minneapolis!$B$259</f>
        <v>975222.22439999995</v>
      </c>
      <c r="P251" s="65">
        <f>Helena!$B$259</f>
        <v>971048.52850000001</v>
      </c>
      <c r="Q251" s="65">
        <f>Duluth!$B$259</f>
        <v>964048.51179999998</v>
      </c>
      <c r="R251" s="65">
        <f>Fairbanks!$B$259</f>
        <v>1054700</v>
      </c>
    </row>
    <row r="252" spans="1:18" s="57" customFormat="1">
      <c r="A252" s="60"/>
      <c r="B252" s="72" t="s">
        <v>320</v>
      </c>
      <c r="C252" s="65">
        <f>Miami!$C$259</f>
        <v>1737.7195999999999</v>
      </c>
      <c r="D252" s="65">
        <f>Houston!$C$259</f>
        <v>1495.8596</v>
      </c>
      <c r="E252" s="65">
        <f>Phoenix!$C$259</f>
        <v>1604.0002999999999</v>
      </c>
      <c r="F252" s="65">
        <f>Atlanta!$C$259</f>
        <v>1632.4583</v>
      </c>
      <c r="G252" s="65">
        <f>LosAngeles!$C$259</f>
        <v>332.06139999999999</v>
      </c>
      <c r="H252" s="65">
        <f>LasVegas!$C$259</f>
        <v>1604.5594000000001</v>
      </c>
      <c r="I252" s="65">
        <f>SanFrancisco!$C$259</f>
        <v>328.20299999999997</v>
      </c>
      <c r="J252" s="65">
        <f>Baltimore!$C$259</f>
        <v>1416.6307999999999</v>
      </c>
      <c r="K252" s="65">
        <f>Albuquerque!$C$259</f>
        <v>1844.8028999999999</v>
      </c>
      <c r="L252" s="65">
        <f>Seattle!$C$259</f>
        <v>353.3064</v>
      </c>
      <c r="M252" s="65">
        <f>Chicago!$C$259</f>
        <v>2481.4182000000001</v>
      </c>
      <c r="N252" s="65">
        <f>Boulder!$C$259</f>
        <v>1776.0376000000001</v>
      </c>
      <c r="O252" s="65">
        <f>Minneapolis!$C$259</f>
        <v>1629.2591</v>
      </c>
      <c r="P252" s="65">
        <f>Helena!$C$259</f>
        <v>1606.7919999999999</v>
      </c>
      <c r="Q252" s="65">
        <f>Duluth!$C$259</f>
        <v>1581.6438000000001</v>
      </c>
      <c r="R252" s="65">
        <f>Fairbanks!$C$259</f>
        <v>1193.8477</v>
      </c>
    </row>
    <row r="253" spans="1:18" s="57" customFormat="1">
      <c r="A253" s="60"/>
      <c r="B253" s="72" t="s">
        <v>319</v>
      </c>
      <c r="C253" s="65">
        <f>Miami!$D$259</f>
        <v>6575.7088999999996</v>
      </c>
      <c r="D253" s="65">
        <f>Houston!$D$259</f>
        <v>6315.8153000000002</v>
      </c>
      <c r="E253" s="65">
        <f>Phoenix!$D$259</f>
        <v>5273.9342999999999</v>
      </c>
      <c r="F253" s="65">
        <f>Atlanta!$D$259</f>
        <v>4080.0967999999998</v>
      </c>
      <c r="G253" s="65">
        <f>LosAngeles!$D$259</f>
        <v>3262.9227999999998</v>
      </c>
      <c r="H253" s="65">
        <f>LasVegas!$D$259</f>
        <v>6567.8878999999997</v>
      </c>
      <c r="I253" s="65">
        <f>SanFrancisco!$D$259</f>
        <v>2946.0349999999999</v>
      </c>
      <c r="J253" s="65">
        <f>Baltimore!$D$259</f>
        <v>4005.8357000000001</v>
      </c>
      <c r="K253" s="65">
        <f>Albuquerque!$D$259</f>
        <v>4650.6022999999996</v>
      </c>
      <c r="L253" s="65">
        <f>Seattle!$D$259</f>
        <v>757.31110000000001</v>
      </c>
      <c r="M253" s="65">
        <f>Chicago!$D$259</f>
        <v>7111.1494000000002</v>
      </c>
      <c r="N253" s="65">
        <f>Boulder!$D$259</f>
        <v>4420.1439</v>
      </c>
      <c r="O253" s="65">
        <f>Minneapolis!$D$259</f>
        <v>2427.2257</v>
      </c>
      <c r="P253" s="65">
        <f>Helena!$D$259</f>
        <v>2627.7044000000001</v>
      </c>
      <c r="Q253" s="65">
        <f>Duluth!$D$259</f>
        <v>2305.1567</v>
      </c>
      <c r="R253" s="65">
        <f>Fairbanks!$D$259</f>
        <v>4949.4780000000001</v>
      </c>
    </row>
    <row r="254" spans="1:18" s="57" customFormat="1">
      <c r="A254" s="60"/>
      <c r="B254" s="72" t="s">
        <v>318</v>
      </c>
      <c r="C254" s="65">
        <f>Miami!$E$259</f>
        <v>0</v>
      </c>
      <c r="D254" s="65">
        <f>Houston!$E$259</f>
        <v>0</v>
      </c>
      <c r="E254" s="65">
        <f>Phoenix!$E$259</f>
        <v>0</v>
      </c>
      <c r="F254" s="65">
        <f>Atlanta!$E$259</f>
        <v>0</v>
      </c>
      <c r="G254" s="65">
        <f>LosAngeles!$E$259</f>
        <v>0</v>
      </c>
      <c r="H254" s="65">
        <f>LasVegas!$E$259</f>
        <v>0</v>
      </c>
      <c r="I254" s="65">
        <f>SanFrancisco!$E$259</f>
        <v>0</v>
      </c>
      <c r="J254" s="65">
        <f>Baltimore!$E$259</f>
        <v>0</v>
      </c>
      <c r="K254" s="65">
        <f>Albuquerque!$E$259</f>
        <v>0</v>
      </c>
      <c r="L254" s="65">
        <f>Seattle!$E$259</f>
        <v>0</v>
      </c>
      <c r="M254" s="65">
        <f>Chicago!$E$259</f>
        <v>0</v>
      </c>
      <c r="N254" s="65">
        <f>Boulder!$E$259</f>
        <v>0</v>
      </c>
      <c r="O254" s="65">
        <f>Minneapolis!$E$259</f>
        <v>0</v>
      </c>
      <c r="P254" s="65">
        <f>Helena!$E$259</f>
        <v>0</v>
      </c>
      <c r="Q254" s="65">
        <f>Duluth!$E$259</f>
        <v>0</v>
      </c>
      <c r="R254" s="65">
        <f>Fairbanks!$E$259</f>
        <v>0</v>
      </c>
    </row>
    <row r="255" spans="1:18" s="57" customFormat="1">
      <c r="A255" s="60"/>
      <c r="B255" s="72" t="s">
        <v>317</v>
      </c>
      <c r="C255" s="77">
        <f>Miami!$F$259</f>
        <v>0.03</v>
      </c>
      <c r="D255" s="77">
        <f>Houston!$F$259</f>
        <v>1.78E-2</v>
      </c>
      <c r="E255" s="77">
        <f>Phoenix!$F$259</f>
        <v>1.44E-2</v>
      </c>
      <c r="F255" s="77">
        <f>Atlanta!$F$259</f>
        <v>1.4999999999999999E-2</v>
      </c>
      <c r="G255" s="77">
        <f>LosAngeles!$F$259</f>
        <v>1.5E-3</v>
      </c>
      <c r="H255" s="77">
        <f>LasVegas!$F$259</f>
        <v>1.24E-2</v>
      </c>
      <c r="I255" s="77">
        <f>SanFrancisco!$F$259</f>
        <v>1.5E-3</v>
      </c>
      <c r="J255" s="77">
        <f>Baltimore!$F$259</f>
        <v>1.6299999999999999E-2</v>
      </c>
      <c r="K255" s="77">
        <f>Albuquerque!$F$259</f>
        <v>1.83E-2</v>
      </c>
      <c r="L255" s="77">
        <f>Seattle!$F$259</f>
        <v>3.0999999999999999E-3</v>
      </c>
      <c r="M255" s="77">
        <f>Chicago!$F$259</f>
        <v>2.1700000000000001E-2</v>
      </c>
      <c r="N255" s="77">
        <f>Boulder!$F$259</f>
        <v>1.7399999999999999E-2</v>
      </c>
      <c r="O255" s="77">
        <f>Minneapolis!$F$259</f>
        <v>1.7999999999999999E-2</v>
      </c>
      <c r="P255" s="77">
        <f>Helena!$F$259</f>
        <v>1.8499999999999999E-2</v>
      </c>
      <c r="Q255" s="77">
        <f>Duluth!$F$259</f>
        <v>1.72E-2</v>
      </c>
      <c r="R255" s="77">
        <f>Fairbanks!$F$259</f>
        <v>1.7500000000000002E-2</v>
      </c>
    </row>
    <row r="256" spans="1:18" s="57" customFormat="1">
      <c r="A256" s="60"/>
      <c r="B256" s="89" t="s">
        <v>349</v>
      </c>
      <c r="C256" s="65">
        <f>10^(-3)*Miami!$G$259</f>
        <v>813.82176509999999</v>
      </c>
      <c r="D256" s="65">
        <f>10^(-3)*Houston!$G$259</f>
        <v>2154.34</v>
      </c>
      <c r="E256" s="65">
        <f>10^(-3)*Phoenix!$G$259</f>
        <v>38957</v>
      </c>
      <c r="F256" s="65">
        <f>10^(-3)*Atlanta!$G$259</f>
        <v>7257.05</v>
      </c>
      <c r="G256" s="65">
        <f>10^(-3)*LosAngeles!$G$259</f>
        <v>19686.8</v>
      </c>
      <c r="H256" s="65">
        <f>10^(-3)*LasVegas!$G$259</f>
        <v>32754.7</v>
      </c>
      <c r="I256" s="65">
        <f>10^(-3)*SanFrancisco!$G$259</f>
        <v>17773.900000000001</v>
      </c>
      <c r="J256" s="65">
        <f>10^(-3)*Baltimore!$G$259</f>
        <v>249.1126447</v>
      </c>
      <c r="K256" s="65">
        <f>10^(-3)*Albuquerque!$G$259</f>
        <v>4835.5200000000004</v>
      </c>
      <c r="L256" s="65">
        <f>10^(-3)*Seattle!$G$259</f>
        <v>10004.4</v>
      </c>
      <c r="M256" s="65">
        <f>10^(-3)*Chicago!$G$259</f>
        <v>1636.91</v>
      </c>
      <c r="N256" s="65">
        <f>10^(-3)*Boulder!$G$259</f>
        <v>4595.76</v>
      </c>
      <c r="O256" s="65">
        <f>10^(-3)*Minneapolis!$G$259</f>
        <v>1594.97</v>
      </c>
      <c r="P256" s="65">
        <f>10^(-3)*Helena!$G$259</f>
        <v>62321.5</v>
      </c>
      <c r="Q256" s="65">
        <f>10^(-3)*Duluth!$G$259</f>
        <v>1514.63</v>
      </c>
      <c r="R256" s="65">
        <f>10^(-3)*Fairbanks!$G$259</f>
        <v>993.01435309999999</v>
      </c>
    </row>
    <row r="257" spans="2:18">
      <c r="B257" s="79"/>
      <c r="C257" s="80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</row>
    <row r="258" spans="2:18">
      <c r="B258" s="79"/>
      <c r="C258" s="80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</row>
    <row r="259" spans="2:18">
      <c r="B259" s="79"/>
      <c r="C259" s="80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>
      <c r="B260" s="79"/>
      <c r="C260" s="80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</row>
    <row r="261" spans="2:18">
      <c r="B261" s="79"/>
      <c r="C261" s="80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</row>
    <row r="262" spans="2:18">
      <c r="B262" s="79"/>
      <c r="C262" s="80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</row>
    <row r="263" spans="2:18">
      <c r="B263" s="79"/>
      <c r="C263" s="80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>
      <c r="B264" s="79"/>
      <c r="C264" s="80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</row>
    <row r="265" spans="2:18">
      <c r="B265" s="79"/>
      <c r="C265" s="80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</row>
    <row r="266" spans="2:18">
      <c r="B266" s="79"/>
      <c r="C266" s="80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</row>
    <row r="267" spans="2:18">
      <c r="B267" s="79"/>
      <c r="C267" s="82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</row>
    <row r="268" spans="2:18">
      <c r="B268" s="79"/>
      <c r="C268" s="80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</row>
    <row r="269" spans="2:18">
      <c r="B269" s="79"/>
      <c r="C269" s="80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</row>
    <row r="270" spans="2:18">
      <c r="B270" s="79"/>
      <c r="C270" s="80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</row>
    <row r="271" spans="2:18">
      <c r="B271" s="79"/>
      <c r="C271" s="80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>
      <c r="B272" s="79"/>
      <c r="C272" s="80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</row>
    <row r="273" spans="2:18">
      <c r="B273" s="79"/>
      <c r="C273" s="80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</row>
    <row r="274" spans="2:18">
      <c r="B274" s="79"/>
      <c r="C274" s="80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</row>
    <row r="275" spans="2:18">
      <c r="B275" s="79"/>
      <c r="C275" s="80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>
      <c r="B276" s="79"/>
      <c r="C276" s="84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</row>
    <row r="277" spans="2:18">
      <c r="B277" s="79"/>
      <c r="C277" s="80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</row>
    <row r="278" spans="2:18">
      <c r="B278" s="79"/>
      <c r="C278" s="80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</row>
    <row r="280" spans="2:18">
      <c r="B280" s="86"/>
    </row>
    <row r="281" spans="2:18">
      <c r="B281" s="79"/>
      <c r="C281" s="80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</row>
    <row r="282" spans="2:18">
      <c r="B282" s="79"/>
      <c r="C282" s="82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79"/>
      <c r="C283" s="80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>
      <c r="B284" s="79"/>
      <c r="C284" s="80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</row>
    <row r="285" spans="2:18">
      <c r="B285" s="79"/>
      <c r="C285" s="80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</row>
    <row r="286" spans="2:18">
      <c r="B286" s="79"/>
      <c r="C286" s="80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</row>
    <row r="287" spans="2:18">
      <c r="B287" s="79"/>
      <c r="C287" s="80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>
      <c r="B288" s="79"/>
      <c r="C288" s="80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</row>
    <row r="289" spans="2:18">
      <c r="B289" s="79"/>
      <c r="C289" s="80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</row>
    <row r="290" spans="2:18">
      <c r="B290" s="79"/>
      <c r="C290" s="80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</row>
    <row r="291" spans="2:18">
      <c r="B291" s="79"/>
      <c r="C291" s="80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>
      <c r="B292" s="79"/>
      <c r="C292" s="80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</row>
    <row r="293" spans="2:18">
      <c r="B293" s="79"/>
      <c r="C293" s="80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</row>
    <row r="294" spans="2:18">
      <c r="B294" s="79"/>
      <c r="C294" s="80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</row>
    <row r="295" spans="2:18">
      <c r="B295" s="79"/>
      <c r="C295" s="80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>
      <c r="B296" s="79"/>
      <c r="C296" s="80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</row>
    <row r="297" spans="2:18">
      <c r="B297" s="79"/>
      <c r="C297" s="80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</row>
    <row r="298" spans="2:18">
      <c r="B298" s="79"/>
      <c r="C298" s="82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79"/>
      <c r="C299" s="80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>
      <c r="B300" s="79"/>
      <c r="C300" s="80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</row>
    <row r="301" spans="2:18">
      <c r="B301" s="79"/>
      <c r="C301" s="80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</row>
    <row r="302" spans="2:18">
      <c r="B302" s="79"/>
      <c r="C302" s="80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</row>
    <row r="303" spans="2:18">
      <c r="B303" s="79"/>
      <c r="C303" s="80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>
      <c r="B304" s="79"/>
      <c r="C304" s="80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</row>
    <row r="305" spans="2:18">
      <c r="B305" s="79"/>
      <c r="C305" s="80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</row>
    <row r="306" spans="2:18">
      <c r="B306" s="79"/>
      <c r="C306" s="80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</row>
    <row r="307" spans="2:18">
      <c r="B307" s="79"/>
      <c r="C307" s="84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</row>
    <row r="308" spans="2:18">
      <c r="B308" s="79"/>
      <c r="C308" s="80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</row>
    <row r="309" spans="2:18">
      <c r="B309" s="79"/>
      <c r="C309" s="80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</row>
    <row r="311" spans="2:18">
      <c r="B311" s="86"/>
    </row>
    <row r="312" spans="2:18">
      <c r="B312" s="79"/>
      <c r="C312" s="80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</row>
    <row r="313" spans="2:18">
      <c r="B313" s="79"/>
      <c r="C313" s="82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</row>
    <row r="314" spans="2:18">
      <c r="B314" s="79"/>
      <c r="C314" s="80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</row>
    <row r="315" spans="2:18">
      <c r="B315" s="79"/>
      <c r="C315" s="80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>
      <c r="B316" s="79"/>
      <c r="C316" s="80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</row>
    <row r="317" spans="2:18">
      <c r="B317" s="79"/>
      <c r="C317" s="80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</row>
    <row r="318" spans="2:18">
      <c r="B318" s="79"/>
      <c r="C318" s="80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</row>
    <row r="319" spans="2:18">
      <c r="B319" s="79"/>
      <c r="C319" s="80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>
      <c r="B320" s="79"/>
      <c r="C320" s="80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</row>
    <row r="321" spans="2:18">
      <c r="B321" s="79"/>
      <c r="C321" s="80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</row>
    <row r="322" spans="2:18">
      <c r="B322" s="79"/>
      <c r="C322" s="80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</row>
    <row r="323" spans="2:18">
      <c r="B323" s="79"/>
      <c r="C323" s="80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>
      <c r="B324" s="79"/>
      <c r="C324" s="80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</row>
    <row r="325" spans="2:18">
      <c r="B325" s="79"/>
      <c r="C325" s="80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</row>
    <row r="326" spans="2:18">
      <c r="B326" s="79"/>
      <c r="C326" s="80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</row>
    <row r="327" spans="2:18">
      <c r="B327" s="79"/>
      <c r="C327" s="80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>
      <c r="B328" s="79"/>
      <c r="C328" s="80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</row>
    <row r="329" spans="2:18">
      <c r="B329" s="79"/>
      <c r="C329" s="82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</row>
    <row r="330" spans="2:18">
      <c r="B330" s="79"/>
      <c r="C330" s="80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</row>
    <row r="331" spans="2:18">
      <c r="B331" s="79"/>
      <c r="C331" s="80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>
      <c r="B332" s="79"/>
      <c r="C332" s="80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</row>
    <row r="333" spans="2:18">
      <c r="B333" s="79"/>
      <c r="C333" s="80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</row>
    <row r="334" spans="2:18">
      <c r="B334" s="79"/>
      <c r="C334" s="80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</row>
    <row r="335" spans="2:18">
      <c r="B335" s="79"/>
      <c r="C335" s="80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>
      <c r="B336" s="79"/>
      <c r="C336" s="80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</row>
    <row r="337" spans="2:18">
      <c r="B337" s="79"/>
      <c r="C337" s="80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</row>
    <row r="338" spans="2:18">
      <c r="B338" s="79"/>
      <c r="C338" s="84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</row>
    <row r="339" spans="2:18">
      <c r="B339" s="79"/>
      <c r="C339" s="80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>
      <c r="B340" s="79"/>
      <c r="C340" s="80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</row>
    <row r="342" spans="2:18">
      <c r="B342" s="86"/>
    </row>
    <row r="343" spans="2:18">
      <c r="B343" s="79"/>
      <c r="C343" s="80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>
      <c r="B344" s="79"/>
      <c r="C344" s="82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</row>
    <row r="345" spans="2:18">
      <c r="B345" s="79"/>
      <c r="C345" s="80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</row>
    <row r="346" spans="2:18">
      <c r="B346" s="79"/>
      <c r="C346" s="80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</row>
    <row r="347" spans="2:18">
      <c r="B347" s="79"/>
      <c r="C347" s="80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</row>
    <row r="348" spans="2:18">
      <c r="B348" s="79"/>
      <c r="C348" s="80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</row>
    <row r="349" spans="2:18">
      <c r="B349" s="79"/>
      <c r="C349" s="80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</row>
    <row r="350" spans="2:18">
      <c r="B350" s="79"/>
      <c r="C350" s="80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</row>
    <row r="351" spans="2:18">
      <c r="B351" s="79"/>
      <c r="C351" s="80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</row>
    <row r="352" spans="2:18">
      <c r="B352" s="79"/>
      <c r="C352" s="80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</row>
    <row r="353" spans="2:18">
      <c r="B353" s="79"/>
      <c r="C353" s="80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</row>
    <row r="354" spans="2:18">
      <c r="B354" s="79"/>
      <c r="C354" s="80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</row>
    <row r="355" spans="2:18">
      <c r="B355" s="79"/>
      <c r="C355" s="80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</row>
    <row r="356" spans="2:18">
      <c r="B356" s="79"/>
      <c r="C356" s="80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</row>
    <row r="357" spans="2:18">
      <c r="B357" s="79"/>
      <c r="C357" s="80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</row>
    <row r="358" spans="2:18">
      <c r="B358" s="79"/>
      <c r="C358" s="80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</row>
    <row r="359" spans="2:18">
      <c r="B359" s="79"/>
      <c r="C359" s="80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</row>
    <row r="360" spans="2:18">
      <c r="B360" s="79"/>
      <c r="C360" s="82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2:18">
      <c r="B361" s="79"/>
      <c r="C361" s="80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</row>
    <row r="362" spans="2:18">
      <c r="B362" s="79"/>
      <c r="C362" s="80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</row>
    <row r="363" spans="2:18">
      <c r="B363" s="79"/>
      <c r="C363" s="80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</row>
    <row r="364" spans="2:18">
      <c r="B364" s="79"/>
      <c r="C364" s="80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</row>
    <row r="365" spans="2:18">
      <c r="B365" s="79"/>
      <c r="C365" s="80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</row>
    <row r="366" spans="2:18">
      <c r="B366" s="79"/>
      <c r="C366" s="80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</row>
    <row r="367" spans="2:18">
      <c r="B367" s="79"/>
      <c r="C367" s="80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</row>
    <row r="368" spans="2:18">
      <c r="B368" s="79"/>
      <c r="C368" s="80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</row>
    <row r="369" spans="2:18">
      <c r="B369" s="79"/>
      <c r="C369" s="84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</row>
    <row r="370" spans="2:18">
      <c r="B370" s="79"/>
      <c r="C370" s="80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</row>
    <row r="371" spans="2:18">
      <c r="B371" s="79"/>
      <c r="C371" s="80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</row>
    <row r="373" spans="2:18">
      <c r="B373" s="86"/>
    </row>
    <row r="374" spans="2:18">
      <c r="B374" s="79"/>
      <c r="C374" s="80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</row>
    <row r="375" spans="2:18">
      <c r="B375" s="79"/>
      <c r="C375" s="82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</row>
    <row r="376" spans="2:18">
      <c r="B376" s="79"/>
      <c r="C376" s="80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</row>
    <row r="377" spans="2:18">
      <c r="B377" s="79"/>
      <c r="C377" s="80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</row>
    <row r="378" spans="2:18">
      <c r="B378" s="79"/>
      <c r="C378" s="80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</row>
    <row r="379" spans="2:18">
      <c r="B379" s="79"/>
      <c r="C379" s="80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</row>
    <row r="380" spans="2:18">
      <c r="B380" s="79"/>
      <c r="C380" s="80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</row>
    <row r="381" spans="2:18">
      <c r="B381" s="79"/>
      <c r="C381" s="80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</row>
    <row r="382" spans="2:18">
      <c r="B382" s="79"/>
      <c r="C382" s="80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</row>
    <row r="383" spans="2:18">
      <c r="B383" s="79"/>
      <c r="C383" s="80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</row>
    <row r="384" spans="2:18">
      <c r="B384" s="79"/>
      <c r="C384" s="80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</row>
    <row r="385" spans="2:18">
      <c r="B385" s="79"/>
      <c r="C385" s="80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</row>
    <row r="386" spans="2:18">
      <c r="B386" s="79"/>
      <c r="C386" s="80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</row>
    <row r="387" spans="2:18">
      <c r="B387" s="79"/>
      <c r="C387" s="80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</row>
    <row r="388" spans="2:18">
      <c r="B388" s="79"/>
      <c r="C388" s="80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</row>
    <row r="389" spans="2:18">
      <c r="B389" s="79"/>
      <c r="C389" s="80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</row>
    <row r="390" spans="2:18">
      <c r="B390" s="79"/>
      <c r="C390" s="80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</row>
    <row r="391" spans="2:18">
      <c r="B391" s="79"/>
      <c r="C391" s="82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</row>
    <row r="392" spans="2:18">
      <c r="B392" s="79"/>
      <c r="C392" s="80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</row>
    <row r="393" spans="2:18">
      <c r="B393" s="79"/>
      <c r="C393" s="80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</row>
    <row r="394" spans="2:18">
      <c r="B394" s="79"/>
      <c r="C394" s="80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</row>
    <row r="395" spans="2:18">
      <c r="B395" s="79"/>
      <c r="C395" s="80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</row>
    <row r="396" spans="2:18">
      <c r="B396" s="79"/>
      <c r="C396" s="80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</row>
    <row r="397" spans="2:18">
      <c r="B397" s="79"/>
      <c r="C397" s="80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</row>
    <row r="398" spans="2:18">
      <c r="B398" s="79"/>
      <c r="C398" s="80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</row>
    <row r="399" spans="2:18">
      <c r="B399" s="79"/>
      <c r="C399" s="80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</row>
    <row r="400" spans="2:18">
      <c r="B400" s="79"/>
      <c r="C400" s="84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</row>
    <row r="401" spans="2:18">
      <c r="B401" s="79"/>
      <c r="C401" s="80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</row>
    <row r="402" spans="2:18">
      <c r="B402" s="79"/>
      <c r="C402" s="80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</row>
    <row r="404" spans="2:18">
      <c r="B404" s="86"/>
    </row>
    <row r="405" spans="2:18">
      <c r="B405" s="79"/>
      <c r="C405" s="80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</row>
    <row r="406" spans="2:18">
      <c r="B406" s="79"/>
      <c r="C406" s="82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</row>
    <row r="407" spans="2:18">
      <c r="B407" s="79"/>
      <c r="C407" s="80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</row>
    <row r="408" spans="2:18">
      <c r="B408" s="79"/>
      <c r="C408" s="80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</row>
    <row r="409" spans="2:18">
      <c r="B409" s="79"/>
      <c r="C409" s="80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</row>
    <row r="410" spans="2:18">
      <c r="B410" s="79"/>
      <c r="C410" s="80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</row>
    <row r="411" spans="2:18">
      <c r="B411" s="79"/>
      <c r="C411" s="80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</row>
    <row r="412" spans="2:18">
      <c r="B412" s="79"/>
      <c r="C412" s="80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</row>
    <row r="413" spans="2:18">
      <c r="B413" s="79"/>
      <c r="C413" s="80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</row>
    <row r="414" spans="2:18">
      <c r="B414" s="79"/>
      <c r="C414" s="80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</row>
    <row r="415" spans="2:18">
      <c r="B415" s="79"/>
      <c r="C415" s="80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</row>
    <row r="416" spans="2:18">
      <c r="B416" s="79"/>
      <c r="C416" s="80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</row>
    <row r="417" spans="2:18">
      <c r="B417" s="79"/>
      <c r="C417" s="80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</row>
    <row r="418" spans="2:18">
      <c r="B418" s="79"/>
      <c r="C418" s="80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</row>
    <row r="419" spans="2:18">
      <c r="B419" s="79"/>
      <c r="C419" s="80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</row>
    <row r="420" spans="2:18">
      <c r="B420" s="79"/>
      <c r="C420" s="80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</row>
    <row r="421" spans="2:18">
      <c r="B421" s="79"/>
      <c r="C421" s="80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</row>
    <row r="422" spans="2:18">
      <c r="B422" s="79"/>
      <c r="C422" s="82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</row>
    <row r="423" spans="2:18">
      <c r="B423" s="79"/>
      <c r="C423" s="80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</row>
    <row r="424" spans="2:18">
      <c r="B424" s="79"/>
      <c r="C424" s="80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</row>
    <row r="425" spans="2:18">
      <c r="B425" s="79"/>
      <c r="C425" s="80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</row>
    <row r="426" spans="2:18">
      <c r="B426" s="79"/>
      <c r="C426" s="80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</row>
    <row r="427" spans="2:18">
      <c r="B427" s="79"/>
      <c r="C427" s="80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</row>
    <row r="428" spans="2:18">
      <c r="B428" s="79"/>
      <c r="C428" s="80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</row>
    <row r="429" spans="2:18">
      <c r="B429" s="79"/>
      <c r="C429" s="80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</row>
    <row r="430" spans="2:18">
      <c r="B430" s="79"/>
      <c r="C430" s="80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</row>
    <row r="431" spans="2:18">
      <c r="B431" s="79"/>
      <c r="C431" s="84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</row>
    <row r="432" spans="2:18">
      <c r="B432" s="79"/>
      <c r="C432" s="80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</row>
    <row r="433" spans="2:18">
      <c r="B433" s="79"/>
      <c r="C433" s="80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</row>
    <row r="435" spans="2:18">
      <c r="B435" s="86"/>
    </row>
    <row r="436" spans="2:18">
      <c r="B436" s="79"/>
      <c r="C436" s="80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</row>
    <row r="437" spans="2:18">
      <c r="B437" s="79"/>
      <c r="C437" s="82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</row>
    <row r="438" spans="2:18">
      <c r="B438" s="79"/>
      <c r="C438" s="80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</row>
    <row r="439" spans="2:18">
      <c r="B439" s="79"/>
      <c r="C439" s="80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</row>
    <row r="440" spans="2:18">
      <c r="B440" s="79"/>
      <c r="C440" s="80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</row>
    <row r="441" spans="2:18">
      <c r="B441" s="79"/>
      <c r="C441" s="80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</row>
    <row r="442" spans="2:18">
      <c r="B442" s="79"/>
      <c r="C442" s="80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</row>
    <row r="443" spans="2:18">
      <c r="B443" s="79"/>
      <c r="C443" s="80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</row>
    <row r="444" spans="2:18">
      <c r="B444" s="79"/>
      <c r="C444" s="80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</row>
    <row r="445" spans="2:18">
      <c r="B445" s="79"/>
      <c r="C445" s="80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</row>
    <row r="446" spans="2:18">
      <c r="B446" s="79"/>
      <c r="C446" s="80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</row>
    <row r="447" spans="2:18">
      <c r="B447" s="79"/>
      <c r="C447" s="80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</row>
    <row r="448" spans="2:18">
      <c r="B448" s="79"/>
      <c r="C448" s="80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</row>
    <row r="449" spans="2:18">
      <c r="B449" s="79"/>
      <c r="C449" s="80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</row>
    <row r="450" spans="2:18">
      <c r="B450" s="79"/>
      <c r="C450" s="80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</row>
    <row r="451" spans="2:18">
      <c r="B451" s="79"/>
      <c r="C451" s="80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</row>
    <row r="452" spans="2:18">
      <c r="B452" s="79"/>
      <c r="C452" s="80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</row>
    <row r="453" spans="2:18">
      <c r="B453" s="79"/>
      <c r="C453" s="82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</row>
    <row r="454" spans="2:18">
      <c r="B454" s="79"/>
      <c r="C454" s="80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</row>
    <row r="455" spans="2:18">
      <c r="B455" s="79"/>
      <c r="C455" s="80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</row>
    <row r="456" spans="2:18">
      <c r="B456" s="79"/>
      <c r="C456" s="80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</row>
    <row r="457" spans="2:18">
      <c r="B457" s="79"/>
      <c r="C457" s="80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</row>
    <row r="458" spans="2:18">
      <c r="B458" s="79"/>
      <c r="C458" s="80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</row>
    <row r="459" spans="2:18">
      <c r="B459" s="79"/>
      <c r="C459" s="80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</row>
    <row r="460" spans="2:18">
      <c r="B460" s="79"/>
      <c r="C460" s="80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</row>
    <row r="461" spans="2:18">
      <c r="B461" s="79"/>
      <c r="C461" s="80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</row>
    <row r="462" spans="2:18">
      <c r="B462" s="79"/>
      <c r="C462" s="84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</row>
    <row r="463" spans="2:18">
      <c r="B463" s="79"/>
      <c r="C463" s="80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</row>
    <row r="464" spans="2:18">
      <c r="B464" s="79"/>
      <c r="C464" s="80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</row>
    <row r="466" spans="2:18">
      <c r="B466" s="86"/>
    </row>
    <row r="467" spans="2:18">
      <c r="B467" s="79"/>
      <c r="C467" s="80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</row>
    <row r="468" spans="2:18">
      <c r="B468" s="79"/>
      <c r="C468" s="82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</row>
    <row r="469" spans="2:18">
      <c r="B469" s="79"/>
      <c r="C469" s="80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</row>
    <row r="470" spans="2:18">
      <c r="B470" s="79"/>
      <c r="C470" s="80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</row>
    <row r="471" spans="2:18">
      <c r="B471" s="79"/>
      <c r="C471" s="80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</row>
    <row r="472" spans="2:18">
      <c r="B472" s="79"/>
      <c r="C472" s="80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</row>
    <row r="473" spans="2:18">
      <c r="B473" s="79"/>
      <c r="C473" s="80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</row>
    <row r="474" spans="2:18">
      <c r="B474" s="79"/>
      <c r="C474" s="80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</row>
    <row r="475" spans="2:18">
      <c r="B475" s="79"/>
      <c r="C475" s="80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</row>
    <row r="476" spans="2:18">
      <c r="B476" s="79"/>
      <c r="C476" s="80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</row>
    <row r="477" spans="2:18">
      <c r="B477" s="79"/>
      <c r="C477" s="80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</row>
    <row r="478" spans="2:18">
      <c r="B478" s="79"/>
      <c r="C478" s="80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</row>
    <row r="479" spans="2:18">
      <c r="B479" s="79"/>
      <c r="C479" s="80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</row>
    <row r="480" spans="2:18">
      <c r="B480" s="79"/>
      <c r="C480" s="80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</row>
    <row r="481" spans="2:18">
      <c r="B481" s="79"/>
      <c r="C481" s="80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</row>
    <row r="482" spans="2:18">
      <c r="B482" s="79"/>
      <c r="C482" s="80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</row>
    <row r="483" spans="2:18">
      <c r="B483" s="79"/>
      <c r="C483" s="80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</row>
    <row r="484" spans="2:18">
      <c r="B484" s="79"/>
      <c r="C484" s="82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</row>
    <row r="485" spans="2:18">
      <c r="B485" s="79"/>
      <c r="C485" s="80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</row>
    <row r="486" spans="2:18">
      <c r="B486" s="79"/>
      <c r="C486" s="80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</row>
    <row r="487" spans="2:18">
      <c r="B487" s="79"/>
      <c r="C487" s="80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</row>
    <row r="488" spans="2:18">
      <c r="B488" s="79"/>
      <c r="C488" s="80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</row>
    <row r="489" spans="2:18">
      <c r="B489" s="79"/>
      <c r="C489" s="80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</row>
    <row r="490" spans="2:18">
      <c r="B490" s="79"/>
      <c r="C490" s="80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</row>
    <row r="491" spans="2:18">
      <c r="B491" s="79"/>
      <c r="C491" s="80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</row>
    <row r="492" spans="2:18">
      <c r="B492" s="79"/>
      <c r="C492" s="80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</row>
    <row r="493" spans="2:18">
      <c r="B493" s="79"/>
      <c r="C493" s="84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</row>
    <row r="494" spans="2:18">
      <c r="B494" s="79"/>
      <c r="C494" s="80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</row>
    <row r="495" spans="2:18">
      <c r="B495" s="79"/>
      <c r="C495" s="80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</row>
    <row r="497" spans="2:18">
      <c r="B497" s="86"/>
    </row>
    <row r="498" spans="2:18">
      <c r="B498" s="79"/>
      <c r="C498" s="80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</row>
    <row r="499" spans="2:18">
      <c r="B499" s="79"/>
      <c r="C499" s="82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</row>
    <row r="500" spans="2:18">
      <c r="B500" s="79"/>
      <c r="C500" s="80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</row>
    <row r="501" spans="2:18">
      <c r="B501" s="79"/>
      <c r="C501" s="80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</row>
    <row r="502" spans="2:18">
      <c r="B502" s="79"/>
      <c r="C502" s="80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</row>
    <row r="503" spans="2:18">
      <c r="B503" s="79"/>
      <c r="C503" s="80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</row>
    <row r="504" spans="2:18">
      <c r="B504" s="79"/>
      <c r="C504" s="80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</row>
    <row r="505" spans="2:18">
      <c r="B505" s="79"/>
      <c r="C505" s="80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</row>
    <row r="506" spans="2:18">
      <c r="B506" s="79"/>
      <c r="C506" s="80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</row>
    <row r="507" spans="2:18">
      <c r="B507" s="79"/>
      <c r="C507" s="80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</row>
    <row r="508" spans="2:18">
      <c r="B508" s="79"/>
      <c r="C508" s="80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</row>
    <row r="509" spans="2:18">
      <c r="B509" s="79"/>
      <c r="C509" s="80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</row>
    <row r="510" spans="2:18">
      <c r="B510" s="79"/>
      <c r="C510" s="80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</row>
    <row r="511" spans="2:18">
      <c r="B511" s="79"/>
      <c r="C511" s="80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</row>
    <row r="512" spans="2:18">
      <c r="B512" s="79"/>
      <c r="C512" s="80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</row>
    <row r="513" spans="2:18">
      <c r="B513" s="79"/>
      <c r="C513" s="80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</row>
    <row r="514" spans="2:18">
      <c r="B514" s="79"/>
      <c r="C514" s="80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</row>
    <row r="515" spans="2:18">
      <c r="B515" s="79"/>
      <c r="C515" s="82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</row>
    <row r="516" spans="2:18">
      <c r="B516" s="79"/>
      <c r="C516" s="80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</row>
    <row r="517" spans="2:18">
      <c r="B517" s="79"/>
      <c r="C517" s="80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</row>
    <row r="518" spans="2:18">
      <c r="B518" s="79"/>
      <c r="C518" s="80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</row>
    <row r="519" spans="2:18">
      <c r="B519" s="79"/>
      <c r="C519" s="80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</row>
    <row r="520" spans="2:18">
      <c r="B520" s="79"/>
      <c r="C520" s="80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</row>
    <row r="521" spans="2:18">
      <c r="B521" s="79"/>
      <c r="C521" s="80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</row>
    <row r="522" spans="2:18">
      <c r="B522" s="79"/>
      <c r="C522" s="80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</row>
    <row r="523" spans="2:18">
      <c r="B523" s="79"/>
      <c r="C523" s="80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</row>
    <row r="524" spans="2:18">
      <c r="B524" s="79"/>
      <c r="C524" s="84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</row>
    <row r="525" spans="2:18">
      <c r="B525" s="79"/>
      <c r="C525" s="80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</row>
    <row r="526" spans="2:18">
      <c r="B526" s="79"/>
      <c r="C526" s="80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</row>
    <row r="528" spans="2:18">
      <c r="B528" s="86"/>
    </row>
    <row r="529" spans="2:18">
      <c r="B529" s="79"/>
      <c r="C529" s="80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</row>
    <row r="530" spans="2:18">
      <c r="B530" s="79"/>
      <c r="C530" s="82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</row>
    <row r="531" spans="2:18">
      <c r="B531" s="79"/>
      <c r="C531" s="80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</row>
    <row r="532" spans="2:18">
      <c r="B532" s="79"/>
      <c r="C532" s="80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</row>
    <row r="533" spans="2:18">
      <c r="B533" s="79"/>
      <c r="C533" s="80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</row>
    <row r="534" spans="2:18">
      <c r="B534" s="79"/>
      <c r="C534" s="80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</row>
    <row r="535" spans="2:18">
      <c r="B535" s="79"/>
      <c r="C535" s="80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2:18">
      <c r="B536" s="79"/>
      <c r="C536" s="80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</row>
    <row r="537" spans="2:18">
      <c r="B537" s="79"/>
      <c r="C537" s="80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</row>
    <row r="538" spans="2:18">
      <c r="B538" s="79"/>
      <c r="C538" s="80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</row>
    <row r="539" spans="2:18">
      <c r="B539" s="79"/>
      <c r="C539" s="80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</row>
    <row r="540" spans="2:18">
      <c r="B540" s="79"/>
      <c r="C540" s="80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</row>
    <row r="541" spans="2:18">
      <c r="B541" s="79"/>
      <c r="C541" s="80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</row>
    <row r="542" spans="2:18">
      <c r="B542" s="79"/>
      <c r="C542" s="80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</row>
    <row r="543" spans="2:18">
      <c r="B543" s="79"/>
      <c r="C543" s="80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</row>
    <row r="544" spans="2:18">
      <c r="B544" s="79"/>
      <c r="C544" s="80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</row>
    <row r="545" spans="2:18">
      <c r="B545" s="79"/>
      <c r="C545" s="80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</row>
    <row r="546" spans="2:18">
      <c r="B546" s="79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</row>
    <row r="547" spans="2:18">
      <c r="B547" s="79"/>
      <c r="C547" s="80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</row>
    <row r="548" spans="2:18">
      <c r="B548" s="79"/>
      <c r="C548" s="80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</row>
    <row r="549" spans="2:18">
      <c r="B549" s="79"/>
      <c r="C549" s="80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</row>
    <row r="550" spans="2:18">
      <c r="B550" s="79"/>
      <c r="C550" s="80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</row>
    <row r="551" spans="2:18">
      <c r="B551" s="79"/>
      <c r="C551" s="80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</row>
    <row r="552" spans="2:18">
      <c r="B552" s="79"/>
      <c r="C552" s="80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</row>
    <row r="553" spans="2:18">
      <c r="B553" s="79"/>
      <c r="C553" s="80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</row>
    <row r="554" spans="2:18">
      <c r="B554" s="79"/>
      <c r="C554" s="80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</row>
    <row r="555" spans="2:18">
      <c r="B555" s="79"/>
      <c r="C555" s="84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</row>
    <row r="556" spans="2:18">
      <c r="B556" s="79"/>
      <c r="C556" s="80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</row>
    <row r="557" spans="2:18">
      <c r="B557" s="79"/>
      <c r="C557" s="80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</row>
    <row r="559" spans="2:18">
      <c r="B559" s="86"/>
    </row>
    <row r="560" spans="2:18">
      <c r="B560" s="79"/>
      <c r="C560" s="80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</row>
    <row r="561" spans="2:18">
      <c r="B561" s="79"/>
      <c r="C561" s="82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</row>
    <row r="562" spans="2:18">
      <c r="B562" s="79"/>
      <c r="C562" s="80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</row>
    <row r="563" spans="2:18">
      <c r="B563" s="79"/>
      <c r="C563" s="80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</row>
    <row r="564" spans="2:18">
      <c r="B564" s="79"/>
      <c r="C564" s="80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</row>
    <row r="565" spans="2:18">
      <c r="B565" s="79"/>
      <c r="C565" s="80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</row>
    <row r="566" spans="2:18">
      <c r="B566" s="79"/>
      <c r="C566" s="80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</row>
    <row r="567" spans="2:18">
      <c r="B567" s="79"/>
      <c r="C567" s="80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</row>
    <row r="568" spans="2:18">
      <c r="B568" s="79"/>
      <c r="C568" s="80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</row>
    <row r="569" spans="2:18">
      <c r="B569" s="79"/>
      <c r="C569" s="80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</row>
    <row r="570" spans="2:18">
      <c r="B570" s="79"/>
      <c r="C570" s="80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</row>
    <row r="571" spans="2:18">
      <c r="B571" s="79"/>
      <c r="C571" s="80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</row>
    <row r="572" spans="2:18">
      <c r="B572" s="79"/>
      <c r="C572" s="80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</row>
    <row r="573" spans="2:18">
      <c r="B573" s="79"/>
      <c r="C573" s="80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</row>
    <row r="574" spans="2:18">
      <c r="B574" s="79"/>
      <c r="C574" s="80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</row>
    <row r="575" spans="2:18">
      <c r="B575" s="79"/>
      <c r="C575" s="80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</row>
    <row r="576" spans="2:18">
      <c r="B576" s="79"/>
      <c r="C576" s="80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</row>
    <row r="577" spans="2:18">
      <c r="B577" s="79"/>
      <c r="C577" s="82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</row>
    <row r="578" spans="2:18">
      <c r="B578" s="79"/>
      <c r="C578" s="80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</row>
    <row r="579" spans="2:18">
      <c r="B579" s="79"/>
      <c r="C579" s="80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</row>
    <row r="580" spans="2:18">
      <c r="B580" s="79"/>
      <c r="C580" s="80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</row>
    <row r="581" spans="2:18">
      <c r="B581" s="79"/>
      <c r="C581" s="80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</row>
    <row r="582" spans="2:18">
      <c r="B582" s="79"/>
      <c r="C582" s="80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</row>
    <row r="583" spans="2:18">
      <c r="B583" s="79"/>
      <c r="C583" s="80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</row>
    <row r="584" spans="2:18">
      <c r="B584" s="79"/>
      <c r="C584" s="80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</row>
    <row r="585" spans="2:18">
      <c r="B585" s="79"/>
      <c r="C585" s="80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</row>
    <row r="586" spans="2:18">
      <c r="B586" s="79"/>
      <c r="C586" s="84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</row>
    <row r="587" spans="2:18">
      <c r="B587" s="79"/>
      <c r="C587" s="80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</row>
    <row r="588" spans="2:18">
      <c r="B588" s="79"/>
      <c r="C588" s="80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</row>
    <row r="590" spans="2:18">
      <c r="B590" s="86"/>
    </row>
    <row r="591" spans="2:18">
      <c r="B591" s="79"/>
      <c r="C591" s="80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</row>
    <row r="592" spans="2:18">
      <c r="B592" s="79"/>
      <c r="C592" s="82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</row>
    <row r="593" spans="2:18">
      <c r="B593" s="79"/>
      <c r="C593" s="80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</row>
    <row r="594" spans="2:18">
      <c r="B594" s="79"/>
      <c r="C594" s="80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</row>
    <row r="595" spans="2:18">
      <c r="B595" s="79"/>
      <c r="C595" s="80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</row>
    <row r="596" spans="2:18">
      <c r="B596" s="79"/>
      <c r="C596" s="80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</row>
    <row r="597" spans="2:18">
      <c r="B597" s="79"/>
      <c r="C597" s="80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</row>
    <row r="598" spans="2:18">
      <c r="B598" s="79"/>
      <c r="C598" s="80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</row>
    <row r="599" spans="2:18">
      <c r="B599" s="79"/>
      <c r="C599" s="80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</row>
    <row r="600" spans="2:18">
      <c r="B600" s="79"/>
      <c r="C600" s="80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</row>
    <row r="601" spans="2:18">
      <c r="B601" s="79"/>
      <c r="C601" s="80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</row>
    <row r="602" spans="2:18">
      <c r="B602" s="79"/>
      <c r="C602" s="80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</row>
    <row r="603" spans="2:18">
      <c r="B603" s="79"/>
      <c r="C603" s="80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</row>
    <row r="604" spans="2:18">
      <c r="B604" s="79"/>
      <c r="C604" s="80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</row>
    <row r="605" spans="2:18">
      <c r="B605" s="79"/>
      <c r="C605" s="80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</row>
    <row r="606" spans="2:18">
      <c r="B606" s="79"/>
      <c r="C606" s="80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</row>
    <row r="607" spans="2:18">
      <c r="B607" s="79"/>
      <c r="C607" s="80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</row>
    <row r="608" spans="2:18">
      <c r="B608" s="79"/>
      <c r="C608" s="82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</row>
    <row r="609" spans="2:18">
      <c r="B609" s="79"/>
      <c r="C609" s="80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</row>
    <row r="610" spans="2:18">
      <c r="B610" s="79"/>
      <c r="C610" s="80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</row>
    <row r="611" spans="2:18">
      <c r="B611" s="79"/>
      <c r="C611" s="80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</row>
    <row r="612" spans="2:18">
      <c r="B612" s="79"/>
      <c r="C612" s="80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</row>
    <row r="613" spans="2:18">
      <c r="B613" s="79"/>
      <c r="C613" s="80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</row>
    <row r="614" spans="2:18">
      <c r="B614" s="79"/>
      <c r="C614" s="80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</row>
    <row r="615" spans="2:18">
      <c r="B615" s="79"/>
      <c r="C615" s="80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</row>
    <row r="616" spans="2:18">
      <c r="B616" s="79"/>
      <c r="C616" s="80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</row>
    <row r="617" spans="2:18">
      <c r="B617" s="79"/>
      <c r="C617" s="84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</row>
    <row r="618" spans="2:18">
      <c r="B618" s="79"/>
      <c r="C618" s="80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</row>
    <row r="619" spans="2:18">
      <c r="B619" s="79"/>
      <c r="C619" s="80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</row>
    <row r="621" spans="2:18">
      <c r="B621" s="86"/>
    </row>
    <row r="622" spans="2:18">
      <c r="B622" s="79"/>
      <c r="C622" s="80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</row>
    <row r="623" spans="2:18">
      <c r="B623" s="79"/>
      <c r="C623" s="82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</row>
    <row r="624" spans="2:18">
      <c r="B624" s="79"/>
      <c r="C624" s="80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</row>
    <row r="625" spans="2:18">
      <c r="B625" s="79"/>
      <c r="C625" s="80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</row>
    <row r="626" spans="2:18">
      <c r="B626" s="79"/>
      <c r="C626" s="80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</row>
    <row r="627" spans="2:18">
      <c r="B627" s="79"/>
      <c r="C627" s="80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</row>
    <row r="628" spans="2:18">
      <c r="B628" s="79"/>
      <c r="C628" s="80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</row>
    <row r="629" spans="2:18">
      <c r="B629" s="79"/>
      <c r="C629" s="80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</row>
    <row r="630" spans="2:18">
      <c r="B630" s="79"/>
      <c r="C630" s="80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</row>
    <row r="631" spans="2:18">
      <c r="B631" s="79"/>
      <c r="C631" s="80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</row>
    <row r="632" spans="2:18">
      <c r="B632" s="79"/>
      <c r="C632" s="80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</row>
    <row r="633" spans="2:18">
      <c r="B633" s="79"/>
      <c r="C633" s="80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</row>
    <row r="634" spans="2:18">
      <c r="B634" s="79"/>
      <c r="C634" s="80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</row>
    <row r="635" spans="2:18">
      <c r="B635" s="79"/>
      <c r="C635" s="80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</row>
    <row r="636" spans="2:18">
      <c r="B636" s="79"/>
      <c r="C636" s="80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</row>
    <row r="637" spans="2:18">
      <c r="B637" s="79"/>
      <c r="C637" s="80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</row>
    <row r="638" spans="2:18">
      <c r="B638" s="79"/>
      <c r="C638" s="80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</row>
    <row r="639" spans="2:18">
      <c r="B639" s="79"/>
      <c r="C639" s="82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</row>
    <row r="640" spans="2:18">
      <c r="B640" s="79"/>
      <c r="C640" s="80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</row>
    <row r="641" spans="2:18">
      <c r="B641" s="79"/>
      <c r="C641" s="80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</row>
    <row r="642" spans="2:18">
      <c r="B642" s="79"/>
      <c r="C642" s="80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</row>
    <row r="643" spans="2:18">
      <c r="B643" s="79"/>
      <c r="C643" s="80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</row>
    <row r="644" spans="2:18">
      <c r="B644" s="79"/>
      <c r="C644" s="80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</row>
    <row r="645" spans="2:18">
      <c r="B645" s="79"/>
      <c r="C645" s="80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</row>
    <row r="646" spans="2:18">
      <c r="B646" s="79"/>
      <c r="C646" s="80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</row>
    <row r="647" spans="2:18">
      <c r="B647" s="79"/>
      <c r="C647" s="80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</row>
    <row r="648" spans="2:18">
      <c r="B648" s="79"/>
      <c r="C648" s="84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</row>
    <row r="649" spans="2:18">
      <c r="B649" s="79"/>
      <c r="C649" s="80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</row>
    <row r="650" spans="2:18">
      <c r="B650" s="79"/>
      <c r="C650" s="80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</row>
    <row r="652" spans="2:18">
      <c r="B652" s="86"/>
    </row>
    <row r="653" spans="2:18">
      <c r="B653" s="79"/>
      <c r="C653" s="80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</row>
    <row r="654" spans="2:18">
      <c r="B654" s="79"/>
      <c r="C654" s="82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</row>
    <row r="655" spans="2:18">
      <c r="B655" s="79"/>
      <c r="C655" s="80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</row>
    <row r="656" spans="2:18">
      <c r="B656" s="79"/>
      <c r="C656" s="80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</row>
    <row r="657" spans="2:18">
      <c r="B657" s="79"/>
      <c r="C657" s="80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</row>
    <row r="658" spans="2:18">
      <c r="B658" s="79"/>
      <c r="C658" s="80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</row>
    <row r="659" spans="2:18">
      <c r="B659" s="79"/>
      <c r="C659" s="80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</row>
    <row r="660" spans="2:18">
      <c r="B660" s="79"/>
      <c r="C660" s="80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</row>
    <row r="661" spans="2:18">
      <c r="B661" s="79"/>
      <c r="C661" s="80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</row>
    <row r="662" spans="2:18">
      <c r="B662" s="79"/>
      <c r="C662" s="80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</row>
    <row r="663" spans="2:18">
      <c r="B663" s="79"/>
      <c r="C663" s="80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</row>
    <row r="664" spans="2:18">
      <c r="B664" s="79"/>
      <c r="C664" s="80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</row>
    <row r="665" spans="2:18">
      <c r="B665" s="79"/>
      <c r="C665" s="80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</row>
    <row r="666" spans="2:18">
      <c r="B666" s="79"/>
      <c r="C666" s="80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</row>
    <row r="667" spans="2:18">
      <c r="B667" s="79"/>
      <c r="C667" s="80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</row>
    <row r="668" spans="2:18">
      <c r="B668" s="79"/>
      <c r="C668" s="80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</row>
    <row r="669" spans="2:18">
      <c r="B669" s="79"/>
      <c r="C669" s="80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</row>
    <row r="670" spans="2:18">
      <c r="B670" s="79"/>
      <c r="C670" s="82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</row>
    <row r="671" spans="2:18">
      <c r="B671" s="79"/>
      <c r="C671" s="80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</row>
    <row r="672" spans="2:18">
      <c r="B672" s="79"/>
      <c r="C672" s="80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</row>
    <row r="673" spans="2:18">
      <c r="B673" s="79"/>
      <c r="C673" s="80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</row>
    <row r="674" spans="2:18">
      <c r="B674" s="79"/>
      <c r="C674" s="80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</row>
    <row r="675" spans="2:18">
      <c r="B675" s="79"/>
      <c r="C675" s="80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</row>
    <row r="676" spans="2:18">
      <c r="B676" s="79"/>
      <c r="C676" s="80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</row>
    <row r="677" spans="2:18">
      <c r="B677" s="79"/>
      <c r="C677" s="80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</row>
    <row r="678" spans="2:18">
      <c r="B678" s="79"/>
      <c r="C678" s="80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</row>
    <row r="679" spans="2:18">
      <c r="B679" s="79"/>
      <c r="C679" s="84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</row>
    <row r="680" spans="2:18">
      <c r="B680" s="79"/>
      <c r="C680" s="80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</row>
    <row r="681" spans="2:18">
      <c r="B681" s="79"/>
      <c r="C681" s="80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6"/>
  <dimension ref="A1:S306"/>
  <sheetViews>
    <sheetView topLeftCell="A163" workbookViewId="0">
      <selection activeCell="D184" sqref="D184"/>
    </sheetView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5894.45</v>
      </c>
      <c r="C2" s="105">
        <v>857.87</v>
      </c>
      <c r="D2" s="105">
        <v>857.87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5894.45</v>
      </c>
      <c r="C3" s="105">
        <v>857.87</v>
      </c>
      <c r="D3" s="105">
        <v>857.87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18741.82</v>
      </c>
      <c r="C4" s="105">
        <v>2727.67</v>
      </c>
      <c r="D4" s="105">
        <v>2727.67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18741.82</v>
      </c>
      <c r="C5" s="105">
        <v>2727.67</v>
      </c>
      <c r="D5" s="105">
        <v>2727.67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54.95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1999.98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123.84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246.99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0.05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74.790000000000006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78.41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5530.37</v>
      </c>
      <c r="C28" s="105">
        <v>364.08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3.125</v>
      </c>
      <c r="E61" s="105">
        <v>5.8730000000000002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0.42099999999999999</v>
      </c>
      <c r="E63" s="105">
        <v>0.45700000000000002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3.125</v>
      </c>
      <c r="E64" s="105">
        <v>5.8730000000000002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3.125</v>
      </c>
      <c r="E65" s="105">
        <v>5.8730000000000002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0.42099999999999999</v>
      </c>
      <c r="E67" s="105">
        <v>0.45700000000000002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3.125</v>
      </c>
      <c r="E68" s="105">
        <v>5.8730000000000002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0.42099999999999999</v>
      </c>
      <c r="E70" s="105">
        <v>0.45700000000000002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3.125</v>
      </c>
      <c r="E71" s="105">
        <v>5.8730000000000002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3.125</v>
      </c>
      <c r="E72" s="105">
        <v>5.8730000000000002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0.42099999999999999</v>
      </c>
      <c r="E74" s="105">
        <v>0.45700000000000002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3.125</v>
      </c>
      <c r="E75" s="105">
        <v>5.8730000000000002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3.125</v>
      </c>
      <c r="E76" s="105">
        <v>5.8730000000000002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0.42099999999999999</v>
      </c>
      <c r="E78" s="105">
        <v>0.45700000000000002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3.125</v>
      </c>
      <c r="E79" s="105">
        <v>5.8730000000000002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3.125</v>
      </c>
      <c r="E80" s="105">
        <v>5.8730000000000002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0.42099999999999999</v>
      </c>
      <c r="E82" s="105">
        <v>0.45700000000000002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3.125</v>
      </c>
      <c r="E83" s="105">
        <v>5.8730000000000002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3.125</v>
      </c>
      <c r="E84" s="105">
        <v>5.8730000000000002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0.42099999999999999</v>
      </c>
      <c r="E86" s="105">
        <v>0.45700000000000002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3.125</v>
      </c>
      <c r="E87" s="105">
        <v>5.8730000000000002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3.125</v>
      </c>
      <c r="E88" s="105">
        <v>5.8730000000000002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0.42099999999999999</v>
      </c>
      <c r="E90" s="105">
        <v>0.45700000000000002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3.125</v>
      </c>
      <c r="E91" s="105">
        <v>5.8730000000000002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3.125</v>
      </c>
      <c r="E92" s="105">
        <v>5.8730000000000002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0.42099999999999999</v>
      </c>
      <c r="E94" s="105">
        <v>0.45700000000000002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3.125</v>
      </c>
      <c r="E95" s="105">
        <v>5.8730000000000002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0.42099999999999999</v>
      </c>
      <c r="E97" s="105">
        <v>0.45700000000000002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3.125</v>
      </c>
      <c r="E98" s="105">
        <v>5.8730000000000002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0.42099999999999999</v>
      </c>
      <c r="E100" s="105">
        <v>0.45700000000000002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3.125</v>
      </c>
      <c r="E101" s="105">
        <v>5.8730000000000002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0.42099999999999999</v>
      </c>
      <c r="E103" s="105">
        <v>0.45700000000000002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3.125</v>
      </c>
      <c r="E104" s="105">
        <v>5.8730000000000002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0.42099999999999999</v>
      </c>
      <c r="E106" s="105">
        <v>0.45700000000000002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3.125</v>
      </c>
      <c r="E107" s="105">
        <v>5.8730000000000002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0.42099999999999999</v>
      </c>
      <c r="E109" s="105">
        <v>0.45700000000000002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3.125</v>
      </c>
      <c r="E110" s="105">
        <v>5.8730000000000002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3.125</v>
      </c>
      <c r="E111" s="105">
        <v>5.8730000000000002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0.42099999999999999</v>
      </c>
      <c r="E113" s="105">
        <v>0.45700000000000002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3.125</v>
      </c>
      <c r="E114" s="105">
        <v>5.8730000000000002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0.42099999999999999</v>
      </c>
      <c r="E116" s="105">
        <v>0.45700000000000002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3.125</v>
      </c>
      <c r="E117" s="105">
        <v>5.8730000000000002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0.42099999999999999</v>
      </c>
      <c r="E119" s="105">
        <v>0.45700000000000002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0.42099999999999999</v>
      </c>
      <c r="E121" s="105">
        <v>0.45700000000000002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3.125</v>
      </c>
      <c r="E122" s="105">
        <v>5.8730000000000002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0.42099999999999999</v>
      </c>
      <c r="E124" s="105">
        <v>0.45700000000000002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3.125</v>
      </c>
      <c r="E125" s="105">
        <v>5.8730000000000002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0.42099999999999999</v>
      </c>
      <c r="E127" s="105">
        <v>0.45700000000000002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3.125</v>
      </c>
      <c r="E128" s="105">
        <v>5.8730000000000002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0.42099999999999999</v>
      </c>
      <c r="E130" s="105">
        <v>0.45700000000000002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3.125</v>
      </c>
      <c r="E131" s="105">
        <v>5.8730000000000002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0.42099999999999999</v>
      </c>
      <c r="E133" s="105">
        <v>0.45700000000000002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3.125</v>
      </c>
      <c r="E134" s="105">
        <v>5.8730000000000002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0.42099999999999999</v>
      </c>
      <c r="E136" s="105">
        <v>0.45700000000000002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3.125</v>
      </c>
      <c r="E137" s="105">
        <v>5.8730000000000002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0.42099999999999999</v>
      </c>
      <c r="E139" s="105">
        <v>0.45700000000000002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3.125</v>
      </c>
      <c r="E140" s="105">
        <v>5.8730000000000002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3.125</v>
      </c>
      <c r="E141" s="105">
        <v>5.8730000000000002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0.42099999999999999</v>
      </c>
      <c r="E143" s="105">
        <v>0.45700000000000002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5.835</v>
      </c>
      <c r="F146" s="105">
        <v>0.251</v>
      </c>
      <c r="G146" s="105">
        <v>0.11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5.835</v>
      </c>
      <c r="F147" s="105">
        <v>0.251</v>
      </c>
      <c r="G147" s="105">
        <v>0.11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5.835</v>
      </c>
      <c r="F148" s="105">
        <v>0.251</v>
      </c>
      <c r="G148" s="105">
        <v>0.11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5.835</v>
      </c>
      <c r="F149" s="105">
        <v>0.251</v>
      </c>
      <c r="G149" s="105">
        <v>0.11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5.835</v>
      </c>
      <c r="F150" s="105">
        <v>0.251</v>
      </c>
      <c r="G150" s="105">
        <v>0.11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5.835</v>
      </c>
      <c r="F151" s="105">
        <v>0.251</v>
      </c>
      <c r="G151" s="105">
        <v>0.11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5.835</v>
      </c>
      <c r="F152" s="105">
        <v>0.251</v>
      </c>
      <c r="G152" s="105">
        <v>0.11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5.835</v>
      </c>
      <c r="F153" s="105">
        <v>0.251</v>
      </c>
      <c r="G153" s="105">
        <v>0.11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5.835</v>
      </c>
      <c r="F154" s="105">
        <v>0.251</v>
      </c>
      <c r="G154" s="105">
        <v>0.11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5.835</v>
      </c>
      <c r="F155" s="105">
        <v>0.251</v>
      </c>
      <c r="G155" s="105">
        <v>0.11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5.835</v>
      </c>
      <c r="F156" s="105">
        <v>0.251</v>
      </c>
      <c r="G156" s="105">
        <v>0.11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5.835</v>
      </c>
      <c r="F157" s="105">
        <v>0.251</v>
      </c>
      <c r="G157" s="105">
        <v>0.11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5.835</v>
      </c>
      <c r="F158" s="105">
        <v>0.251</v>
      </c>
      <c r="G158" s="105">
        <v>0.11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5.835</v>
      </c>
      <c r="F159" s="105">
        <v>0.251</v>
      </c>
      <c r="G159" s="105">
        <v>0.11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5.835</v>
      </c>
      <c r="F160" s="105">
        <v>0.251</v>
      </c>
      <c r="G160" s="105">
        <v>0.11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5.835</v>
      </c>
      <c r="F161" s="105">
        <v>0.251</v>
      </c>
      <c r="G161" s="105">
        <v>0.11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5.835</v>
      </c>
      <c r="F162" s="105">
        <v>0.251</v>
      </c>
      <c r="G162" s="105">
        <v>0.11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5.835</v>
      </c>
      <c r="F163" s="105">
        <v>0.251</v>
      </c>
      <c r="G163" s="105">
        <v>0.11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5.835</v>
      </c>
      <c r="F164" s="105">
        <v>0.251</v>
      </c>
      <c r="G164" s="105">
        <v>0.11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5.835</v>
      </c>
      <c r="F165" s="105">
        <v>0.251</v>
      </c>
      <c r="G165" s="105">
        <v>0.11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5.835</v>
      </c>
      <c r="F166" s="105">
        <v>0.251</v>
      </c>
      <c r="G166" s="105">
        <v>0.11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5.835</v>
      </c>
      <c r="F167" s="105">
        <v>0.251</v>
      </c>
      <c r="G167" s="105">
        <v>0.11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5.835</v>
      </c>
      <c r="F168" s="105">
        <v>0.251</v>
      </c>
      <c r="G168" s="105">
        <v>0.11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5.835</v>
      </c>
      <c r="F169" s="105">
        <v>0.251</v>
      </c>
      <c r="G169" s="105">
        <v>0.11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5.835</v>
      </c>
      <c r="F170" s="105">
        <v>0.251</v>
      </c>
      <c r="G170" s="105">
        <v>0.11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5.835</v>
      </c>
      <c r="F171" s="105">
        <v>0.251</v>
      </c>
      <c r="G171" s="105">
        <v>0.11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5.835</v>
      </c>
      <c r="F172" s="105">
        <v>0.251</v>
      </c>
      <c r="G172" s="105">
        <v>0.11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5.835</v>
      </c>
      <c r="F173" s="105">
        <v>0.251</v>
      </c>
      <c r="G173" s="105">
        <v>0.11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5.835</v>
      </c>
      <c r="F174" s="105">
        <v>0.251</v>
      </c>
      <c r="G174" s="105">
        <v>0.11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5.835</v>
      </c>
      <c r="F175" s="105">
        <v>0.251</v>
      </c>
      <c r="G175" s="105">
        <v>0.11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5.835</v>
      </c>
      <c r="F176" s="105">
        <v>0.251</v>
      </c>
      <c r="G176" s="105">
        <v>0.11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5.835</v>
      </c>
      <c r="F177" s="105">
        <v>0.251</v>
      </c>
      <c r="G177" s="105">
        <v>0.11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5.835</v>
      </c>
      <c r="F178" s="105">
        <v>0.251</v>
      </c>
      <c r="G178" s="105">
        <v>0.11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0.251</v>
      </c>
      <c r="G179" s="105">
        <v>0.11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0.251</v>
      </c>
      <c r="G180" s="105">
        <v>0.11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0.251</v>
      </c>
      <c r="G181" s="105">
        <v>0.11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440469.98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20373.509999999998</v>
      </c>
      <c r="D187" s="105">
        <v>13774.19</v>
      </c>
      <c r="E187" s="105">
        <v>6599.32</v>
      </c>
      <c r="F187" s="105">
        <v>0.68</v>
      </c>
      <c r="G187" s="105">
        <v>2.98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29971.68</v>
      </c>
      <c r="D188" s="105">
        <v>20263.349999999999</v>
      </c>
      <c r="E188" s="105">
        <v>9708.33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204160.59</v>
      </c>
      <c r="D190" s="105">
        <v>138029.54999999999</v>
      </c>
      <c r="E190" s="105">
        <v>66131.039999999994</v>
      </c>
      <c r="F190" s="105">
        <v>0.68</v>
      </c>
      <c r="G190" s="105">
        <v>2.89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200020.3</v>
      </c>
      <c r="D191" s="105">
        <v>135230.37</v>
      </c>
      <c r="E191" s="105">
        <v>64789.93</v>
      </c>
      <c r="F191" s="105">
        <v>0.68</v>
      </c>
      <c r="G191" s="105">
        <v>2.89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152204.85</v>
      </c>
      <c r="D192" s="105">
        <v>102903.15</v>
      </c>
      <c r="E192" s="105">
        <v>49301.71</v>
      </c>
      <c r="F192" s="105">
        <v>0.68</v>
      </c>
      <c r="G192" s="105">
        <v>2.89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158506.47</v>
      </c>
      <c r="D193" s="105">
        <v>107163.57</v>
      </c>
      <c r="E193" s="105">
        <v>51342.91</v>
      </c>
      <c r="F193" s="105">
        <v>0.68</v>
      </c>
      <c r="G193" s="105">
        <v>2.89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11425.22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10089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11660.48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11549.14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11559.54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12144.13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12151.82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12246.79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9638.3700000000008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9606.7099999999991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9661.26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22168.78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7312.67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22002.400000000001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6087.91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26664.91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26236.49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26338.75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27180.45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27215.07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18517.61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21797.38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31764.16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44607.08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87737.56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21289.14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23964.73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18235.89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18990.89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0.82</v>
      </c>
      <c r="F230" s="105">
        <v>951.64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1.21</v>
      </c>
      <c r="F231" s="105">
        <v>1374.96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8.2200000000000006</v>
      </c>
      <c r="F233" s="105">
        <v>15423.54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8.0500000000000007</v>
      </c>
      <c r="F234" s="105">
        <v>15110.76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6.13</v>
      </c>
      <c r="F235" s="105">
        <v>11498.48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6.38</v>
      </c>
      <c r="F236" s="105">
        <v>11974.55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2425.41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75826.843800000002</v>
      </c>
      <c r="C246" s="105">
        <v>131.37690000000001</v>
      </c>
      <c r="D246" s="105">
        <v>492.5908</v>
      </c>
      <c r="E246" s="105">
        <v>0</v>
      </c>
      <c r="F246" s="105">
        <v>2.2000000000000001E-3</v>
      </c>
      <c r="G246" s="105">
        <v>60963.095800000003</v>
      </c>
      <c r="H246" s="105">
        <v>32511.100399999999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69861.430999999997</v>
      </c>
      <c r="C247" s="105">
        <v>121.73139999999999</v>
      </c>
      <c r="D247" s="105">
        <v>459.2697</v>
      </c>
      <c r="E247" s="105">
        <v>0</v>
      </c>
      <c r="F247" s="105">
        <v>2.0999999999999999E-3</v>
      </c>
      <c r="G247" s="105">
        <v>56839.808100000002</v>
      </c>
      <c r="H247" s="105">
        <v>30022.553800000002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81530.492700000003</v>
      </c>
      <c r="C248" s="105">
        <v>141.9879</v>
      </c>
      <c r="D248" s="105">
        <v>535.38009999999997</v>
      </c>
      <c r="E248" s="105">
        <v>0</v>
      </c>
      <c r="F248" s="105">
        <v>2.3999999999999998E-3</v>
      </c>
      <c r="G248" s="105">
        <v>66259.261199999994</v>
      </c>
      <c r="H248" s="105">
        <v>35029.600400000003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80761.842099999994</v>
      </c>
      <c r="C249" s="105">
        <v>141.20670000000001</v>
      </c>
      <c r="D249" s="105">
        <v>534.71979999999996</v>
      </c>
      <c r="E249" s="105">
        <v>0</v>
      </c>
      <c r="F249" s="105">
        <v>2.3999999999999998E-3</v>
      </c>
      <c r="G249" s="105">
        <v>66177.971699999995</v>
      </c>
      <c r="H249" s="105">
        <v>34755.201800000003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96009.377900000007</v>
      </c>
      <c r="C250" s="105">
        <v>168.1003</v>
      </c>
      <c r="D250" s="105">
        <v>637.51750000000004</v>
      </c>
      <c r="E250" s="105">
        <v>0</v>
      </c>
      <c r="F250" s="105">
        <v>2.8999999999999998E-3</v>
      </c>
      <c r="G250" s="105">
        <v>78900.594599999997</v>
      </c>
      <c r="H250" s="105">
        <v>41340.337899999999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100718.5727</v>
      </c>
      <c r="C251" s="105">
        <v>176.45599999999999</v>
      </c>
      <c r="D251" s="105">
        <v>669.65660000000003</v>
      </c>
      <c r="E251" s="105">
        <v>0</v>
      </c>
      <c r="F251" s="105">
        <v>3.0999999999999999E-3</v>
      </c>
      <c r="G251" s="105">
        <v>82878.283599999995</v>
      </c>
      <c r="H251" s="105">
        <v>43379.1201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74160.730299999996</v>
      </c>
      <c r="C252" s="105">
        <v>129.9256</v>
      </c>
      <c r="D252" s="105">
        <v>493.06509999999997</v>
      </c>
      <c r="E252" s="105">
        <v>0</v>
      </c>
      <c r="F252" s="105">
        <v>2.2000000000000001E-3</v>
      </c>
      <c r="G252" s="105">
        <v>61022.898099999999</v>
      </c>
      <c r="H252" s="105">
        <v>31940.576300000001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77633.541500000007</v>
      </c>
      <c r="C253" s="105">
        <v>135.98320000000001</v>
      </c>
      <c r="D253" s="105">
        <v>515.94449999999995</v>
      </c>
      <c r="E253" s="105">
        <v>0</v>
      </c>
      <c r="F253" s="105">
        <v>2.3999999999999998E-3</v>
      </c>
      <c r="G253" s="105">
        <v>63854.491300000002</v>
      </c>
      <c r="H253" s="105">
        <v>33433.622799999997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92886.444600000003</v>
      </c>
      <c r="C254" s="105">
        <v>162.7047</v>
      </c>
      <c r="D254" s="105">
        <v>617.34960000000001</v>
      </c>
      <c r="E254" s="105">
        <v>0</v>
      </c>
      <c r="F254" s="105">
        <v>2.8E-3</v>
      </c>
      <c r="G254" s="105">
        <v>76404.620999999999</v>
      </c>
      <c r="H254" s="105">
        <v>40002.886899999998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90551.936100000006</v>
      </c>
      <c r="C255" s="105">
        <v>158.47409999999999</v>
      </c>
      <c r="D255" s="105">
        <v>600.72059999999999</v>
      </c>
      <c r="E255" s="105">
        <v>0</v>
      </c>
      <c r="F255" s="105">
        <v>2.7000000000000001E-3</v>
      </c>
      <c r="G255" s="105">
        <v>74346.475099999996</v>
      </c>
      <c r="H255" s="105">
        <v>38983.325700000001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81804.935800000007</v>
      </c>
      <c r="C256" s="105">
        <v>142.9871</v>
      </c>
      <c r="D256" s="105">
        <v>541.28470000000004</v>
      </c>
      <c r="E256" s="105">
        <v>0</v>
      </c>
      <c r="F256" s="105">
        <v>2.5000000000000001E-3</v>
      </c>
      <c r="G256" s="105">
        <v>66990.422600000005</v>
      </c>
      <c r="H256" s="105">
        <v>35199.742599999998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72780.025500000003</v>
      </c>
      <c r="C257" s="105">
        <v>126.7856</v>
      </c>
      <c r="D257" s="105">
        <v>478.2099</v>
      </c>
      <c r="E257" s="105">
        <v>0</v>
      </c>
      <c r="F257" s="105">
        <v>2.2000000000000001E-3</v>
      </c>
      <c r="G257" s="105">
        <v>59183.841999999997</v>
      </c>
      <c r="H257" s="105">
        <v>31273.662400000001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994526.17390000005</v>
      </c>
      <c r="C259" s="105">
        <v>1737.7195999999999</v>
      </c>
      <c r="D259" s="105">
        <v>6575.7088999999996</v>
      </c>
      <c r="E259" s="105">
        <v>0</v>
      </c>
      <c r="F259" s="105">
        <v>0.03</v>
      </c>
      <c r="G259" s="105">
        <v>813821.76509999996</v>
      </c>
      <c r="H259" s="105">
        <v>427871.73119999998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69861.430999999997</v>
      </c>
      <c r="C260" s="105">
        <v>121.73139999999999</v>
      </c>
      <c r="D260" s="105">
        <v>459.2697</v>
      </c>
      <c r="E260" s="105">
        <v>0</v>
      </c>
      <c r="F260" s="105">
        <v>2.0999999999999999E-3</v>
      </c>
      <c r="G260" s="105">
        <v>56839.808100000002</v>
      </c>
      <c r="H260" s="105">
        <v>30022.553800000002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100718.5727</v>
      </c>
      <c r="C261" s="105">
        <v>176.45599999999999</v>
      </c>
      <c r="D261" s="105">
        <v>669.65660000000003</v>
      </c>
      <c r="E261" s="105">
        <v>0</v>
      </c>
      <c r="F261" s="105">
        <v>3.0999999999999999E-3</v>
      </c>
      <c r="G261" s="105">
        <v>82878.283599999995</v>
      </c>
      <c r="H261" s="105">
        <v>43379.1201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414278000000</v>
      </c>
      <c r="C264" s="105">
        <v>417139.73300000001</v>
      </c>
      <c r="D264" s="105" t="s">
        <v>693</v>
      </c>
      <c r="E264" s="105">
        <v>120876.129</v>
      </c>
      <c r="F264" s="105">
        <v>79091.122000000003</v>
      </c>
      <c r="G264" s="105">
        <v>23388.198</v>
      </c>
      <c r="H264" s="105">
        <v>0</v>
      </c>
      <c r="I264" s="105">
        <v>191170.77499999999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2613.5070000000001</v>
      </c>
      <c r="R264" s="105">
        <v>0</v>
      </c>
      <c r="S264" s="105">
        <v>0</v>
      </c>
    </row>
    <row r="265" spans="1:19">
      <c r="A265" s="105" t="s">
        <v>597</v>
      </c>
      <c r="B265" s="106">
        <v>386258000000</v>
      </c>
      <c r="C265" s="105">
        <v>432836.245</v>
      </c>
      <c r="D265" s="105" t="s">
        <v>786</v>
      </c>
      <c r="E265" s="105">
        <v>120876.129</v>
      </c>
      <c r="F265" s="105">
        <v>79091.122000000003</v>
      </c>
      <c r="G265" s="105">
        <v>26949.203000000001</v>
      </c>
      <c r="H265" s="105">
        <v>0</v>
      </c>
      <c r="I265" s="105">
        <v>203305.01300000001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2614.7779999999998</v>
      </c>
      <c r="R265" s="105">
        <v>0</v>
      </c>
      <c r="S265" s="105">
        <v>0</v>
      </c>
    </row>
    <row r="266" spans="1:19">
      <c r="A266" s="105" t="s">
        <v>598</v>
      </c>
      <c r="B266" s="106">
        <v>450269000000</v>
      </c>
      <c r="C266" s="105">
        <v>438788.076</v>
      </c>
      <c r="D266" s="105" t="s">
        <v>741</v>
      </c>
      <c r="E266" s="105">
        <v>120876.129</v>
      </c>
      <c r="F266" s="105">
        <v>73092.044999999998</v>
      </c>
      <c r="G266" s="105">
        <v>29137.165000000001</v>
      </c>
      <c r="H266" s="105">
        <v>0</v>
      </c>
      <c r="I266" s="105">
        <v>213042.00200000001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2640.7350000000001</v>
      </c>
      <c r="R266" s="105">
        <v>0</v>
      </c>
      <c r="S266" s="105">
        <v>0</v>
      </c>
    </row>
    <row r="267" spans="1:19">
      <c r="A267" s="105" t="s">
        <v>599</v>
      </c>
      <c r="B267" s="106">
        <v>449716000000</v>
      </c>
      <c r="C267" s="105">
        <v>467057.59</v>
      </c>
      <c r="D267" s="105" t="s">
        <v>742</v>
      </c>
      <c r="E267" s="105">
        <v>120876.129</v>
      </c>
      <c r="F267" s="105">
        <v>75091.737999999998</v>
      </c>
      <c r="G267" s="105">
        <v>33943.892999999996</v>
      </c>
      <c r="H267" s="105">
        <v>0</v>
      </c>
      <c r="I267" s="105">
        <v>234497.704</v>
      </c>
      <c r="J267" s="105">
        <v>0</v>
      </c>
      <c r="K267" s="105">
        <v>6.0000000000000001E-3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2648.12</v>
      </c>
      <c r="R267" s="105">
        <v>0</v>
      </c>
      <c r="S267" s="105">
        <v>0</v>
      </c>
    </row>
    <row r="268" spans="1:19">
      <c r="A268" s="105" t="s">
        <v>316</v>
      </c>
      <c r="B268" s="106">
        <v>536173000000</v>
      </c>
      <c r="C268" s="105">
        <v>502228.21</v>
      </c>
      <c r="D268" s="105" t="s">
        <v>694</v>
      </c>
      <c r="E268" s="105">
        <v>120876.129</v>
      </c>
      <c r="F268" s="105">
        <v>73092.044999999998</v>
      </c>
      <c r="G268" s="105">
        <v>39504.15</v>
      </c>
      <c r="H268" s="105">
        <v>0</v>
      </c>
      <c r="I268" s="105">
        <v>266045.38299999997</v>
      </c>
      <c r="J268" s="105">
        <v>0</v>
      </c>
      <c r="K268" s="105">
        <v>7.0000000000000001E-3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2710.4960000000001</v>
      </c>
      <c r="R268" s="105">
        <v>0</v>
      </c>
      <c r="S268" s="105">
        <v>0</v>
      </c>
    </row>
    <row r="269" spans="1:19">
      <c r="A269" s="105" t="s">
        <v>600</v>
      </c>
      <c r="B269" s="106">
        <v>563204000000</v>
      </c>
      <c r="C269" s="105">
        <v>517071.97399999999</v>
      </c>
      <c r="D269" s="105" t="s">
        <v>787</v>
      </c>
      <c r="E269" s="105">
        <v>120876.129</v>
      </c>
      <c r="F269" s="105">
        <v>73092.044999999998</v>
      </c>
      <c r="G269" s="105">
        <v>46563.964999999997</v>
      </c>
      <c r="H269" s="105">
        <v>0</v>
      </c>
      <c r="I269" s="105">
        <v>273843.76500000001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2696.07</v>
      </c>
      <c r="R269" s="105">
        <v>0</v>
      </c>
      <c r="S269" s="105">
        <v>0</v>
      </c>
    </row>
    <row r="270" spans="1:19">
      <c r="A270" s="105" t="s">
        <v>601</v>
      </c>
      <c r="B270" s="106">
        <v>414685000000</v>
      </c>
      <c r="C270" s="105">
        <v>368192.36499999999</v>
      </c>
      <c r="D270" s="105" t="s">
        <v>770</v>
      </c>
      <c r="E270" s="105">
        <v>67153.404999999999</v>
      </c>
      <c r="F270" s="105">
        <v>40636.785000000003</v>
      </c>
      <c r="G270" s="105">
        <v>20156.118999999999</v>
      </c>
      <c r="H270" s="105">
        <v>0</v>
      </c>
      <c r="I270" s="105">
        <v>237688.103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2557.953</v>
      </c>
      <c r="R270" s="105">
        <v>0</v>
      </c>
      <c r="S270" s="105">
        <v>0</v>
      </c>
    </row>
    <row r="271" spans="1:19">
      <c r="A271" s="105" t="s">
        <v>602</v>
      </c>
      <c r="B271" s="106">
        <v>433927000000</v>
      </c>
      <c r="C271" s="105">
        <v>397111.48700000002</v>
      </c>
      <c r="D271" s="105" t="s">
        <v>628</v>
      </c>
      <c r="E271" s="105">
        <v>67153.404999999999</v>
      </c>
      <c r="F271" s="105">
        <v>41836.601000000002</v>
      </c>
      <c r="G271" s="105">
        <v>23669.828000000001</v>
      </c>
      <c r="H271" s="105">
        <v>0</v>
      </c>
      <c r="I271" s="105">
        <v>261868.38099999999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2583.2719999999999</v>
      </c>
      <c r="R271" s="105">
        <v>0</v>
      </c>
      <c r="S271" s="105">
        <v>0</v>
      </c>
    </row>
    <row r="272" spans="1:19">
      <c r="A272" s="105" t="s">
        <v>603</v>
      </c>
      <c r="B272" s="106">
        <v>519212000000</v>
      </c>
      <c r="C272" s="105">
        <v>503975.21299999999</v>
      </c>
      <c r="D272" s="105" t="s">
        <v>788</v>
      </c>
      <c r="E272" s="105">
        <v>120876.129</v>
      </c>
      <c r="F272" s="105">
        <v>75091.737999999998</v>
      </c>
      <c r="G272" s="105">
        <v>40671.370999999999</v>
      </c>
      <c r="H272" s="105">
        <v>0</v>
      </c>
      <c r="I272" s="105">
        <v>264649.58799999999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2686.3879999999999</v>
      </c>
      <c r="R272" s="105">
        <v>0</v>
      </c>
      <c r="S272" s="105">
        <v>0</v>
      </c>
    </row>
    <row r="273" spans="1:19">
      <c r="A273" s="105" t="s">
        <v>604</v>
      </c>
      <c r="B273" s="106">
        <v>505226000000</v>
      </c>
      <c r="C273" s="105">
        <v>493728.6</v>
      </c>
      <c r="D273" s="105" t="s">
        <v>789</v>
      </c>
      <c r="E273" s="105">
        <v>120876.129</v>
      </c>
      <c r="F273" s="105">
        <v>75091.737999999998</v>
      </c>
      <c r="G273" s="105">
        <v>39929.531000000003</v>
      </c>
      <c r="H273" s="105">
        <v>0</v>
      </c>
      <c r="I273" s="105">
        <v>255165.26699999999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2665.9349999999999</v>
      </c>
      <c r="R273" s="105">
        <v>0</v>
      </c>
      <c r="S273" s="105">
        <v>0</v>
      </c>
    </row>
    <row r="274" spans="1:19">
      <c r="A274" s="105" t="s">
        <v>605</v>
      </c>
      <c r="B274" s="106">
        <v>455237000000</v>
      </c>
      <c r="C274" s="105">
        <v>452975.73</v>
      </c>
      <c r="D274" s="105" t="s">
        <v>744</v>
      </c>
      <c r="E274" s="105">
        <v>120876.129</v>
      </c>
      <c r="F274" s="105">
        <v>79091.122000000003</v>
      </c>
      <c r="G274" s="105">
        <v>27918.401000000002</v>
      </c>
      <c r="H274" s="105">
        <v>0</v>
      </c>
      <c r="I274" s="105">
        <v>222457.959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2632.1179999999999</v>
      </c>
      <c r="R274" s="105">
        <v>0</v>
      </c>
      <c r="S274" s="105">
        <v>0</v>
      </c>
    </row>
    <row r="275" spans="1:19">
      <c r="A275" s="105" t="s">
        <v>606</v>
      </c>
      <c r="B275" s="106">
        <v>402187000000</v>
      </c>
      <c r="C275" s="105">
        <v>402437.88099999999</v>
      </c>
      <c r="D275" s="105" t="s">
        <v>790</v>
      </c>
      <c r="E275" s="105">
        <v>120876.129</v>
      </c>
      <c r="F275" s="105">
        <v>79091.122000000003</v>
      </c>
      <c r="G275" s="105">
        <v>23405.666000000001</v>
      </c>
      <c r="H275" s="105">
        <v>0</v>
      </c>
      <c r="I275" s="105">
        <v>176460.747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2604.2159999999999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5530370000000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386258000000</v>
      </c>
      <c r="C278" s="105">
        <v>368192.36499999999</v>
      </c>
      <c r="D278" s="105"/>
      <c r="E278" s="105">
        <v>67153.404999999999</v>
      </c>
      <c r="F278" s="105">
        <v>40636.785000000003</v>
      </c>
      <c r="G278" s="105">
        <v>20156.118999999999</v>
      </c>
      <c r="H278" s="105">
        <v>0</v>
      </c>
      <c r="I278" s="105">
        <v>176460.747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2557.953</v>
      </c>
      <c r="R278" s="105">
        <v>0</v>
      </c>
      <c r="S278" s="105">
        <v>0</v>
      </c>
    </row>
    <row r="279" spans="1:19">
      <c r="A279" s="105" t="s">
        <v>609</v>
      </c>
      <c r="B279" s="106">
        <v>563204000000</v>
      </c>
      <c r="C279" s="105">
        <v>517071.97399999999</v>
      </c>
      <c r="D279" s="105"/>
      <c r="E279" s="105">
        <v>120876.129</v>
      </c>
      <c r="F279" s="105">
        <v>79091.122000000003</v>
      </c>
      <c r="G279" s="105">
        <v>46563.964999999997</v>
      </c>
      <c r="H279" s="105">
        <v>0</v>
      </c>
      <c r="I279" s="105">
        <v>273843.76500000001</v>
      </c>
      <c r="J279" s="105">
        <v>0</v>
      </c>
      <c r="K279" s="105">
        <v>7.0000000000000001E-3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2710.4960000000001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139411.96</v>
      </c>
      <c r="C282" s="105">
        <v>4165.57</v>
      </c>
      <c r="D282" s="105">
        <v>0</v>
      </c>
      <c r="E282" s="105">
        <v>143577.51999999999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20.29</v>
      </c>
      <c r="C283" s="105">
        <v>0.61</v>
      </c>
      <c r="D283" s="105">
        <v>0</v>
      </c>
      <c r="E283" s="105">
        <v>20.9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20.29</v>
      </c>
      <c r="C284" s="105">
        <v>0.61</v>
      </c>
      <c r="D284" s="105">
        <v>0</v>
      </c>
      <c r="E284" s="105">
        <v>20.9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15">
      <c r="B290" s="103"/>
      <c r="C290" s="103"/>
      <c r="D290" s="103"/>
      <c r="E290" s="103"/>
    </row>
    <row r="291" spans="1:15">
      <c r="A291" s="103"/>
      <c r="B291" s="103"/>
      <c r="C291" s="103"/>
      <c r="D291" s="103"/>
      <c r="E291" s="103"/>
    </row>
    <row r="292" spans="1:15">
      <c r="A292" s="103"/>
      <c r="B292" s="103"/>
      <c r="C292" s="103"/>
      <c r="D292" s="103"/>
      <c r="E292" s="103"/>
    </row>
    <row r="293" spans="1:15">
      <c r="A293" s="103"/>
      <c r="B293" s="103"/>
      <c r="C293" s="103"/>
      <c r="D293" s="103"/>
      <c r="E293" s="103"/>
    </row>
    <row r="294" spans="1:1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</row>
    <row r="295" spans="1:1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</row>
    <row r="296" spans="1:1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</row>
    <row r="297" spans="1:1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</row>
    <row r="298" spans="1:1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</row>
    <row r="299" spans="1:1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</row>
    <row r="300" spans="1:1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</row>
    <row r="301" spans="1:1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</row>
    <row r="302" spans="1:1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</row>
    <row r="303" spans="1:1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</row>
    <row r="304" spans="1:1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</row>
    <row r="305" spans="1:1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</row>
    <row r="306" spans="1:15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5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5595.7</v>
      </c>
      <c r="C2" s="105">
        <v>814.39</v>
      </c>
      <c r="D2" s="105">
        <v>814.39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5595.7</v>
      </c>
      <c r="C3" s="105">
        <v>814.39</v>
      </c>
      <c r="D3" s="105">
        <v>814.39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18217.37</v>
      </c>
      <c r="C4" s="105">
        <v>2651.34</v>
      </c>
      <c r="D4" s="105">
        <v>2651.34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18217.37</v>
      </c>
      <c r="C5" s="105">
        <v>2651.34</v>
      </c>
      <c r="D5" s="105">
        <v>2651.34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496.08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1295.46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123.79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190.73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0.56999999999999995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98.79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74.84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4766.49</v>
      </c>
      <c r="C28" s="105">
        <v>829.21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0.85199999999999998</v>
      </c>
      <c r="E61" s="105">
        <v>0.97599999999999998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0.375</v>
      </c>
      <c r="E63" s="105">
        <v>0.40400000000000003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0.85199999999999998</v>
      </c>
      <c r="E64" s="105">
        <v>0.97599999999999998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0.85199999999999998</v>
      </c>
      <c r="E65" s="105">
        <v>0.97599999999999998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0.375</v>
      </c>
      <c r="E67" s="105">
        <v>0.40400000000000003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0.85199999999999998</v>
      </c>
      <c r="E68" s="105">
        <v>0.97599999999999998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0.375</v>
      </c>
      <c r="E70" s="105">
        <v>0.40400000000000003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0.85199999999999998</v>
      </c>
      <c r="E71" s="105">
        <v>0.97599999999999998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0.85199999999999998</v>
      </c>
      <c r="E72" s="105">
        <v>0.97599999999999998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0.375</v>
      </c>
      <c r="E74" s="105">
        <v>0.40400000000000003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0.85199999999999998</v>
      </c>
      <c r="E75" s="105">
        <v>0.97599999999999998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0.85199999999999998</v>
      </c>
      <c r="E76" s="105">
        <v>0.97599999999999998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0.375</v>
      </c>
      <c r="E78" s="105">
        <v>0.40400000000000003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0.85199999999999998</v>
      </c>
      <c r="E79" s="105">
        <v>0.97599999999999998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0.85199999999999998</v>
      </c>
      <c r="E80" s="105">
        <v>0.97599999999999998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0.375</v>
      </c>
      <c r="E82" s="105">
        <v>0.40400000000000003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0.85199999999999998</v>
      </c>
      <c r="E83" s="105">
        <v>0.97599999999999998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0.85199999999999998</v>
      </c>
      <c r="E84" s="105">
        <v>0.97599999999999998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0.375</v>
      </c>
      <c r="E86" s="105">
        <v>0.40400000000000003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0.85199999999999998</v>
      </c>
      <c r="E87" s="105">
        <v>0.97599999999999998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0.85199999999999998</v>
      </c>
      <c r="E88" s="105">
        <v>0.97599999999999998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0.375</v>
      </c>
      <c r="E90" s="105">
        <v>0.40400000000000003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0.85199999999999998</v>
      </c>
      <c r="E91" s="105">
        <v>0.97599999999999998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0.85199999999999998</v>
      </c>
      <c r="E92" s="105">
        <v>0.97599999999999998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0.375</v>
      </c>
      <c r="E94" s="105">
        <v>0.40400000000000003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0.85199999999999998</v>
      </c>
      <c r="E95" s="105">
        <v>0.97599999999999998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0.375</v>
      </c>
      <c r="E97" s="105">
        <v>0.40400000000000003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0.85199999999999998</v>
      </c>
      <c r="E98" s="105">
        <v>0.97599999999999998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0.375</v>
      </c>
      <c r="E100" s="105">
        <v>0.40400000000000003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0.85199999999999998</v>
      </c>
      <c r="E101" s="105">
        <v>0.97599999999999998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0.375</v>
      </c>
      <c r="E103" s="105">
        <v>0.40400000000000003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0.85199999999999998</v>
      </c>
      <c r="E104" s="105">
        <v>0.97599999999999998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0.375</v>
      </c>
      <c r="E106" s="105">
        <v>0.40400000000000003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0.85199999999999998</v>
      </c>
      <c r="E107" s="105">
        <v>0.97599999999999998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0.375</v>
      </c>
      <c r="E109" s="105">
        <v>0.40400000000000003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0.85199999999999998</v>
      </c>
      <c r="E110" s="105">
        <v>0.97599999999999998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0.85199999999999998</v>
      </c>
      <c r="E111" s="105">
        <v>0.97599999999999998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0.375</v>
      </c>
      <c r="E113" s="105">
        <v>0.40400000000000003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0.85199999999999998</v>
      </c>
      <c r="E114" s="105">
        <v>0.97599999999999998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0.375</v>
      </c>
      <c r="E116" s="105">
        <v>0.40400000000000003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0.85199999999999998</v>
      </c>
      <c r="E117" s="105">
        <v>0.97599999999999998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0.375</v>
      </c>
      <c r="E119" s="105">
        <v>0.40400000000000003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0.375</v>
      </c>
      <c r="E121" s="105">
        <v>0.40400000000000003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0.85199999999999998</v>
      </c>
      <c r="E122" s="105">
        <v>0.97599999999999998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0.375</v>
      </c>
      <c r="E124" s="105">
        <v>0.40400000000000003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0.85199999999999998</v>
      </c>
      <c r="E125" s="105">
        <v>0.97599999999999998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0.375</v>
      </c>
      <c r="E127" s="105">
        <v>0.40400000000000003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0.85199999999999998</v>
      </c>
      <c r="E128" s="105">
        <v>0.97599999999999998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0.375</v>
      </c>
      <c r="E130" s="105">
        <v>0.40400000000000003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0.85199999999999998</v>
      </c>
      <c r="E131" s="105">
        <v>0.97599999999999998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0.375</v>
      </c>
      <c r="E133" s="105">
        <v>0.40400000000000003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0.85199999999999998</v>
      </c>
      <c r="E134" s="105">
        <v>0.97599999999999998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0.375</v>
      </c>
      <c r="E136" s="105">
        <v>0.40400000000000003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0.85199999999999998</v>
      </c>
      <c r="E137" s="105">
        <v>0.97599999999999998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0.375</v>
      </c>
      <c r="E139" s="105">
        <v>0.40400000000000003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0.85199999999999998</v>
      </c>
      <c r="E140" s="105">
        <v>0.97599999999999998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0.85199999999999998</v>
      </c>
      <c r="E141" s="105">
        <v>0.97599999999999998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0.375</v>
      </c>
      <c r="E143" s="105">
        <v>0.40400000000000003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5.835</v>
      </c>
      <c r="F146" s="105">
        <v>0.251</v>
      </c>
      <c r="G146" s="105">
        <v>0.11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5.835</v>
      </c>
      <c r="F147" s="105">
        <v>0.251</v>
      </c>
      <c r="G147" s="105">
        <v>0.11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5.835</v>
      </c>
      <c r="F148" s="105">
        <v>0.251</v>
      </c>
      <c r="G148" s="105">
        <v>0.11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5.835</v>
      </c>
      <c r="F149" s="105">
        <v>0.251</v>
      </c>
      <c r="G149" s="105">
        <v>0.11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5.835</v>
      </c>
      <c r="F150" s="105">
        <v>0.251</v>
      </c>
      <c r="G150" s="105">
        <v>0.11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5.835</v>
      </c>
      <c r="F151" s="105">
        <v>0.251</v>
      </c>
      <c r="G151" s="105">
        <v>0.11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5.835</v>
      </c>
      <c r="F152" s="105">
        <v>0.251</v>
      </c>
      <c r="G152" s="105">
        <v>0.11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5.835</v>
      </c>
      <c r="F153" s="105">
        <v>0.251</v>
      </c>
      <c r="G153" s="105">
        <v>0.11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5.835</v>
      </c>
      <c r="F154" s="105">
        <v>0.251</v>
      </c>
      <c r="G154" s="105">
        <v>0.11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5.835</v>
      </c>
      <c r="F155" s="105">
        <v>0.251</v>
      </c>
      <c r="G155" s="105">
        <v>0.11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5.835</v>
      </c>
      <c r="F156" s="105">
        <v>0.251</v>
      </c>
      <c r="G156" s="105">
        <v>0.11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5.835</v>
      </c>
      <c r="F157" s="105">
        <v>0.251</v>
      </c>
      <c r="G157" s="105">
        <v>0.11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5.835</v>
      </c>
      <c r="F158" s="105">
        <v>0.251</v>
      </c>
      <c r="G158" s="105">
        <v>0.11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5.835</v>
      </c>
      <c r="F159" s="105">
        <v>0.251</v>
      </c>
      <c r="G159" s="105">
        <v>0.11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5.835</v>
      </c>
      <c r="F160" s="105">
        <v>0.251</v>
      </c>
      <c r="G160" s="105">
        <v>0.11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5.835</v>
      </c>
      <c r="F161" s="105">
        <v>0.251</v>
      </c>
      <c r="G161" s="105">
        <v>0.11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5.835</v>
      </c>
      <c r="F162" s="105">
        <v>0.251</v>
      </c>
      <c r="G162" s="105">
        <v>0.11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5.835</v>
      </c>
      <c r="F163" s="105">
        <v>0.251</v>
      </c>
      <c r="G163" s="105">
        <v>0.11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5.835</v>
      </c>
      <c r="F164" s="105">
        <v>0.251</v>
      </c>
      <c r="G164" s="105">
        <v>0.11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5.835</v>
      </c>
      <c r="F165" s="105">
        <v>0.251</v>
      </c>
      <c r="G165" s="105">
        <v>0.11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5.835</v>
      </c>
      <c r="F166" s="105">
        <v>0.251</v>
      </c>
      <c r="G166" s="105">
        <v>0.11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5.835</v>
      </c>
      <c r="F167" s="105">
        <v>0.251</v>
      </c>
      <c r="G167" s="105">
        <v>0.11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5.835</v>
      </c>
      <c r="F168" s="105">
        <v>0.251</v>
      </c>
      <c r="G168" s="105">
        <v>0.11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5.835</v>
      </c>
      <c r="F169" s="105">
        <v>0.251</v>
      </c>
      <c r="G169" s="105">
        <v>0.11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5.835</v>
      </c>
      <c r="F170" s="105">
        <v>0.251</v>
      </c>
      <c r="G170" s="105">
        <v>0.11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5.835</v>
      </c>
      <c r="F171" s="105">
        <v>0.251</v>
      </c>
      <c r="G171" s="105">
        <v>0.11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5.835</v>
      </c>
      <c r="F172" s="105">
        <v>0.251</v>
      </c>
      <c r="G172" s="105">
        <v>0.11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5.835</v>
      </c>
      <c r="F173" s="105">
        <v>0.251</v>
      </c>
      <c r="G173" s="105">
        <v>0.11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5.835</v>
      </c>
      <c r="F174" s="105">
        <v>0.251</v>
      </c>
      <c r="G174" s="105">
        <v>0.11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5.835</v>
      </c>
      <c r="F175" s="105">
        <v>0.251</v>
      </c>
      <c r="G175" s="105">
        <v>0.11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5.835</v>
      </c>
      <c r="F176" s="105">
        <v>0.251</v>
      </c>
      <c r="G176" s="105">
        <v>0.11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5.835</v>
      </c>
      <c r="F177" s="105">
        <v>0.251</v>
      </c>
      <c r="G177" s="105">
        <v>0.11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5.835</v>
      </c>
      <c r="F178" s="105">
        <v>0.251</v>
      </c>
      <c r="G178" s="105">
        <v>0.11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0.251</v>
      </c>
      <c r="G179" s="105">
        <v>0.11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0.251</v>
      </c>
      <c r="G180" s="105">
        <v>0.11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0.251</v>
      </c>
      <c r="G181" s="105">
        <v>0.11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451326.79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17349.02</v>
      </c>
      <c r="D187" s="105">
        <v>11729.38</v>
      </c>
      <c r="E187" s="105">
        <v>5619.64</v>
      </c>
      <c r="F187" s="105">
        <v>0.68</v>
      </c>
      <c r="G187" s="105">
        <v>2.95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170181.97</v>
      </c>
      <c r="D190" s="105">
        <v>115057.17</v>
      </c>
      <c r="E190" s="105">
        <v>55124.800000000003</v>
      </c>
      <c r="F190" s="105">
        <v>0.68</v>
      </c>
      <c r="G190" s="105">
        <v>2.89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161654.79999999999</v>
      </c>
      <c r="D191" s="105">
        <v>109292.1</v>
      </c>
      <c r="E191" s="105">
        <v>52362.7</v>
      </c>
      <c r="F191" s="105">
        <v>0.68</v>
      </c>
      <c r="G191" s="105">
        <v>2.89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125215.76</v>
      </c>
      <c r="D192" s="105">
        <v>84656.28</v>
      </c>
      <c r="E192" s="105">
        <v>40559.49</v>
      </c>
      <c r="F192" s="105">
        <v>0.68</v>
      </c>
      <c r="G192" s="105">
        <v>2.89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128887.95</v>
      </c>
      <c r="D193" s="105">
        <v>87138.98</v>
      </c>
      <c r="E193" s="105">
        <v>41748.97</v>
      </c>
      <c r="F193" s="105">
        <v>0.68</v>
      </c>
      <c r="G193" s="105">
        <v>2.89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8456.81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8315.2199999999993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8822.6299999999992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8745.56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8752.4699999999993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8739.09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8744.18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8813.9500000000007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7998.63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7974.22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8020.3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18801.599999999999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5989.43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18329.57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5278.76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23129.54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22754.01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22834.9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22151.98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22175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15033.72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18614.21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35707.99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54793.98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115825.61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40277.879999999997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38259.71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29635.49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30504.6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0.7</v>
      </c>
      <c r="F230" s="105">
        <v>810.36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6.85</v>
      </c>
      <c r="F233" s="105">
        <v>12856.59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6.51</v>
      </c>
      <c r="F234" s="105">
        <v>12212.39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5.04</v>
      </c>
      <c r="F235" s="105">
        <v>9459.56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5.19</v>
      </c>
      <c r="F236" s="105">
        <v>9736.98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2485.1999999999998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88923.560599999997</v>
      </c>
      <c r="C246" s="105">
        <v>113.0322</v>
      </c>
      <c r="D246" s="105">
        <v>452.85230000000001</v>
      </c>
      <c r="E246" s="105">
        <v>0</v>
      </c>
      <c r="F246" s="105">
        <v>1.2999999999999999E-3</v>
      </c>
      <c r="G246" s="105">
        <v>154457.95370000001</v>
      </c>
      <c r="H246" s="105">
        <v>34941.570099999997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78542.015700000004</v>
      </c>
      <c r="C247" s="105">
        <v>99.816000000000003</v>
      </c>
      <c r="D247" s="105">
        <v>399.702</v>
      </c>
      <c r="E247" s="105">
        <v>0</v>
      </c>
      <c r="F247" s="105">
        <v>1.1000000000000001E-3</v>
      </c>
      <c r="G247" s="105">
        <v>136329.4639</v>
      </c>
      <c r="H247" s="105">
        <v>30859.664000000001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89561.193599999999</v>
      </c>
      <c r="C248" s="105">
        <v>116.1186</v>
      </c>
      <c r="D248" s="105">
        <v>487.97359999999998</v>
      </c>
      <c r="E248" s="105">
        <v>0</v>
      </c>
      <c r="F248" s="105">
        <v>1.4E-3</v>
      </c>
      <c r="G248" s="105">
        <v>166448.04980000001</v>
      </c>
      <c r="H248" s="105">
        <v>35485.471899999997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89741.873900000006</v>
      </c>
      <c r="C249" s="105">
        <v>117.1799</v>
      </c>
      <c r="D249" s="105">
        <v>500.54109999999997</v>
      </c>
      <c r="E249" s="105">
        <v>0</v>
      </c>
      <c r="F249" s="105">
        <v>1.4E-3</v>
      </c>
      <c r="G249" s="105">
        <v>170738.56330000001</v>
      </c>
      <c r="H249" s="105">
        <v>35663.6639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112545.0429</v>
      </c>
      <c r="C250" s="105">
        <v>147.27889999999999</v>
      </c>
      <c r="D250" s="105">
        <v>632.26379999999995</v>
      </c>
      <c r="E250" s="105">
        <v>0</v>
      </c>
      <c r="F250" s="105">
        <v>1.8E-3</v>
      </c>
      <c r="G250" s="105">
        <v>215671.67869999999</v>
      </c>
      <c r="H250" s="105">
        <v>44767.457399999999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126626.2987</v>
      </c>
      <c r="C251" s="105">
        <v>165.85400000000001</v>
      </c>
      <c r="D251" s="105">
        <v>713.44460000000004</v>
      </c>
      <c r="E251" s="105">
        <v>0</v>
      </c>
      <c r="F251" s="105">
        <v>2E-3</v>
      </c>
      <c r="G251" s="105">
        <v>243363.92189999999</v>
      </c>
      <c r="H251" s="105">
        <v>50387.699000000001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91859.906199999998</v>
      </c>
      <c r="C252" s="105">
        <v>120.32380000000001</v>
      </c>
      <c r="D252" s="105">
        <v>517.65309999999999</v>
      </c>
      <c r="E252" s="105">
        <v>0</v>
      </c>
      <c r="F252" s="105">
        <v>1.5E-3</v>
      </c>
      <c r="G252" s="105">
        <v>176577.28649999999</v>
      </c>
      <c r="H252" s="105">
        <v>36554.140700000004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93304.625499999995</v>
      </c>
      <c r="C253" s="105">
        <v>122.18859999999999</v>
      </c>
      <c r="D253" s="105">
        <v>525.40830000000005</v>
      </c>
      <c r="E253" s="105">
        <v>0</v>
      </c>
      <c r="F253" s="105">
        <v>1.5E-3</v>
      </c>
      <c r="G253" s="105">
        <v>179222.5693</v>
      </c>
      <c r="H253" s="105">
        <v>37125.489600000001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108244.4611</v>
      </c>
      <c r="C254" s="105">
        <v>141.72300000000001</v>
      </c>
      <c r="D254" s="105">
        <v>609.11109999999996</v>
      </c>
      <c r="E254" s="105">
        <v>0</v>
      </c>
      <c r="F254" s="105">
        <v>1.6999999999999999E-3</v>
      </c>
      <c r="G254" s="105">
        <v>207774.37049999999</v>
      </c>
      <c r="H254" s="105">
        <v>43066.070899999999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101128.4097</v>
      </c>
      <c r="C255" s="105">
        <v>132.14359999999999</v>
      </c>
      <c r="D255" s="105">
        <v>565.39239999999995</v>
      </c>
      <c r="E255" s="105">
        <v>0</v>
      </c>
      <c r="F255" s="105">
        <v>1.6000000000000001E-3</v>
      </c>
      <c r="G255" s="105">
        <v>192860.29670000001</v>
      </c>
      <c r="H255" s="105">
        <v>40201.056900000003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87382.880499999999</v>
      </c>
      <c r="C256" s="105">
        <v>113.5566</v>
      </c>
      <c r="D256" s="105">
        <v>479.77820000000003</v>
      </c>
      <c r="E256" s="105">
        <v>0</v>
      </c>
      <c r="F256" s="105">
        <v>1.4E-3</v>
      </c>
      <c r="G256" s="105">
        <v>163653.7928</v>
      </c>
      <c r="H256" s="105">
        <v>34656.1976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83549.450700000001</v>
      </c>
      <c r="C257" s="105">
        <v>106.6446</v>
      </c>
      <c r="D257" s="105">
        <v>431.69490000000002</v>
      </c>
      <c r="E257" s="105">
        <v>0</v>
      </c>
      <c r="F257" s="105">
        <v>1.1999999999999999E-3</v>
      </c>
      <c r="G257" s="105">
        <v>147243.79810000001</v>
      </c>
      <c r="H257" s="105">
        <v>32887.031900000002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1151410</v>
      </c>
      <c r="C259" s="105">
        <v>1495.8596</v>
      </c>
      <c r="D259" s="105">
        <v>6315.8153000000002</v>
      </c>
      <c r="E259" s="105">
        <v>0</v>
      </c>
      <c r="F259" s="105">
        <v>1.78E-2</v>
      </c>
      <c r="G259" s="106">
        <v>2154340</v>
      </c>
      <c r="H259" s="105">
        <v>456595.51390000002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78542.015700000004</v>
      </c>
      <c r="C260" s="105">
        <v>99.816000000000003</v>
      </c>
      <c r="D260" s="105">
        <v>399.702</v>
      </c>
      <c r="E260" s="105">
        <v>0</v>
      </c>
      <c r="F260" s="105">
        <v>1.1000000000000001E-3</v>
      </c>
      <c r="G260" s="105">
        <v>136329.4639</v>
      </c>
      <c r="H260" s="105">
        <v>30859.664000000001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126626.2987</v>
      </c>
      <c r="C261" s="105">
        <v>165.85400000000001</v>
      </c>
      <c r="D261" s="105">
        <v>713.44460000000004</v>
      </c>
      <c r="E261" s="105">
        <v>0</v>
      </c>
      <c r="F261" s="105">
        <v>2E-3</v>
      </c>
      <c r="G261" s="105">
        <v>243363.92189999999</v>
      </c>
      <c r="H261" s="105">
        <v>50387.699000000001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341739000000</v>
      </c>
      <c r="C264" s="105">
        <v>361347.87199999997</v>
      </c>
      <c r="D264" s="105" t="s">
        <v>791</v>
      </c>
      <c r="E264" s="105">
        <v>120876.129</v>
      </c>
      <c r="F264" s="105">
        <v>79091.122000000003</v>
      </c>
      <c r="G264" s="105">
        <v>16265.052</v>
      </c>
      <c r="H264" s="105">
        <v>0</v>
      </c>
      <c r="I264" s="105">
        <v>142509.992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2605.576</v>
      </c>
      <c r="R264" s="105">
        <v>0</v>
      </c>
      <c r="S264" s="105">
        <v>0</v>
      </c>
    </row>
    <row r="265" spans="1:19">
      <c r="A265" s="105" t="s">
        <v>597</v>
      </c>
      <c r="B265" s="106">
        <v>301629000000</v>
      </c>
      <c r="C265" s="105">
        <v>343954.23499999999</v>
      </c>
      <c r="D265" s="105" t="s">
        <v>695</v>
      </c>
      <c r="E265" s="105">
        <v>120876.129</v>
      </c>
      <c r="F265" s="105">
        <v>75091.737999999998</v>
      </c>
      <c r="G265" s="105">
        <v>22727.242999999999</v>
      </c>
      <c r="H265" s="105">
        <v>0</v>
      </c>
      <c r="I265" s="105">
        <v>122624.15</v>
      </c>
      <c r="J265" s="105">
        <v>0</v>
      </c>
      <c r="K265" s="105">
        <v>0.02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2634.9560000000001</v>
      </c>
      <c r="R265" s="105">
        <v>0</v>
      </c>
      <c r="S265" s="105">
        <v>0</v>
      </c>
    </row>
    <row r="266" spans="1:19">
      <c r="A266" s="105" t="s">
        <v>598</v>
      </c>
      <c r="B266" s="106">
        <v>368267000000</v>
      </c>
      <c r="C266" s="105">
        <v>355198.22700000001</v>
      </c>
      <c r="D266" s="105" t="s">
        <v>634</v>
      </c>
      <c r="E266" s="105">
        <v>120876.129</v>
      </c>
      <c r="F266" s="105">
        <v>79091.122000000003</v>
      </c>
      <c r="G266" s="105">
        <v>16184.036</v>
      </c>
      <c r="H266" s="105">
        <v>0</v>
      </c>
      <c r="I266" s="105">
        <v>136434.33199999999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2612.607</v>
      </c>
      <c r="R266" s="105">
        <v>0</v>
      </c>
      <c r="S266" s="105">
        <v>0</v>
      </c>
    </row>
    <row r="267" spans="1:19">
      <c r="A267" s="105" t="s">
        <v>599</v>
      </c>
      <c r="B267" s="106">
        <v>377759000000</v>
      </c>
      <c r="C267" s="105">
        <v>396140.68</v>
      </c>
      <c r="D267" s="105" t="s">
        <v>745</v>
      </c>
      <c r="E267" s="105">
        <v>120876.129</v>
      </c>
      <c r="F267" s="105">
        <v>73092.044999999998</v>
      </c>
      <c r="G267" s="105">
        <v>27182.253000000001</v>
      </c>
      <c r="H267" s="105">
        <v>0</v>
      </c>
      <c r="I267" s="105">
        <v>172351.91399999999</v>
      </c>
      <c r="J267" s="105">
        <v>0</v>
      </c>
      <c r="K267" s="105">
        <v>2E-3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2638.3380000000002</v>
      </c>
      <c r="R267" s="105">
        <v>0</v>
      </c>
      <c r="S267" s="105">
        <v>0</v>
      </c>
    </row>
    <row r="268" spans="1:19">
      <c r="A268" s="105" t="s">
        <v>316</v>
      </c>
      <c r="B268" s="106">
        <v>477174000000</v>
      </c>
      <c r="C268" s="105">
        <v>462641.21100000001</v>
      </c>
      <c r="D268" s="105" t="s">
        <v>792</v>
      </c>
      <c r="E268" s="105">
        <v>120876.129</v>
      </c>
      <c r="F268" s="105">
        <v>75091.737999999998</v>
      </c>
      <c r="G268" s="105">
        <v>36370.218000000001</v>
      </c>
      <c r="H268" s="105">
        <v>0</v>
      </c>
      <c r="I268" s="105">
        <v>227598.90599999999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2704.22</v>
      </c>
      <c r="R268" s="105">
        <v>0</v>
      </c>
      <c r="S268" s="105">
        <v>0</v>
      </c>
    </row>
    <row r="269" spans="1:19">
      <c r="A269" s="105" t="s">
        <v>600</v>
      </c>
      <c r="B269" s="106">
        <v>538443000000</v>
      </c>
      <c r="C269" s="105">
        <v>466117.57199999999</v>
      </c>
      <c r="D269" s="105" t="s">
        <v>746</v>
      </c>
      <c r="E269" s="105">
        <v>120876.129</v>
      </c>
      <c r="F269" s="105">
        <v>73092.044999999998</v>
      </c>
      <c r="G269" s="105">
        <v>37580.743000000002</v>
      </c>
      <c r="H269" s="105">
        <v>0</v>
      </c>
      <c r="I269" s="105">
        <v>231833.247</v>
      </c>
      <c r="J269" s="105">
        <v>0</v>
      </c>
      <c r="K269" s="105">
        <v>6.0000000000000001E-3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2735.402</v>
      </c>
      <c r="R269" s="105">
        <v>0</v>
      </c>
      <c r="S269" s="105">
        <v>0</v>
      </c>
    </row>
    <row r="270" spans="1:19">
      <c r="A270" s="105" t="s">
        <v>601</v>
      </c>
      <c r="B270" s="106">
        <v>390678000000</v>
      </c>
      <c r="C270" s="105">
        <v>372474.50799999997</v>
      </c>
      <c r="D270" s="105" t="s">
        <v>747</v>
      </c>
      <c r="E270" s="105">
        <v>67153.404999999999</v>
      </c>
      <c r="F270" s="105">
        <v>44636.17</v>
      </c>
      <c r="G270" s="105">
        <v>27297.896000000001</v>
      </c>
      <c r="H270" s="105">
        <v>0</v>
      </c>
      <c r="I270" s="105">
        <v>230802.55900000001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2584.4780000000001</v>
      </c>
      <c r="R270" s="105">
        <v>0</v>
      </c>
      <c r="S270" s="105">
        <v>0</v>
      </c>
    </row>
    <row r="271" spans="1:19">
      <c r="A271" s="105" t="s">
        <v>602</v>
      </c>
      <c r="B271" s="106">
        <v>396530000000</v>
      </c>
      <c r="C271" s="105">
        <v>361326.86700000003</v>
      </c>
      <c r="D271" s="105" t="s">
        <v>748</v>
      </c>
      <c r="E271" s="105">
        <v>67153.404999999999</v>
      </c>
      <c r="F271" s="105">
        <v>40636.785000000003</v>
      </c>
      <c r="G271" s="105">
        <v>26670.887999999999</v>
      </c>
      <c r="H271" s="105">
        <v>0</v>
      </c>
      <c r="I271" s="105">
        <v>224267.81899999999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2597.971</v>
      </c>
      <c r="R271" s="105">
        <v>0</v>
      </c>
      <c r="S271" s="105">
        <v>0</v>
      </c>
    </row>
    <row r="272" spans="1:19">
      <c r="A272" s="105" t="s">
        <v>603</v>
      </c>
      <c r="B272" s="106">
        <v>459701000000</v>
      </c>
      <c r="C272" s="105">
        <v>465469.12099999998</v>
      </c>
      <c r="D272" s="105" t="s">
        <v>793</v>
      </c>
      <c r="E272" s="105">
        <v>120876.129</v>
      </c>
      <c r="F272" s="105">
        <v>73092.044999999998</v>
      </c>
      <c r="G272" s="105">
        <v>39038.792000000001</v>
      </c>
      <c r="H272" s="105">
        <v>0</v>
      </c>
      <c r="I272" s="105">
        <v>229755.97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2706.1849999999999</v>
      </c>
      <c r="R272" s="105">
        <v>0</v>
      </c>
      <c r="S272" s="105">
        <v>0</v>
      </c>
    </row>
    <row r="273" spans="1:19">
      <c r="A273" s="105" t="s">
        <v>604</v>
      </c>
      <c r="B273" s="106">
        <v>426704000000</v>
      </c>
      <c r="C273" s="105">
        <v>428123.91800000001</v>
      </c>
      <c r="D273" s="105" t="s">
        <v>749</v>
      </c>
      <c r="E273" s="105">
        <v>120876.129</v>
      </c>
      <c r="F273" s="105">
        <v>79091.122000000003</v>
      </c>
      <c r="G273" s="105">
        <v>22948.524000000001</v>
      </c>
      <c r="H273" s="105">
        <v>0</v>
      </c>
      <c r="I273" s="105">
        <v>201262.22399999999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3945.9180000000001</v>
      </c>
      <c r="R273" s="105">
        <v>0</v>
      </c>
      <c r="S273" s="105">
        <v>0</v>
      </c>
    </row>
    <row r="274" spans="1:19">
      <c r="A274" s="105" t="s">
        <v>605</v>
      </c>
      <c r="B274" s="106">
        <v>362084000000</v>
      </c>
      <c r="C274" s="105">
        <v>384251.47</v>
      </c>
      <c r="D274" s="105" t="s">
        <v>635</v>
      </c>
      <c r="E274" s="105">
        <v>120876.129</v>
      </c>
      <c r="F274" s="105">
        <v>79091.122000000003</v>
      </c>
      <c r="G274" s="105">
        <v>16989.175999999999</v>
      </c>
      <c r="H274" s="105">
        <v>0</v>
      </c>
      <c r="I274" s="105">
        <v>164689.304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2605.7379999999998</v>
      </c>
      <c r="R274" s="105">
        <v>0</v>
      </c>
      <c r="S274" s="105">
        <v>0</v>
      </c>
    </row>
    <row r="275" spans="1:19">
      <c r="A275" s="105" t="s">
        <v>606</v>
      </c>
      <c r="B275" s="106">
        <v>325777000000</v>
      </c>
      <c r="C275" s="105">
        <v>358777.20899999997</v>
      </c>
      <c r="D275" s="105" t="s">
        <v>636</v>
      </c>
      <c r="E275" s="105">
        <v>120876.129</v>
      </c>
      <c r="F275" s="105">
        <v>75091.737999999998</v>
      </c>
      <c r="G275" s="105">
        <v>19901.543000000001</v>
      </c>
      <c r="H275" s="105">
        <v>0</v>
      </c>
      <c r="I275" s="105">
        <v>140297.60800000001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2610.1909999999998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4766490000000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301629000000</v>
      </c>
      <c r="C278" s="105">
        <v>343954.23499999999</v>
      </c>
      <c r="D278" s="105"/>
      <c r="E278" s="105">
        <v>67153.404999999999</v>
      </c>
      <c r="F278" s="105">
        <v>40636.785000000003</v>
      </c>
      <c r="G278" s="105">
        <v>16184.036</v>
      </c>
      <c r="H278" s="105">
        <v>0</v>
      </c>
      <c r="I278" s="105">
        <v>122624.15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2584.4780000000001</v>
      </c>
      <c r="R278" s="105">
        <v>0</v>
      </c>
      <c r="S278" s="105">
        <v>0</v>
      </c>
    </row>
    <row r="279" spans="1:19">
      <c r="A279" s="105" t="s">
        <v>609</v>
      </c>
      <c r="B279" s="106">
        <v>538443000000</v>
      </c>
      <c r="C279" s="105">
        <v>466117.57199999999</v>
      </c>
      <c r="D279" s="105"/>
      <c r="E279" s="105">
        <v>120876.129</v>
      </c>
      <c r="F279" s="105">
        <v>79091.122000000003</v>
      </c>
      <c r="G279" s="105">
        <v>39038.792000000001</v>
      </c>
      <c r="H279" s="105">
        <v>0</v>
      </c>
      <c r="I279" s="105">
        <v>231833.247</v>
      </c>
      <c r="J279" s="105">
        <v>0</v>
      </c>
      <c r="K279" s="105">
        <v>0.02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3945.9180000000001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161526.6</v>
      </c>
      <c r="C282" s="105">
        <v>6722.15</v>
      </c>
      <c r="D282" s="105">
        <v>0</v>
      </c>
      <c r="E282" s="105">
        <v>168248.76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23.51</v>
      </c>
      <c r="C283" s="105">
        <v>0.98</v>
      </c>
      <c r="D283" s="105">
        <v>0</v>
      </c>
      <c r="E283" s="105">
        <v>24.49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23.51</v>
      </c>
      <c r="C284" s="105">
        <v>0.98</v>
      </c>
      <c r="D284" s="105">
        <v>0</v>
      </c>
      <c r="E284" s="105">
        <v>24.49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4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5363.44</v>
      </c>
      <c r="C2" s="105">
        <v>780.59</v>
      </c>
      <c r="D2" s="105">
        <v>780.59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5363.44</v>
      </c>
      <c r="C3" s="105">
        <v>780.59</v>
      </c>
      <c r="D3" s="105">
        <v>780.59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15634.81</v>
      </c>
      <c r="C4" s="105">
        <v>2275.48</v>
      </c>
      <c r="D4" s="105">
        <v>2275.48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15634.81</v>
      </c>
      <c r="C5" s="105">
        <v>2275.48</v>
      </c>
      <c r="D5" s="105">
        <v>2275.48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320.82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1216.7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123.77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224.47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0.35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86.91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74.97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4721.3599999999997</v>
      </c>
      <c r="C28" s="105">
        <v>642.07000000000005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1.363</v>
      </c>
      <c r="E61" s="105">
        <v>1.712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0.26100000000000001</v>
      </c>
      <c r="E63" s="105">
        <v>0.27500000000000002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1.363</v>
      </c>
      <c r="E64" s="105">
        <v>1.712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1.363</v>
      </c>
      <c r="E65" s="105">
        <v>1.712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0.26100000000000001</v>
      </c>
      <c r="E67" s="105">
        <v>0.27500000000000002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1.363</v>
      </c>
      <c r="E68" s="105">
        <v>1.712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0.26100000000000001</v>
      </c>
      <c r="E70" s="105">
        <v>0.27500000000000002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1.363</v>
      </c>
      <c r="E71" s="105">
        <v>1.712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1.363</v>
      </c>
      <c r="E72" s="105">
        <v>1.712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0.26100000000000001</v>
      </c>
      <c r="E74" s="105">
        <v>0.27500000000000002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1.363</v>
      </c>
      <c r="E75" s="105">
        <v>1.712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1.363</v>
      </c>
      <c r="E76" s="105">
        <v>1.712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0.26100000000000001</v>
      </c>
      <c r="E78" s="105">
        <v>0.27500000000000002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1.363</v>
      </c>
      <c r="E79" s="105">
        <v>1.712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1.363</v>
      </c>
      <c r="E80" s="105">
        <v>1.712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0.26100000000000001</v>
      </c>
      <c r="E82" s="105">
        <v>0.27500000000000002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1.363</v>
      </c>
      <c r="E83" s="105">
        <v>1.712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1.363</v>
      </c>
      <c r="E84" s="105">
        <v>1.712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0.26100000000000001</v>
      </c>
      <c r="E86" s="105">
        <v>0.27500000000000002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1.363</v>
      </c>
      <c r="E87" s="105">
        <v>1.712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1.363</v>
      </c>
      <c r="E88" s="105">
        <v>1.712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0.26100000000000001</v>
      </c>
      <c r="E90" s="105">
        <v>0.27500000000000002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1.363</v>
      </c>
      <c r="E91" s="105">
        <v>1.712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1.363</v>
      </c>
      <c r="E92" s="105">
        <v>1.712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0.26100000000000001</v>
      </c>
      <c r="E94" s="105">
        <v>0.27500000000000002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1.363</v>
      </c>
      <c r="E95" s="105">
        <v>1.712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0.26100000000000001</v>
      </c>
      <c r="E97" s="105">
        <v>0.27500000000000002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1.363</v>
      </c>
      <c r="E98" s="105">
        <v>1.712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0.26100000000000001</v>
      </c>
      <c r="E100" s="105">
        <v>0.27500000000000002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1.363</v>
      </c>
      <c r="E101" s="105">
        <v>1.712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0.26100000000000001</v>
      </c>
      <c r="E103" s="105">
        <v>0.27500000000000002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1.363</v>
      </c>
      <c r="E104" s="105">
        <v>1.712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0.26100000000000001</v>
      </c>
      <c r="E106" s="105">
        <v>0.27500000000000002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1.363</v>
      </c>
      <c r="E107" s="105">
        <v>1.712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0.26100000000000001</v>
      </c>
      <c r="E109" s="105">
        <v>0.27500000000000002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1.363</v>
      </c>
      <c r="E110" s="105">
        <v>1.712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1.363</v>
      </c>
      <c r="E111" s="105">
        <v>1.712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0.26100000000000001</v>
      </c>
      <c r="E113" s="105">
        <v>0.27500000000000002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1.363</v>
      </c>
      <c r="E114" s="105">
        <v>1.712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0.26100000000000001</v>
      </c>
      <c r="E116" s="105">
        <v>0.27500000000000002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1.363</v>
      </c>
      <c r="E117" s="105">
        <v>1.712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0.26100000000000001</v>
      </c>
      <c r="E119" s="105">
        <v>0.27500000000000002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0.26100000000000001</v>
      </c>
      <c r="E121" s="105">
        <v>0.27500000000000002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1.363</v>
      </c>
      <c r="E122" s="105">
        <v>1.712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0.26100000000000001</v>
      </c>
      <c r="E124" s="105">
        <v>0.27500000000000002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1.363</v>
      </c>
      <c r="E125" s="105">
        <v>1.712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0.26100000000000001</v>
      </c>
      <c r="E127" s="105">
        <v>0.27500000000000002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1.363</v>
      </c>
      <c r="E128" s="105">
        <v>1.712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0.26100000000000001</v>
      </c>
      <c r="E130" s="105">
        <v>0.27500000000000002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1.363</v>
      </c>
      <c r="E131" s="105">
        <v>1.712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0.26100000000000001</v>
      </c>
      <c r="E133" s="105">
        <v>0.27500000000000002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1.363</v>
      </c>
      <c r="E134" s="105">
        <v>1.712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0.26100000000000001</v>
      </c>
      <c r="E136" s="105">
        <v>0.27500000000000002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1.363</v>
      </c>
      <c r="E137" s="105">
        <v>1.712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0.26100000000000001</v>
      </c>
      <c r="E139" s="105">
        <v>0.27500000000000002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1.363</v>
      </c>
      <c r="E140" s="105">
        <v>1.712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1.363</v>
      </c>
      <c r="E141" s="105">
        <v>1.712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0.26100000000000001</v>
      </c>
      <c r="E143" s="105">
        <v>0.27500000000000002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5.835</v>
      </c>
      <c r="F146" s="105">
        <v>0.251</v>
      </c>
      <c r="G146" s="105">
        <v>0.11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5.835</v>
      </c>
      <c r="F147" s="105">
        <v>0.251</v>
      </c>
      <c r="G147" s="105">
        <v>0.11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5.835</v>
      </c>
      <c r="F148" s="105">
        <v>0.251</v>
      </c>
      <c r="G148" s="105">
        <v>0.11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5.835</v>
      </c>
      <c r="F149" s="105">
        <v>0.251</v>
      </c>
      <c r="G149" s="105">
        <v>0.11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5.835</v>
      </c>
      <c r="F150" s="105">
        <v>0.251</v>
      </c>
      <c r="G150" s="105">
        <v>0.11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5.835</v>
      </c>
      <c r="F151" s="105">
        <v>0.251</v>
      </c>
      <c r="G151" s="105">
        <v>0.11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5.835</v>
      </c>
      <c r="F152" s="105">
        <v>0.251</v>
      </c>
      <c r="G152" s="105">
        <v>0.11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5.835</v>
      </c>
      <c r="F153" s="105">
        <v>0.251</v>
      </c>
      <c r="G153" s="105">
        <v>0.11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5.835</v>
      </c>
      <c r="F154" s="105">
        <v>0.251</v>
      </c>
      <c r="G154" s="105">
        <v>0.11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5.835</v>
      </c>
      <c r="F155" s="105">
        <v>0.251</v>
      </c>
      <c r="G155" s="105">
        <v>0.11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5.835</v>
      </c>
      <c r="F156" s="105">
        <v>0.251</v>
      </c>
      <c r="G156" s="105">
        <v>0.11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5.835</v>
      </c>
      <c r="F157" s="105">
        <v>0.251</v>
      </c>
      <c r="G157" s="105">
        <v>0.11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5.835</v>
      </c>
      <c r="F158" s="105">
        <v>0.251</v>
      </c>
      <c r="G158" s="105">
        <v>0.11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5.835</v>
      </c>
      <c r="F159" s="105">
        <v>0.251</v>
      </c>
      <c r="G159" s="105">
        <v>0.11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5.835</v>
      </c>
      <c r="F160" s="105">
        <v>0.251</v>
      </c>
      <c r="G160" s="105">
        <v>0.11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5.835</v>
      </c>
      <c r="F161" s="105">
        <v>0.251</v>
      </c>
      <c r="G161" s="105">
        <v>0.11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5.835</v>
      </c>
      <c r="F162" s="105">
        <v>0.251</v>
      </c>
      <c r="G162" s="105">
        <v>0.11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5.835</v>
      </c>
      <c r="F163" s="105">
        <v>0.251</v>
      </c>
      <c r="G163" s="105">
        <v>0.11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5.835</v>
      </c>
      <c r="F164" s="105">
        <v>0.251</v>
      </c>
      <c r="G164" s="105">
        <v>0.11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5.835</v>
      </c>
      <c r="F165" s="105">
        <v>0.251</v>
      </c>
      <c r="G165" s="105">
        <v>0.11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5.835</v>
      </c>
      <c r="F166" s="105">
        <v>0.251</v>
      </c>
      <c r="G166" s="105">
        <v>0.11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5.835</v>
      </c>
      <c r="F167" s="105">
        <v>0.251</v>
      </c>
      <c r="G167" s="105">
        <v>0.11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5.835</v>
      </c>
      <c r="F168" s="105">
        <v>0.251</v>
      </c>
      <c r="G168" s="105">
        <v>0.11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5.835</v>
      </c>
      <c r="F169" s="105">
        <v>0.251</v>
      </c>
      <c r="G169" s="105">
        <v>0.11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5.835</v>
      </c>
      <c r="F170" s="105">
        <v>0.251</v>
      </c>
      <c r="G170" s="105">
        <v>0.11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5.835</v>
      </c>
      <c r="F171" s="105">
        <v>0.251</v>
      </c>
      <c r="G171" s="105">
        <v>0.11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5.835</v>
      </c>
      <c r="F172" s="105">
        <v>0.251</v>
      </c>
      <c r="G172" s="105">
        <v>0.11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5.835</v>
      </c>
      <c r="F173" s="105">
        <v>0.251</v>
      </c>
      <c r="G173" s="105">
        <v>0.11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5.835</v>
      </c>
      <c r="F174" s="105">
        <v>0.251</v>
      </c>
      <c r="G174" s="105">
        <v>0.11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5.835</v>
      </c>
      <c r="F175" s="105">
        <v>0.251</v>
      </c>
      <c r="G175" s="105">
        <v>0.11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5.835</v>
      </c>
      <c r="F176" s="105">
        <v>0.251</v>
      </c>
      <c r="G176" s="105">
        <v>0.11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5.835</v>
      </c>
      <c r="F177" s="105">
        <v>0.251</v>
      </c>
      <c r="G177" s="105">
        <v>0.11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5.835</v>
      </c>
      <c r="F178" s="105">
        <v>0.251</v>
      </c>
      <c r="G178" s="105">
        <v>0.11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0.251</v>
      </c>
      <c r="G179" s="105">
        <v>0.11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0.251</v>
      </c>
      <c r="G180" s="105">
        <v>0.11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0.251</v>
      </c>
      <c r="G181" s="105">
        <v>0.11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363350.25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16196.69</v>
      </c>
      <c r="D187" s="105">
        <v>10950.31</v>
      </c>
      <c r="E187" s="105">
        <v>5246.38</v>
      </c>
      <c r="F187" s="105">
        <v>0.68</v>
      </c>
      <c r="G187" s="105">
        <v>2.95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142800.98000000001</v>
      </c>
      <c r="D190" s="105">
        <v>96545.35</v>
      </c>
      <c r="E190" s="105">
        <v>46255.63</v>
      </c>
      <c r="F190" s="105">
        <v>0.68</v>
      </c>
      <c r="G190" s="105">
        <v>2.89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157640.21</v>
      </c>
      <c r="D191" s="105">
        <v>106577.9</v>
      </c>
      <c r="E191" s="105">
        <v>51062.31</v>
      </c>
      <c r="F191" s="105">
        <v>0.68</v>
      </c>
      <c r="G191" s="105">
        <v>2.89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118312.09</v>
      </c>
      <c r="D192" s="105">
        <v>79988.820000000007</v>
      </c>
      <c r="E192" s="105">
        <v>38323.269999999997</v>
      </c>
      <c r="F192" s="105">
        <v>0.68</v>
      </c>
      <c r="G192" s="105">
        <v>2.9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124955.34</v>
      </c>
      <c r="D193" s="105">
        <v>84480.21</v>
      </c>
      <c r="E193" s="105">
        <v>40475.129999999997</v>
      </c>
      <c r="F193" s="105">
        <v>0.68</v>
      </c>
      <c r="G193" s="105">
        <v>2.89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7117.29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7248.77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9231.25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9151.11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9159.0499999999993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8989.75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8995.11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9069.73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5998.92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5972.82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6028.99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16338.51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5668.19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12565.73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2501.67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22209.74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21903.03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22011.22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19262.330000000002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19300.259999999998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13056.27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16357.71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28125.62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46229.41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97721.5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24903.48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27491.34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20632.79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21791.33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0.65</v>
      </c>
      <c r="F230" s="105">
        <v>756.54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5.75</v>
      </c>
      <c r="F233" s="105">
        <v>10788.06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6.35</v>
      </c>
      <c r="F234" s="105">
        <v>11909.1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4.76</v>
      </c>
      <c r="F235" s="105">
        <v>9087.82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5.03</v>
      </c>
      <c r="F236" s="105">
        <v>9439.89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2000.76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68850.063599999994</v>
      </c>
      <c r="C246" s="105">
        <v>111.65900000000001</v>
      </c>
      <c r="D246" s="105">
        <v>355.92410000000001</v>
      </c>
      <c r="E246" s="105">
        <v>0</v>
      </c>
      <c r="F246" s="105">
        <v>1E-3</v>
      </c>
      <c r="G246" s="106">
        <v>2628960</v>
      </c>
      <c r="H246" s="105">
        <v>28800.583500000001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62511.999100000001</v>
      </c>
      <c r="C247" s="105">
        <v>101.64490000000001</v>
      </c>
      <c r="D247" s="105">
        <v>325.07459999999998</v>
      </c>
      <c r="E247" s="105">
        <v>0</v>
      </c>
      <c r="F247" s="105">
        <v>8.9999999999999998E-4</v>
      </c>
      <c r="G247" s="106">
        <v>2401110</v>
      </c>
      <c r="H247" s="105">
        <v>26176.091199999999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77106.618300000002</v>
      </c>
      <c r="C248" s="105">
        <v>127.9473</v>
      </c>
      <c r="D248" s="105">
        <v>419.57119999999998</v>
      </c>
      <c r="E248" s="105">
        <v>0</v>
      </c>
      <c r="F248" s="105">
        <v>1.1000000000000001E-3</v>
      </c>
      <c r="G248" s="106">
        <v>3099240</v>
      </c>
      <c r="H248" s="105">
        <v>32547.424599999998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75684.918600000005</v>
      </c>
      <c r="C249" s="105">
        <v>126.5044</v>
      </c>
      <c r="D249" s="105">
        <v>418.46289999999999</v>
      </c>
      <c r="E249" s="105">
        <v>0</v>
      </c>
      <c r="F249" s="105">
        <v>1.1000000000000001E-3</v>
      </c>
      <c r="G249" s="106">
        <v>3091100</v>
      </c>
      <c r="H249" s="105">
        <v>32039.9594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89948.027799999996</v>
      </c>
      <c r="C250" s="105">
        <v>150.8723</v>
      </c>
      <c r="D250" s="105">
        <v>501.14080000000001</v>
      </c>
      <c r="E250" s="105">
        <v>0</v>
      </c>
      <c r="F250" s="105">
        <v>1.4E-3</v>
      </c>
      <c r="G250" s="106">
        <v>3701850</v>
      </c>
      <c r="H250" s="105">
        <v>38131.368000000002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109631.3031</v>
      </c>
      <c r="C251" s="105">
        <v>184.2568</v>
      </c>
      <c r="D251" s="105">
        <v>613.47640000000001</v>
      </c>
      <c r="E251" s="105">
        <v>0</v>
      </c>
      <c r="F251" s="105">
        <v>1.6999999999999999E-3</v>
      </c>
      <c r="G251" s="106">
        <v>4531670</v>
      </c>
      <c r="H251" s="105">
        <v>46512.974199999997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81076.565199999997</v>
      </c>
      <c r="C252" s="105">
        <v>136.26410000000001</v>
      </c>
      <c r="D252" s="105">
        <v>453.68290000000002</v>
      </c>
      <c r="E252" s="105">
        <v>0</v>
      </c>
      <c r="F252" s="105">
        <v>1.1999999999999999E-3</v>
      </c>
      <c r="G252" s="106">
        <v>3351290</v>
      </c>
      <c r="H252" s="105">
        <v>34398.041499999999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81594.742700000003</v>
      </c>
      <c r="C253" s="105">
        <v>137.08029999999999</v>
      </c>
      <c r="D253" s="105">
        <v>456.18669999999997</v>
      </c>
      <c r="E253" s="105">
        <v>0</v>
      </c>
      <c r="F253" s="105">
        <v>1.1999999999999999E-3</v>
      </c>
      <c r="G253" s="106">
        <v>3369790</v>
      </c>
      <c r="H253" s="105">
        <v>34612.354700000004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95980.847599999994</v>
      </c>
      <c r="C254" s="105">
        <v>161.2234</v>
      </c>
      <c r="D254" s="105">
        <v>536.43179999999995</v>
      </c>
      <c r="E254" s="105">
        <v>0</v>
      </c>
      <c r="F254" s="105">
        <v>1.5E-3</v>
      </c>
      <c r="G254" s="106">
        <v>3962550</v>
      </c>
      <c r="H254" s="105">
        <v>40712.3177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82108.8462</v>
      </c>
      <c r="C255" s="105">
        <v>137.43459999999999</v>
      </c>
      <c r="D255" s="105">
        <v>455.37639999999999</v>
      </c>
      <c r="E255" s="105">
        <v>0</v>
      </c>
      <c r="F255" s="105">
        <v>1.1999999999999999E-3</v>
      </c>
      <c r="G255" s="106">
        <v>3363780</v>
      </c>
      <c r="H255" s="105">
        <v>34778.930399999997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71447.941900000005</v>
      </c>
      <c r="C256" s="105">
        <v>118.49290000000001</v>
      </c>
      <c r="D256" s="105">
        <v>388.31200000000001</v>
      </c>
      <c r="E256" s="105">
        <v>0</v>
      </c>
      <c r="F256" s="105">
        <v>1.1000000000000001E-3</v>
      </c>
      <c r="G256" s="106">
        <v>2868330</v>
      </c>
      <c r="H256" s="105">
        <v>30152.305899999999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68562.871100000004</v>
      </c>
      <c r="C257" s="105">
        <v>110.6203</v>
      </c>
      <c r="D257" s="105">
        <v>350.2944</v>
      </c>
      <c r="E257" s="105">
        <v>0</v>
      </c>
      <c r="F257" s="105">
        <v>1E-3</v>
      </c>
      <c r="G257" s="106">
        <v>2587350</v>
      </c>
      <c r="H257" s="105">
        <v>28622.5059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964504.7452</v>
      </c>
      <c r="C259" s="105">
        <v>1604.0002999999999</v>
      </c>
      <c r="D259" s="105">
        <v>5273.9342999999999</v>
      </c>
      <c r="E259" s="105">
        <v>0</v>
      </c>
      <c r="F259" s="105">
        <v>1.44E-2</v>
      </c>
      <c r="G259" s="106">
        <v>38957000</v>
      </c>
      <c r="H259" s="105">
        <v>407484.85710000002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62511.999100000001</v>
      </c>
      <c r="C260" s="105">
        <v>101.64490000000001</v>
      </c>
      <c r="D260" s="105">
        <v>325.07459999999998</v>
      </c>
      <c r="E260" s="105">
        <v>0</v>
      </c>
      <c r="F260" s="105">
        <v>8.9999999999999998E-4</v>
      </c>
      <c r="G260" s="106">
        <v>2401110</v>
      </c>
      <c r="H260" s="105">
        <v>26176.091199999999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109631.3031</v>
      </c>
      <c r="C261" s="105">
        <v>184.2568</v>
      </c>
      <c r="D261" s="105">
        <v>613.47640000000001</v>
      </c>
      <c r="E261" s="105">
        <v>0</v>
      </c>
      <c r="F261" s="105">
        <v>1.6999999999999999E-3</v>
      </c>
      <c r="G261" s="106">
        <v>4531670</v>
      </c>
      <c r="H261" s="105">
        <v>46512.974199999997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318615000000</v>
      </c>
      <c r="C264" s="105">
        <v>285040.77500000002</v>
      </c>
      <c r="D264" s="105" t="s">
        <v>738</v>
      </c>
      <c r="E264" s="105">
        <v>120876.129</v>
      </c>
      <c r="F264" s="105">
        <v>73092.044999999998</v>
      </c>
      <c r="G264" s="105">
        <v>18086.624</v>
      </c>
      <c r="H264" s="105">
        <v>0</v>
      </c>
      <c r="I264" s="105">
        <v>70479.254000000001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2506.723</v>
      </c>
      <c r="R264" s="105">
        <v>0</v>
      </c>
      <c r="S264" s="105">
        <v>0</v>
      </c>
    </row>
    <row r="265" spans="1:19">
      <c r="A265" s="105" t="s">
        <v>597</v>
      </c>
      <c r="B265" s="106">
        <v>291001000000</v>
      </c>
      <c r="C265" s="105">
        <v>310274.315</v>
      </c>
      <c r="D265" s="105" t="s">
        <v>696</v>
      </c>
      <c r="E265" s="105">
        <v>120876.129</v>
      </c>
      <c r="F265" s="105">
        <v>73092.044999999998</v>
      </c>
      <c r="G265" s="105">
        <v>21873.851999999999</v>
      </c>
      <c r="H265" s="105">
        <v>0</v>
      </c>
      <c r="I265" s="105">
        <v>91873.771999999997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2558.5169999999998</v>
      </c>
      <c r="R265" s="105">
        <v>0</v>
      </c>
      <c r="S265" s="105">
        <v>0</v>
      </c>
    </row>
    <row r="266" spans="1:19">
      <c r="A266" s="105" t="s">
        <v>598</v>
      </c>
      <c r="B266" s="106">
        <v>375609000000</v>
      </c>
      <c r="C266" s="105">
        <v>370096.4</v>
      </c>
      <c r="D266" s="105" t="s">
        <v>687</v>
      </c>
      <c r="E266" s="105">
        <v>120876.129</v>
      </c>
      <c r="F266" s="105">
        <v>73092.044999999998</v>
      </c>
      <c r="G266" s="105">
        <v>29857.976999999999</v>
      </c>
      <c r="H266" s="105">
        <v>0</v>
      </c>
      <c r="I266" s="105">
        <v>143604.29199999999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2665.9569999999999</v>
      </c>
      <c r="R266" s="105">
        <v>0</v>
      </c>
      <c r="S266" s="105">
        <v>0</v>
      </c>
    </row>
    <row r="267" spans="1:19">
      <c r="A267" s="105" t="s">
        <v>599</v>
      </c>
      <c r="B267" s="106">
        <v>374623000000</v>
      </c>
      <c r="C267" s="105">
        <v>380204.201</v>
      </c>
      <c r="D267" s="105" t="s">
        <v>750</v>
      </c>
      <c r="E267" s="105">
        <v>120876.129</v>
      </c>
      <c r="F267" s="105">
        <v>73092.044999999998</v>
      </c>
      <c r="G267" s="105">
        <v>30896.26</v>
      </c>
      <c r="H267" s="105">
        <v>0</v>
      </c>
      <c r="I267" s="105">
        <v>152652.47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2687.2959999999998</v>
      </c>
      <c r="R267" s="105">
        <v>0</v>
      </c>
      <c r="S267" s="105">
        <v>0</v>
      </c>
    </row>
    <row r="268" spans="1:19">
      <c r="A268" s="105" t="s">
        <v>316</v>
      </c>
      <c r="B268" s="106">
        <v>448642000000</v>
      </c>
      <c r="C268" s="105">
        <v>433465.098</v>
      </c>
      <c r="D268" s="105" t="s">
        <v>688</v>
      </c>
      <c r="E268" s="105">
        <v>120876.129</v>
      </c>
      <c r="F268" s="105">
        <v>73092.044999999998</v>
      </c>
      <c r="G268" s="105">
        <v>34893.038</v>
      </c>
      <c r="H268" s="105">
        <v>0</v>
      </c>
      <c r="I268" s="105">
        <v>201878.77499999999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2725.1109999999999</v>
      </c>
      <c r="R268" s="105">
        <v>0</v>
      </c>
      <c r="S268" s="105">
        <v>0</v>
      </c>
    </row>
    <row r="269" spans="1:19">
      <c r="A269" s="105" t="s">
        <v>600</v>
      </c>
      <c r="B269" s="106">
        <v>549212000000</v>
      </c>
      <c r="C269" s="105">
        <v>511347.37800000003</v>
      </c>
      <c r="D269" s="105" t="s">
        <v>638</v>
      </c>
      <c r="E269" s="105">
        <v>120876.129</v>
      </c>
      <c r="F269" s="105">
        <v>73092.044999999998</v>
      </c>
      <c r="G269" s="105">
        <v>40886.648000000001</v>
      </c>
      <c r="H269" s="105">
        <v>0</v>
      </c>
      <c r="I269" s="105">
        <v>273865.17499999999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2627.3809999999999</v>
      </c>
      <c r="R269" s="105">
        <v>0</v>
      </c>
      <c r="S269" s="105">
        <v>0</v>
      </c>
    </row>
    <row r="270" spans="1:19">
      <c r="A270" s="105" t="s">
        <v>601</v>
      </c>
      <c r="B270" s="106">
        <v>406157000000</v>
      </c>
      <c r="C270" s="105">
        <v>403299.73499999999</v>
      </c>
      <c r="D270" s="105" t="s">
        <v>751</v>
      </c>
      <c r="E270" s="105">
        <v>67153.404999999999</v>
      </c>
      <c r="F270" s="105">
        <v>40636.785000000003</v>
      </c>
      <c r="G270" s="105">
        <v>34372.347000000002</v>
      </c>
      <c r="H270" s="105">
        <v>0</v>
      </c>
      <c r="I270" s="105">
        <v>258623.07199999999</v>
      </c>
      <c r="J270" s="105">
        <v>0</v>
      </c>
      <c r="K270" s="105">
        <v>4.0000000000000001E-3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2514.1219999999998</v>
      </c>
      <c r="R270" s="105">
        <v>0</v>
      </c>
      <c r="S270" s="105">
        <v>0</v>
      </c>
    </row>
    <row r="271" spans="1:19">
      <c r="A271" s="105" t="s">
        <v>602</v>
      </c>
      <c r="B271" s="106">
        <v>408399000000</v>
      </c>
      <c r="C271" s="105">
        <v>404437.80699999997</v>
      </c>
      <c r="D271" s="105" t="s">
        <v>639</v>
      </c>
      <c r="E271" s="105">
        <v>67153.404999999999</v>
      </c>
      <c r="F271" s="105">
        <v>40636.785000000003</v>
      </c>
      <c r="G271" s="105">
        <v>34485.114999999998</v>
      </c>
      <c r="H271" s="105">
        <v>0</v>
      </c>
      <c r="I271" s="105">
        <v>259671.489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2491.0129999999999</v>
      </c>
      <c r="R271" s="105">
        <v>0</v>
      </c>
      <c r="S271" s="105">
        <v>0</v>
      </c>
    </row>
    <row r="272" spans="1:19">
      <c r="A272" s="105" t="s">
        <v>603</v>
      </c>
      <c r="B272" s="106">
        <v>480237000000</v>
      </c>
      <c r="C272" s="105">
        <v>471303.32199999999</v>
      </c>
      <c r="D272" s="105" t="s">
        <v>697</v>
      </c>
      <c r="E272" s="105">
        <v>120876.129</v>
      </c>
      <c r="F272" s="105">
        <v>75091.737999999998</v>
      </c>
      <c r="G272" s="105">
        <v>36596.597000000002</v>
      </c>
      <c r="H272" s="105">
        <v>0</v>
      </c>
      <c r="I272" s="105">
        <v>236007.37899999999</v>
      </c>
      <c r="J272" s="105">
        <v>0</v>
      </c>
      <c r="K272" s="105">
        <v>3.0000000000000001E-3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2731.4769999999999</v>
      </c>
      <c r="R272" s="105">
        <v>0</v>
      </c>
      <c r="S272" s="105">
        <v>0</v>
      </c>
    </row>
    <row r="273" spans="1:19">
      <c r="A273" s="105" t="s">
        <v>604</v>
      </c>
      <c r="B273" s="106">
        <v>407670000000</v>
      </c>
      <c r="C273" s="105">
        <v>386372.054</v>
      </c>
      <c r="D273" s="105" t="s">
        <v>765</v>
      </c>
      <c r="E273" s="105">
        <v>120876.129</v>
      </c>
      <c r="F273" s="105">
        <v>73092.044999999998</v>
      </c>
      <c r="G273" s="105">
        <v>33173.11</v>
      </c>
      <c r="H273" s="105">
        <v>0</v>
      </c>
      <c r="I273" s="105">
        <v>156532.68799999999</v>
      </c>
      <c r="J273" s="105">
        <v>0</v>
      </c>
      <c r="K273" s="105">
        <v>1.9E-2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2698.0619999999999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347625000000</v>
      </c>
      <c r="C274" s="105">
        <v>347332.15100000001</v>
      </c>
      <c r="D274" s="105" t="s">
        <v>640</v>
      </c>
      <c r="E274" s="105">
        <v>120876.129</v>
      </c>
      <c r="F274" s="105">
        <v>75091.737999999998</v>
      </c>
      <c r="G274" s="105">
        <v>25487.655999999999</v>
      </c>
      <c r="H274" s="105">
        <v>0</v>
      </c>
      <c r="I274" s="105">
        <v>123222.48299999999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2654.145</v>
      </c>
      <c r="R274" s="105">
        <v>0</v>
      </c>
      <c r="S274" s="105">
        <v>0</v>
      </c>
    </row>
    <row r="275" spans="1:19">
      <c r="A275" s="105" t="s">
        <v>606</v>
      </c>
      <c r="B275" s="106">
        <v>313572000000</v>
      </c>
      <c r="C275" s="105">
        <v>279298.571</v>
      </c>
      <c r="D275" s="105" t="s">
        <v>641</v>
      </c>
      <c r="E275" s="105">
        <v>120876.129</v>
      </c>
      <c r="F275" s="105">
        <v>79091.122000000003</v>
      </c>
      <c r="G275" s="105">
        <v>15835.932000000001</v>
      </c>
      <c r="H275" s="105">
        <v>0</v>
      </c>
      <c r="I275" s="105">
        <v>60997.731</v>
      </c>
      <c r="J275" s="105">
        <v>0</v>
      </c>
      <c r="K275" s="105">
        <v>5.0000000000000001E-3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2497.6509999999998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4721360000000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291001000000</v>
      </c>
      <c r="C278" s="105">
        <v>279298.571</v>
      </c>
      <c r="D278" s="105"/>
      <c r="E278" s="105">
        <v>67153.404999999999</v>
      </c>
      <c r="F278" s="105">
        <v>40636.785000000003</v>
      </c>
      <c r="G278" s="105">
        <v>15835.932000000001</v>
      </c>
      <c r="H278" s="105">
        <v>0</v>
      </c>
      <c r="I278" s="105">
        <v>60997.731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2491.0129999999999</v>
      </c>
      <c r="R278" s="105">
        <v>0</v>
      </c>
      <c r="S278" s="105">
        <v>0</v>
      </c>
    </row>
    <row r="279" spans="1:19">
      <c r="A279" s="105" t="s">
        <v>609</v>
      </c>
      <c r="B279" s="106">
        <v>549212000000</v>
      </c>
      <c r="C279" s="105">
        <v>511347.37800000003</v>
      </c>
      <c r="D279" s="105"/>
      <c r="E279" s="105">
        <v>120876.129</v>
      </c>
      <c r="F279" s="105">
        <v>79091.122000000003</v>
      </c>
      <c r="G279" s="105">
        <v>40886.648000000001</v>
      </c>
      <c r="H279" s="105">
        <v>0</v>
      </c>
      <c r="I279" s="105">
        <v>273865.17499999999</v>
      </c>
      <c r="J279" s="105">
        <v>0</v>
      </c>
      <c r="K279" s="105">
        <v>1.9E-2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2731.4769999999999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119701.99</v>
      </c>
      <c r="C282" s="105">
        <v>5373.04</v>
      </c>
      <c r="D282" s="105">
        <v>0</v>
      </c>
      <c r="E282" s="105">
        <v>125075.03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17.420000000000002</v>
      </c>
      <c r="C283" s="105">
        <v>0.78</v>
      </c>
      <c r="D283" s="105">
        <v>0</v>
      </c>
      <c r="E283" s="105">
        <v>18.2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17.420000000000002</v>
      </c>
      <c r="C284" s="105">
        <v>0.78</v>
      </c>
      <c r="D284" s="105">
        <v>0</v>
      </c>
      <c r="E284" s="105">
        <v>18.2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/>
  <dimension ref="A1:S295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5523.21</v>
      </c>
      <c r="C2" s="105">
        <v>803.84</v>
      </c>
      <c r="D2" s="105">
        <v>803.84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5523.21</v>
      </c>
      <c r="C3" s="105">
        <v>803.84</v>
      </c>
      <c r="D3" s="105">
        <v>803.84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15538.18</v>
      </c>
      <c r="C4" s="105">
        <v>2261.41</v>
      </c>
      <c r="D4" s="105">
        <v>2261.41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15538.18</v>
      </c>
      <c r="C5" s="105">
        <v>2261.41</v>
      </c>
      <c r="D5" s="105">
        <v>2261.41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983.85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740.55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123.75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166.38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1.1200000000000001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120.67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71.44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4184.3500000000004</v>
      </c>
      <c r="C28" s="105">
        <v>1338.86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0.73799999999999999</v>
      </c>
      <c r="E61" s="105">
        <v>0.83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0.40899999999999997</v>
      </c>
      <c r="E63" s="105">
        <v>0.44400000000000001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0.73799999999999999</v>
      </c>
      <c r="E64" s="105">
        <v>0.83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0.73799999999999999</v>
      </c>
      <c r="E65" s="105">
        <v>0.83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0.40899999999999997</v>
      </c>
      <c r="E67" s="105">
        <v>0.44400000000000001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0.73799999999999999</v>
      </c>
      <c r="E68" s="105">
        <v>0.83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0.40899999999999997</v>
      </c>
      <c r="E70" s="105">
        <v>0.44400000000000001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0.73799999999999999</v>
      </c>
      <c r="E71" s="105">
        <v>0.83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0.73799999999999999</v>
      </c>
      <c r="E72" s="105">
        <v>0.83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0.40899999999999997</v>
      </c>
      <c r="E74" s="105">
        <v>0.44400000000000001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0.73799999999999999</v>
      </c>
      <c r="E75" s="105">
        <v>0.83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0.73799999999999999</v>
      </c>
      <c r="E76" s="105">
        <v>0.83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0.40899999999999997</v>
      </c>
      <c r="E78" s="105">
        <v>0.44400000000000001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0.73799999999999999</v>
      </c>
      <c r="E79" s="105">
        <v>0.83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0.73799999999999999</v>
      </c>
      <c r="E80" s="105">
        <v>0.83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0.40899999999999997</v>
      </c>
      <c r="E82" s="105">
        <v>0.44400000000000001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0.73799999999999999</v>
      </c>
      <c r="E83" s="105">
        <v>0.83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0.73799999999999999</v>
      </c>
      <c r="E84" s="105">
        <v>0.83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0.40899999999999997</v>
      </c>
      <c r="E86" s="105">
        <v>0.44400000000000001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0.73799999999999999</v>
      </c>
      <c r="E87" s="105">
        <v>0.83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0.73799999999999999</v>
      </c>
      <c r="E88" s="105">
        <v>0.83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0.40899999999999997</v>
      </c>
      <c r="E90" s="105">
        <v>0.44400000000000001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0.73799999999999999</v>
      </c>
      <c r="E91" s="105">
        <v>0.83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0.73799999999999999</v>
      </c>
      <c r="E92" s="105">
        <v>0.83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0.40899999999999997</v>
      </c>
      <c r="E94" s="105">
        <v>0.44400000000000001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0.73799999999999999</v>
      </c>
      <c r="E95" s="105">
        <v>0.83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0.40899999999999997</v>
      </c>
      <c r="E97" s="105">
        <v>0.44400000000000001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0.73799999999999999</v>
      </c>
      <c r="E98" s="105">
        <v>0.83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0.40899999999999997</v>
      </c>
      <c r="E100" s="105">
        <v>0.44400000000000001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0.73799999999999999</v>
      </c>
      <c r="E101" s="105">
        <v>0.83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0.40899999999999997</v>
      </c>
      <c r="E103" s="105">
        <v>0.44400000000000001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0.73799999999999999</v>
      </c>
      <c r="E104" s="105">
        <v>0.83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0.40899999999999997</v>
      </c>
      <c r="E106" s="105">
        <v>0.44400000000000001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0.73799999999999999</v>
      </c>
      <c r="E107" s="105">
        <v>0.83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0.40899999999999997</v>
      </c>
      <c r="E109" s="105">
        <v>0.44400000000000001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0.73799999999999999</v>
      </c>
      <c r="E110" s="105">
        <v>0.83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0.73799999999999999</v>
      </c>
      <c r="E111" s="105">
        <v>0.83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0.40899999999999997</v>
      </c>
      <c r="E113" s="105">
        <v>0.44400000000000001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0.73799999999999999</v>
      </c>
      <c r="E114" s="105">
        <v>0.83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0.40899999999999997</v>
      </c>
      <c r="E116" s="105">
        <v>0.44400000000000001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0.73799999999999999</v>
      </c>
      <c r="E117" s="105">
        <v>0.83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0.40899999999999997</v>
      </c>
      <c r="E119" s="105">
        <v>0.44400000000000001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0.40899999999999997</v>
      </c>
      <c r="E121" s="105">
        <v>0.44400000000000001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0.73799999999999999</v>
      </c>
      <c r="E122" s="105">
        <v>0.83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0.40899999999999997</v>
      </c>
      <c r="E124" s="105">
        <v>0.44400000000000001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0.73799999999999999</v>
      </c>
      <c r="E125" s="105">
        <v>0.83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0.40899999999999997</v>
      </c>
      <c r="E127" s="105">
        <v>0.44400000000000001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0.73799999999999999</v>
      </c>
      <c r="E128" s="105">
        <v>0.83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0.40899999999999997</v>
      </c>
      <c r="E130" s="105">
        <v>0.44400000000000001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0.73799999999999999</v>
      </c>
      <c r="E131" s="105">
        <v>0.83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0.40899999999999997</v>
      </c>
      <c r="E133" s="105">
        <v>0.44400000000000001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0.73799999999999999</v>
      </c>
      <c r="E134" s="105">
        <v>0.83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0.40899999999999997</v>
      </c>
      <c r="E136" s="105">
        <v>0.44400000000000001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0.73799999999999999</v>
      </c>
      <c r="E137" s="105">
        <v>0.83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0.40899999999999997</v>
      </c>
      <c r="E139" s="105">
        <v>0.44400000000000001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0.73799999999999999</v>
      </c>
      <c r="E140" s="105">
        <v>0.83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0.73799999999999999</v>
      </c>
      <c r="E141" s="105">
        <v>0.83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0.40899999999999997</v>
      </c>
      <c r="E143" s="105">
        <v>0.44400000000000001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4.0919999999999996</v>
      </c>
      <c r="F146" s="105">
        <v>0.255</v>
      </c>
      <c r="G146" s="105">
        <v>0.129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4.0919999999999996</v>
      </c>
      <c r="F147" s="105">
        <v>0.255</v>
      </c>
      <c r="G147" s="105">
        <v>0.129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4.0919999999999996</v>
      </c>
      <c r="F148" s="105">
        <v>0.255</v>
      </c>
      <c r="G148" s="105">
        <v>0.129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4.0919999999999996</v>
      </c>
      <c r="F149" s="105">
        <v>0.255</v>
      </c>
      <c r="G149" s="105">
        <v>0.129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4.0919999999999996</v>
      </c>
      <c r="F150" s="105">
        <v>0.255</v>
      </c>
      <c r="G150" s="105">
        <v>0.129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4.0919999999999996</v>
      </c>
      <c r="F151" s="105">
        <v>0.255</v>
      </c>
      <c r="G151" s="105">
        <v>0.129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4.0919999999999996</v>
      </c>
      <c r="F152" s="105">
        <v>0.255</v>
      </c>
      <c r="G152" s="105">
        <v>0.129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4.0919999999999996</v>
      </c>
      <c r="F153" s="105">
        <v>0.255</v>
      </c>
      <c r="G153" s="105">
        <v>0.129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4.0919999999999996</v>
      </c>
      <c r="F154" s="105">
        <v>0.255</v>
      </c>
      <c r="G154" s="105">
        <v>0.129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4.0919999999999996</v>
      </c>
      <c r="F155" s="105">
        <v>0.255</v>
      </c>
      <c r="G155" s="105">
        <v>0.129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4.0919999999999996</v>
      </c>
      <c r="F156" s="105">
        <v>0.255</v>
      </c>
      <c r="G156" s="105">
        <v>0.129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4.0919999999999996</v>
      </c>
      <c r="F157" s="105">
        <v>0.255</v>
      </c>
      <c r="G157" s="105">
        <v>0.129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4.0919999999999996</v>
      </c>
      <c r="F158" s="105">
        <v>0.255</v>
      </c>
      <c r="G158" s="105">
        <v>0.129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4.0919999999999996</v>
      </c>
      <c r="F159" s="105">
        <v>0.255</v>
      </c>
      <c r="G159" s="105">
        <v>0.129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4.0919999999999996</v>
      </c>
      <c r="F160" s="105">
        <v>0.255</v>
      </c>
      <c r="G160" s="105">
        <v>0.129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4.0919999999999996</v>
      </c>
      <c r="F161" s="105">
        <v>0.255</v>
      </c>
      <c r="G161" s="105">
        <v>0.129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4.0919999999999996</v>
      </c>
      <c r="F162" s="105">
        <v>0.255</v>
      </c>
      <c r="G162" s="105">
        <v>0.129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4.0919999999999996</v>
      </c>
      <c r="F163" s="105">
        <v>0.255</v>
      </c>
      <c r="G163" s="105">
        <v>0.129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4.0919999999999996</v>
      </c>
      <c r="F164" s="105">
        <v>0.255</v>
      </c>
      <c r="G164" s="105">
        <v>0.129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4.0919999999999996</v>
      </c>
      <c r="F165" s="105">
        <v>0.255</v>
      </c>
      <c r="G165" s="105">
        <v>0.129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4.0919999999999996</v>
      </c>
      <c r="F166" s="105">
        <v>0.255</v>
      </c>
      <c r="G166" s="105">
        <v>0.129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4.0919999999999996</v>
      </c>
      <c r="F167" s="105">
        <v>0.255</v>
      </c>
      <c r="G167" s="105">
        <v>0.129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4.0919999999999996</v>
      </c>
      <c r="F168" s="105">
        <v>0.255</v>
      </c>
      <c r="G168" s="105">
        <v>0.129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4.0919999999999996</v>
      </c>
      <c r="F169" s="105">
        <v>0.255</v>
      </c>
      <c r="G169" s="105">
        <v>0.129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4.0919999999999996</v>
      </c>
      <c r="F170" s="105">
        <v>0.255</v>
      </c>
      <c r="G170" s="105">
        <v>0.129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4.0919999999999996</v>
      </c>
      <c r="F171" s="105">
        <v>0.255</v>
      </c>
      <c r="G171" s="105">
        <v>0.129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4.0919999999999996</v>
      </c>
      <c r="F172" s="105">
        <v>0.255</v>
      </c>
      <c r="G172" s="105">
        <v>0.129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4.0919999999999996</v>
      </c>
      <c r="F173" s="105">
        <v>0.255</v>
      </c>
      <c r="G173" s="105">
        <v>0.129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4.0919999999999996</v>
      </c>
      <c r="F174" s="105">
        <v>0.255</v>
      </c>
      <c r="G174" s="105">
        <v>0.129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4.0919999999999996</v>
      </c>
      <c r="F175" s="105">
        <v>0.255</v>
      </c>
      <c r="G175" s="105">
        <v>0.129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4.0919999999999996</v>
      </c>
      <c r="F176" s="105">
        <v>0.255</v>
      </c>
      <c r="G176" s="105">
        <v>0.129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4.0919999999999996</v>
      </c>
      <c r="F177" s="105">
        <v>0.255</v>
      </c>
      <c r="G177" s="105">
        <v>0.129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4.0919999999999996</v>
      </c>
      <c r="F178" s="105">
        <v>0.255</v>
      </c>
      <c r="G178" s="105">
        <v>0.129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4.09</v>
      </c>
      <c r="F179" s="105">
        <v>0.255</v>
      </c>
      <c r="G179" s="105">
        <v>0.129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4.09</v>
      </c>
      <c r="F180" s="105">
        <v>0.255</v>
      </c>
      <c r="G180" s="105">
        <v>0.129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4.09</v>
      </c>
      <c r="F181" s="105">
        <v>0.255</v>
      </c>
      <c r="G181" s="105">
        <v>0.129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472488.91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17750.240000000002</v>
      </c>
      <c r="D187" s="105">
        <v>12000.64</v>
      </c>
      <c r="E187" s="105">
        <v>5749.6</v>
      </c>
      <c r="F187" s="105">
        <v>0.68</v>
      </c>
      <c r="G187" s="105">
        <v>2.95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171115.7</v>
      </c>
      <c r="D190" s="105">
        <v>115688.46</v>
      </c>
      <c r="E190" s="105">
        <v>55427.25</v>
      </c>
      <c r="F190" s="105">
        <v>0.68</v>
      </c>
      <c r="G190" s="105">
        <v>2.89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158378.76999999999</v>
      </c>
      <c r="D191" s="105">
        <v>107077.23</v>
      </c>
      <c r="E191" s="105">
        <v>51301.54</v>
      </c>
      <c r="F191" s="105">
        <v>0.68</v>
      </c>
      <c r="G191" s="105">
        <v>2.89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124268.77</v>
      </c>
      <c r="D192" s="105">
        <v>84016.03</v>
      </c>
      <c r="E192" s="105">
        <v>40252.74</v>
      </c>
      <c r="F192" s="105">
        <v>0.68</v>
      </c>
      <c r="G192" s="105">
        <v>2.89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126805.97</v>
      </c>
      <c r="D193" s="105">
        <v>85731.39</v>
      </c>
      <c r="E193" s="105">
        <v>41074.58</v>
      </c>
      <c r="F193" s="105">
        <v>0.68</v>
      </c>
      <c r="G193" s="105">
        <v>2.89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7823.05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7999.98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7984.3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7919.16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7925.19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7746.49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7750.88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7812.41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7808.65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7785.53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7829.94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18234.87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5818.69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17959.38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5424.75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22671.35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22333.759999999998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22408.23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21278.94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21297.93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14400.37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18212.61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39410.550000000003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59108.58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124945.98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46939.96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43446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34089.050000000003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34785.050000000003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0.71</v>
      </c>
      <c r="F230" s="105">
        <v>829.1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6.89</v>
      </c>
      <c r="F233" s="105">
        <v>12927.13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6.38</v>
      </c>
      <c r="F234" s="105">
        <v>11964.9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5</v>
      </c>
      <c r="F235" s="105">
        <v>9388.02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5.1100000000000003</v>
      </c>
      <c r="F236" s="105">
        <v>9579.7000000000007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2601.7199999999998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76911.885399999999</v>
      </c>
      <c r="C246" s="105">
        <v>132.44479999999999</v>
      </c>
      <c r="D246" s="105">
        <v>307.3578</v>
      </c>
      <c r="E246" s="105">
        <v>0</v>
      </c>
      <c r="F246" s="105">
        <v>1.1999999999999999E-3</v>
      </c>
      <c r="G246" s="105">
        <v>546585.32019999996</v>
      </c>
      <c r="H246" s="105">
        <v>32403.570800000001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68917.387000000002</v>
      </c>
      <c r="C247" s="105">
        <v>119.21259999999999</v>
      </c>
      <c r="D247" s="105">
        <v>278.03059999999999</v>
      </c>
      <c r="E247" s="105">
        <v>0</v>
      </c>
      <c r="F247" s="105">
        <v>1E-3</v>
      </c>
      <c r="G247" s="105">
        <v>494437.60070000001</v>
      </c>
      <c r="H247" s="105">
        <v>29084.797999999999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71687.142999999996</v>
      </c>
      <c r="C248" s="105">
        <v>131.89760000000001</v>
      </c>
      <c r="D248" s="105">
        <v>327.90089999999998</v>
      </c>
      <c r="E248" s="105">
        <v>0</v>
      </c>
      <c r="F248" s="105">
        <v>1.1999999999999999E-3</v>
      </c>
      <c r="G248" s="105">
        <v>583212.79680000001</v>
      </c>
      <c r="H248" s="105">
        <v>30982.725900000001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68752.800099999993</v>
      </c>
      <c r="C249" s="105">
        <v>129.56190000000001</v>
      </c>
      <c r="D249" s="105">
        <v>329.49520000000001</v>
      </c>
      <c r="E249" s="105">
        <v>0</v>
      </c>
      <c r="F249" s="105">
        <v>1.1999999999999999E-3</v>
      </c>
      <c r="G249" s="105">
        <v>586078.41110000003</v>
      </c>
      <c r="H249" s="105">
        <v>29997.417799999999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79621.794500000004</v>
      </c>
      <c r="C250" s="105">
        <v>151.7843</v>
      </c>
      <c r="D250" s="105">
        <v>390.11500000000001</v>
      </c>
      <c r="E250" s="105">
        <v>0</v>
      </c>
      <c r="F250" s="105">
        <v>1.4E-3</v>
      </c>
      <c r="G250" s="105">
        <v>693920.18480000005</v>
      </c>
      <c r="H250" s="105">
        <v>34900.362699999998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90698.732999999993</v>
      </c>
      <c r="C251" s="105">
        <v>173.54169999999999</v>
      </c>
      <c r="D251" s="105">
        <v>447.53100000000001</v>
      </c>
      <c r="E251" s="105">
        <v>0</v>
      </c>
      <c r="F251" s="105">
        <v>1.6000000000000001E-3</v>
      </c>
      <c r="G251" s="105">
        <v>796055.30070000002</v>
      </c>
      <c r="H251" s="105">
        <v>39814.902699999999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63633.672899999998</v>
      </c>
      <c r="C252" s="105">
        <v>121.77419999999999</v>
      </c>
      <c r="D252" s="105">
        <v>314.0752</v>
      </c>
      <c r="E252" s="105">
        <v>0</v>
      </c>
      <c r="F252" s="105">
        <v>1.1000000000000001E-3</v>
      </c>
      <c r="G252" s="105">
        <v>558668.02190000005</v>
      </c>
      <c r="H252" s="105">
        <v>27935.589100000001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66364.802899999995</v>
      </c>
      <c r="C253" s="105">
        <v>126.96510000000001</v>
      </c>
      <c r="D253" s="105">
        <v>327.38080000000002</v>
      </c>
      <c r="E253" s="105">
        <v>0</v>
      </c>
      <c r="F253" s="105">
        <v>1.1999999999999999E-3</v>
      </c>
      <c r="G253" s="105">
        <v>582335.31019999995</v>
      </c>
      <c r="H253" s="105">
        <v>29131.287400000001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82877.829400000002</v>
      </c>
      <c r="C254" s="105">
        <v>158.5445</v>
      </c>
      <c r="D254" s="105">
        <v>408.78</v>
      </c>
      <c r="E254" s="105">
        <v>0</v>
      </c>
      <c r="F254" s="105">
        <v>1.5E-3</v>
      </c>
      <c r="G254" s="105">
        <v>727125.78949999996</v>
      </c>
      <c r="H254" s="105">
        <v>36378.657899999998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71146.179999999993</v>
      </c>
      <c r="C255" s="105">
        <v>134.12100000000001</v>
      </c>
      <c r="D255" s="105">
        <v>341.20499999999998</v>
      </c>
      <c r="E255" s="105">
        <v>0</v>
      </c>
      <c r="F255" s="105">
        <v>1.2999999999999999E-3</v>
      </c>
      <c r="G255" s="105">
        <v>606907.37410000002</v>
      </c>
      <c r="H255" s="105">
        <v>31046.184600000001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68677.055699999997</v>
      </c>
      <c r="C256" s="105">
        <v>124.7608</v>
      </c>
      <c r="D256" s="105">
        <v>306.29649999999998</v>
      </c>
      <c r="E256" s="105">
        <v>0</v>
      </c>
      <c r="F256" s="105">
        <v>1.1000000000000001E-3</v>
      </c>
      <c r="G256" s="105">
        <v>544770.83779999998</v>
      </c>
      <c r="H256" s="105">
        <v>29534.155299999999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73065.651500000007</v>
      </c>
      <c r="C257" s="105">
        <v>127.84950000000001</v>
      </c>
      <c r="D257" s="105">
        <v>301.92880000000002</v>
      </c>
      <c r="E257" s="105">
        <v>0</v>
      </c>
      <c r="F257" s="105">
        <v>1.1000000000000001E-3</v>
      </c>
      <c r="G257" s="105">
        <v>536953.53819999995</v>
      </c>
      <c r="H257" s="105">
        <v>30970.415300000001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882354.93530000001</v>
      </c>
      <c r="C259" s="105">
        <v>1632.4583</v>
      </c>
      <c r="D259" s="105">
        <v>4080.0967999999998</v>
      </c>
      <c r="E259" s="105">
        <v>0</v>
      </c>
      <c r="F259" s="105">
        <v>1.4999999999999999E-2</v>
      </c>
      <c r="G259" s="106">
        <v>7257050</v>
      </c>
      <c r="H259" s="105">
        <v>382180.0675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63633.672899999998</v>
      </c>
      <c r="C260" s="105">
        <v>119.21259999999999</v>
      </c>
      <c r="D260" s="105">
        <v>278.03059999999999</v>
      </c>
      <c r="E260" s="105">
        <v>0</v>
      </c>
      <c r="F260" s="105">
        <v>1E-3</v>
      </c>
      <c r="G260" s="105">
        <v>494437.60070000001</v>
      </c>
      <c r="H260" s="105">
        <v>27935.589100000001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90698.732999999993</v>
      </c>
      <c r="C261" s="105">
        <v>173.54169999999999</v>
      </c>
      <c r="D261" s="105">
        <v>447.53100000000001</v>
      </c>
      <c r="E261" s="105">
        <v>0</v>
      </c>
      <c r="F261" s="105">
        <v>1.6000000000000001E-3</v>
      </c>
      <c r="G261" s="105">
        <v>796055.30070000002</v>
      </c>
      <c r="H261" s="105">
        <v>39814.902699999999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315156000000</v>
      </c>
      <c r="C264" s="105">
        <v>256698.71299999999</v>
      </c>
      <c r="D264" s="105" t="s">
        <v>698</v>
      </c>
      <c r="E264" s="105">
        <v>120876.129</v>
      </c>
      <c r="F264" s="105">
        <v>73092.044999999998</v>
      </c>
      <c r="G264" s="105">
        <v>15630.56</v>
      </c>
      <c r="H264" s="105">
        <v>0</v>
      </c>
      <c r="I264" s="105">
        <v>44710.697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2389.2809999999999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285088000000</v>
      </c>
      <c r="C265" s="105">
        <v>249537.103</v>
      </c>
      <c r="D265" s="105" t="s">
        <v>794</v>
      </c>
      <c r="E265" s="105">
        <v>120876.129</v>
      </c>
      <c r="F265" s="105">
        <v>73092.044999999998</v>
      </c>
      <c r="G265" s="105">
        <v>15320.275</v>
      </c>
      <c r="H265" s="105">
        <v>0</v>
      </c>
      <c r="I265" s="105">
        <v>37914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2334.6529999999998</v>
      </c>
      <c r="R265" s="105">
        <v>0</v>
      </c>
      <c r="S265" s="105">
        <v>0</v>
      </c>
    </row>
    <row r="266" spans="1:19">
      <c r="A266" s="105" t="s">
        <v>598</v>
      </c>
      <c r="B266" s="106">
        <v>336275000000</v>
      </c>
      <c r="C266" s="105">
        <v>296676.56400000001</v>
      </c>
      <c r="D266" s="105" t="s">
        <v>699</v>
      </c>
      <c r="E266" s="105">
        <v>120876.129</v>
      </c>
      <c r="F266" s="105">
        <v>73092.044999999998</v>
      </c>
      <c r="G266" s="105">
        <v>21425.784</v>
      </c>
      <c r="H266" s="105">
        <v>0</v>
      </c>
      <c r="I266" s="105">
        <v>78744.187000000005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2538.4189999999999</v>
      </c>
      <c r="R266" s="105">
        <v>0</v>
      </c>
      <c r="S266" s="105">
        <v>0</v>
      </c>
    </row>
    <row r="267" spans="1:19">
      <c r="A267" s="105" t="s">
        <v>599</v>
      </c>
      <c r="B267" s="106">
        <v>337927000000</v>
      </c>
      <c r="C267" s="105">
        <v>346375.53499999997</v>
      </c>
      <c r="D267" s="105" t="s">
        <v>661</v>
      </c>
      <c r="E267" s="105">
        <v>120876.129</v>
      </c>
      <c r="F267" s="105">
        <v>75091.737999999998</v>
      </c>
      <c r="G267" s="105">
        <v>22144.877</v>
      </c>
      <c r="H267" s="105">
        <v>0</v>
      </c>
      <c r="I267" s="105">
        <v>125672.034</v>
      </c>
      <c r="J267" s="105">
        <v>0</v>
      </c>
      <c r="K267" s="105">
        <v>7.0000000000000001E-3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2590.75</v>
      </c>
      <c r="R267" s="105">
        <v>0</v>
      </c>
      <c r="S267" s="105">
        <v>0</v>
      </c>
    </row>
    <row r="268" spans="1:19">
      <c r="A268" s="105" t="s">
        <v>316</v>
      </c>
      <c r="B268" s="106">
        <v>400108000000</v>
      </c>
      <c r="C268" s="105">
        <v>412021.804</v>
      </c>
      <c r="D268" s="105" t="s">
        <v>752</v>
      </c>
      <c r="E268" s="105">
        <v>120876.129</v>
      </c>
      <c r="F268" s="105">
        <v>73092.044999999998</v>
      </c>
      <c r="G268" s="105">
        <v>31145.495999999999</v>
      </c>
      <c r="H268" s="105">
        <v>0</v>
      </c>
      <c r="I268" s="105">
        <v>184252.07</v>
      </c>
      <c r="J268" s="105">
        <v>0</v>
      </c>
      <c r="K268" s="105">
        <v>0.01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2656.0549999999998</v>
      </c>
      <c r="R268" s="105">
        <v>0</v>
      </c>
      <c r="S268" s="105">
        <v>0</v>
      </c>
    </row>
    <row r="269" spans="1:19">
      <c r="A269" s="105" t="s">
        <v>600</v>
      </c>
      <c r="B269" s="106">
        <v>458998000000</v>
      </c>
      <c r="C269" s="105">
        <v>447389.38699999999</v>
      </c>
      <c r="D269" s="105" t="s">
        <v>753</v>
      </c>
      <c r="E269" s="105">
        <v>120876.129</v>
      </c>
      <c r="F269" s="105">
        <v>73092.044999999998</v>
      </c>
      <c r="G269" s="105">
        <v>35023.536</v>
      </c>
      <c r="H269" s="105">
        <v>0</v>
      </c>
      <c r="I269" s="105">
        <v>215680.85</v>
      </c>
      <c r="J269" s="105">
        <v>0</v>
      </c>
      <c r="K269" s="105">
        <v>2E-3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2716.8249999999998</v>
      </c>
      <c r="R269" s="105">
        <v>0</v>
      </c>
      <c r="S269" s="105">
        <v>0</v>
      </c>
    </row>
    <row r="270" spans="1:19">
      <c r="A270" s="105" t="s">
        <v>601</v>
      </c>
      <c r="B270" s="106">
        <v>322123000000</v>
      </c>
      <c r="C270" s="105">
        <v>360441.69300000003</v>
      </c>
      <c r="D270" s="105" t="s">
        <v>754</v>
      </c>
      <c r="E270" s="105">
        <v>67153.404999999999</v>
      </c>
      <c r="F270" s="105">
        <v>40636.785000000003</v>
      </c>
      <c r="G270" s="105">
        <v>25636.400000000001</v>
      </c>
      <c r="H270" s="105">
        <v>0</v>
      </c>
      <c r="I270" s="105">
        <v>224410.81200000001</v>
      </c>
      <c r="J270" s="105">
        <v>0</v>
      </c>
      <c r="K270" s="105">
        <v>6.0000000000000001E-3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2604.2860000000001</v>
      </c>
      <c r="R270" s="105">
        <v>0</v>
      </c>
      <c r="S270" s="105">
        <v>0</v>
      </c>
    </row>
    <row r="271" spans="1:19">
      <c r="A271" s="105" t="s">
        <v>602</v>
      </c>
      <c r="B271" s="106">
        <v>335769000000</v>
      </c>
      <c r="C271" s="105">
        <v>322741.37300000002</v>
      </c>
      <c r="D271" s="105" t="s">
        <v>700</v>
      </c>
      <c r="E271" s="105">
        <v>67153.404999999999</v>
      </c>
      <c r="F271" s="105">
        <v>41836.601000000002</v>
      </c>
      <c r="G271" s="105">
        <v>16516.241000000002</v>
      </c>
      <c r="H271" s="105">
        <v>0</v>
      </c>
      <c r="I271" s="105">
        <v>194661.45300000001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2573.6729999999998</v>
      </c>
      <c r="R271" s="105">
        <v>0</v>
      </c>
      <c r="S271" s="105">
        <v>0</v>
      </c>
    </row>
    <row r="272" spans="1:19">
      <c r="A272" s="105" t="s">
        <v>603</v>
      </c>
      <c r="B272" s="106">
        <v>419254000000</v>
      </c>
      <c r="C272" s="105">
        <v>436130.402</v>
      </c>
      <c r="D272" s="105" t="s">
        <v>755</v>
      </c>
      <c r="E272" s="105">
        <v>120876.129</v>
      </c>
      <c r="F272" s="105">
        <v>75091.737999999998</v>
      </c>
      <c r="G272" s="105">
        <v>32083.288</v>
      </c>
      <c r="H272" s="105">
        <v>0</v>
      </c>
      <c r="I272" s="105">
        <v>205421.19200000001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2658.0549999999998</v>
      </c>
      <c r="R272" s="105">
        <v>0</v>
      </c>
      <c r="S272" s="105">
        <v>0</v>
      </c>
    </row>
    <row r="273" spans="1:19">
      <c r="A273" s="105" t="s">
        <v>604</v>
      </c>
      <c r="B273" s="106">
        <v>349937000000</v>
      </c>
      <c r="C273" s="105">
        <v>360671.071</v>
      </c>
      <c r="D273" s="105" t="s">
        <v>642</v>
      </c>
      <c r="E273" s="105">
        <v>120876.129</v>
      </c>
      <c r="F273" s="105">
        <v>73092.044999999998</v>
      </c>
      <c r="G273" s="105">
        <v>21497.581999999999</v>
      </c>
      <c r="H273" s="105">
        <v>0</v>
      </c>
      <c r="I273" s="105">
        <v>142619.96799999999</v>
      </c>
      <c r="J273" s="105">
        <v>0</v>
      </c>
      <c r="K273" s="105">
        <v>1.7000000000000001E-2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2585.33</v>
      </c>
      <c r="R273" s="105">
        <v>0</v>
      </c>
      <c r="S273" s="105">
        <v>0</v>
      </c>
    </row>
    <row r="274" spans="1:19">
      <c r="A274" s="105" t="s">
        <v>605</v>
      </c>
      <c r="B274" s="106">
        <v>314110000000</v>
      </c>
      <c r="C274" s="105">
        <v>280211.87699999998</v>
      </c>
      <c r="D274" s="105" t="s">
        <v>756</v>
      </c>
      <c r="E274" s="105">
        <v>120876.129</v>
      </c>
      <c r="F274" s="105">
        <v>75091.737999999998</v>
      </c>
      <c r="G274" s="105">
        <v>15955.745000000001</v>
      </c>
      <c r="H274" s="105">
        <v>0</v>
      </c>
      <c r="I274" s="105">
        <v>65766.678</v>
      </c>
      <c r="J274" s="105">
        <v>0</v>
      </c>
      <c r="K274" s="105">
        <v>8.0000000000000002E-3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2521.58</v>
      </c>
      <c r="R274" s="105">
        <v>0</v>
      </c>
      <c r="S274" s="105">
        <v>0</v>
      </c>
    </row>
    <row r="275" spans="1:19">
      <c r="A275" s="105" t="s">
        <v>606</v>
      </c>
      <c r="B275" s="106">
        <v>309602000000</v>
      </c>
      <c r="C275" s="105">
        <v>251483.42800000001</v>
      </c>
      <c r="D275" s="105" t="s">
        <v>641</v>
      </c>
      <c r="E275" s="105">
        <v>120876.129</v>
      </c>
      <c r="F275" s="105">
        <v>79091.122000000003</v>
      </c>
      <c r="G275" s="105">
        <v>9957.4719999999998</v>
      </c>
      <c r="H275" s="105">
        <v>0</v>
      </c>
      <c r="I275" s="105">
        <v>39104.932000000001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2453.7730000000001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4184350000000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285088000000</v>
      </c>
      <c r="C278" s="105">
        <v>249537.103</v>
      </c>
      <c r="D278" s="105"/>
      <c r="E278" s="105">
        <v>67153.404999999999</v>
      </c>
      <c r="F278" s="105">
        <v>40636.785000000003</v>
      </c>
      <c r="G278" s="105">
        <v>9957.4719999999998</v>
      </c>
      <c r="H278" s="105">
        <v>0</v>
      </c>
      <c r="I278" s="105">
        <v>37914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2334.6529999999998</v>
      </c>
      <c r="R278" s="105">
        <v>0</v>
      </c>
      <c r="S278" s="105">
        <v>0</v>
      </c>
    </row>
    <row r="279" spans="1:19">
      <c r="A279" s="105" t="s">
        <v>609</v>
      </c>
      <c r="B279" s="106">
        <v>458998000000</v>
      </c>
      <c r="C279" s="105">
        <v>447389.38699999999</v>
      </c>
      <c r="D279" s="105"/>
      <c r="E279" s="105">
        <v>120876.129</v>
      </c>
      <c r="F279" s="105">
        <v>79091.122000000003</v>
      </c>
      <c r="G279" s="105">
        <v>35023.536</v>
      </c>
      <c r="H279" s="105">
        <v>0</v>
      </c>
      <c r="I279" s="105">
        <v>224410.81200000001</v>
      </c>
      <c r="J279" s="105">
        <v>0</v>
      </c>
      <c r="K279" s="105">
        <v>1.7000000000000001E-2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2716.8249999999998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113365.82</v>
      </c>
      <c r="C282" s="105">
        <v>13195.31</v>
      </c>
      <c r="D282" s="105">
        <v>0</v>
      </c>
      <c r="E282" s="105">
        <v>126561.12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16.5</v>
      </c>
      <c r="C283" s="105">
        <v>1.92</v>
      </c>
      <c r="D283" s="105">
        <v>0</v>
      </c>
      <c r="E283" s="105">
        <v>18.420000000000002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16.5</v>
      </c>
      <c r="C284" s="105">
        <v>1.92</v>
      </c>
      <c r="D284" s="105">
        <v>0</v>
      </c>
      <c r="E284" s="105">
        <v>18.420000000000002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  <row r="295" spans="1:7">
      <c r="A295" s="103"/>
      <c r="B295" s="103"/>
      <c r="C295" s="103"/>
      <c r="D295" s="103"/>
      <c r="E295" s="103"/>
      <c r="F295" s="103"/>
      <c r="G295" s="10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2"/>
  <dimension ref="A1:S294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4727.26</v>
      </c>
      <c r="C2" s="105">
        <v>688</v>
      </c>
      <c r="D2" s="105">
        <v>688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4727.26</v>
      </c>
      <c r="C3" s="105">
        <v>688</v>
      </c>
      <c r="D3" s="105">
        <v>688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13247.37</v>
      </c>
      <c r="C4" s="105">
        <v>1928.01</v>
      </c>
      <c r="D4" s="105">
        <v>1928.01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13247.37</v>
      </c>
      <c r="C5" s="105">
        <v>1928.01</v>
      </c>
      <c r="D5" s="105">
        <v>1928.01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342.07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584.5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123.66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175.48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0.33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114.31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71.48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4036.54</v>
      </c>
      <c r="C28" s="105">
        <v>690.72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1.2490000000000001</v>
      </c>
      <c r="E61" s="105">
        <v>1.536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0.56899999999999995</v>
      </c>
      <c r="E63" s="105">
        <v>0.63700000000000001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1.2490000000000001</v>
      </c>
      <c r="E64" s="105">
        <v>1.536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1.2490000000000001</v>
      </c>
      <c r="E65" s="105">
        <v>1.536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0.56899999999999995</v>
      </c>
      <c r="E67" s="105">
        <v>0.63700000000000001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1.2490000000000001</v>
      </c>
      <c r="E68" s="105">
        <v>1.536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0.56899999999999995</v>
      </c>
      <c r="E70" s="105">
        <v>0.63700000000000001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1.2490000000000001</v>
      </c>
      <c r="E71" s="105">
        <v>1.536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1.2490000000000001</v>
      </c>
      <c r="E72" s="105">
        <v>1.536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0.56899999999999995</v>
      </c>
      <c r="E74" s="105">
        <v>0.63700000000000001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1.2490000000000001</v>
      </c>
      <c r="E75" s="105">
        <v>1.536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1.2490000000000001</v>
      </c>
      <c r="E76" s="105">
        <v>1.536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0.56899999999999995</v>
      </c>
      <c r="E78" s="105">
        <v>0.63700000000000001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1.2490000000000001</v>
      </c>
      <c r="E79" s="105">
        <v>1.536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1.2490000000000001</v>
      </c>
      <c r="E80" s="105">
        <v>1.536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0.56899999999999995</v>
      </c>
      <c r="E82" s="105">
        <v>0.63700000000000001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1.2490000000000001</v>
      </c>
      <c r="E83" s="105">
        <v>1.536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1.2490000000000001</v>
      </c>
      <c r="E84" s="105">
        <v>1.536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0.56899999999999995</v>
      </c>
      <c r="E86" s="105">
        <v>0.63700000000000001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1.2490000000000001</v>
      </c>
      <c r="E87" s="105">
        <v>1.536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1.2490000000000001</v>
      </c>
      <c r="E88" s="105">
        <v>1.536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0.56899999999999995</v>
      </c>
      <c r="E90" s="105">
        <v>0.63700000000000001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1.2490000000000001</v>
      </c>
      <c r="E91" s="105">
        <v>1.536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1.2490000000000001</v>
      </c>
      <c r="E92" s="105">
        <v>1.536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0.56899999999999995</v>
      </c>
      <c r="E94" s="105">
        <v>0.63700000000000001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1.2490000000000001</v>
      </c>
      <c r="E95" s="105">
        <v>1.536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0.56899999999999995</v>
      </c>
      <c r="E97" s="105">
        <v>0.63700000000000001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1.2490000000000001</v>
      </c>
      <c r="E98" s="105">
        <v>1.536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0.56899999999999995</v>
      </c>
      <c r="E100" s="105">
        <v>0.63700000000000001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1.2490000000000001</v>
      </c>
      <c r="E101" s="105">
        <v>1.536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0.56899999999999995</v>
      </c>
      <c r="E103" s="105">
        <v>0.63700000000000001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1.2490000000000001</v>
      </c>
      <c r="E104" s="105">
        <v>1.536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0.56899999999999995</v>
      </c>
      <c r="E106" s="105">
        <v>0.63700000000000001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1.2490000000000001</v>
      </c>
      <c r="E107" s="105">
        <v>1.536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0.56899999999999995</v>
      </c>
      <c r="E109" s="105">
        <v>0.63700000000000001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1.2490000000000001</v>
      </c>
      <c r="E110" s="105">
        <v>1.536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1.2490000000000001</v>
      </c>
      <c r="E111" s="105">
        <v>1.536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0.56899999999999995</v>
      </c>
      <c r="E113" s="105">
        <v>0.63700000000000001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1.2490000000000001</v>
      </c>
      <c r="E114" s="105">
        <v>1.536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0.56899999999999995</v>
      </c>
      <c r="E116" s="105">
        <v>0.63700000000000001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1.2490000000000001</v>
      </c>
      <c r="E117" s="105">
        <v>1.536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0.56899999999999995</v>
      </c>
      <c r="E119" s="105">
        <v>0.63700000000000001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0.56899999999999995</v>
      </c>
      <c r="E121" s="105">
        <v>0.63700000000000001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1.2490000000000001</v>
      </c>
      <c r="E122" s="105">
        <v>1.536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0.56899999999999995</v>
      </c>
      <c r="E124" s="105">
        <v>0.63700000000000001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1.2490000000000001</v>
      </c>
      <c r="E125" s="105">
        <v>1.536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0.56899999999999995</v>
      </c>
      <c r="E127" s="105">
        <v>0.63700000000000001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1.2490000000000001</v>
      </c>
      <c r="E128" s="105">
        <v>1.536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0.56899999999999995</v>
      </c>
      <c r="E130" s="105">
        <v>0.63700000000000001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1.2490000000000001</v>
      </c>
      <c r="E131" s="105">
        <v>1.536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0.56899999999999995</v>
      </c>
      <c r="E133" s="105">
        <v>0.63700000000000001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1.2490000000000001</v>
      </c>
      <c r="E134" s="105">
        <v>1.536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0.56899999999999995</v>
      </c>
      <c r="E136" s="105">
        <v>0.63700000000000001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1.2490000000000001</v>
      </c>
      <c r="E137" s="105">
        <v>1.536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0.56899999999999995</v>
      </c>
      <c r="E139" s="105">
        <v>0.63700000000000001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1.2490000000000001</v>
      </c>
      <c r="E140" s="105">
        <v>1.536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1.2490000000000001</v>
      </c>
      <c r="E141" s="105">
        <v>1.536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0.56899999999999995</v>
      </c>
      <c r="E143" s="105">
        <v>0.63700000000000001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5.835</v>
      </c>
      <c r="F146" s="105">
        <v>0.44</v>
      </c>
      <c r="G146" s="105">
        <v>0.27200000000000002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5.835</v>
      </c>
      <c r="F147" s="105">
        <v>0.44</v>
      </c>
      <c r="G147" s="105">
        <v>0.27200000000000002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5.835</v>
      </c>
      <c r="F148" s="105">
        <v>0.44</v>
      </c>
      <c r="G148" s="105">
        <v>0.27200000000000002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5.835</v>
      </c>
      <c r="F149" s="105">
        <v>0.44</v>
      </c>
      <c r="G149" s="105">
        <v>0.27200000000000002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5.835</v>
      </c>
      <c r="F150" s="105">
        <v>0.44</v>
      </c>
      <c r="G150" s="105">
        <v>0.27200000000000002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5.835</v>
      </c>
      <c r="F151" s="105">
        <v>0.44</v>
      </c>
      <c r="G151" s="105">
        <v>0.27200000000000002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5.835</v>
      </c>
      <c r="F152" s="105">
        <v>0.44</v>
      </c>
      <c r="G152" s="105">
        <v>0.27200000000000002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5.835</v>
      </c>
      <c r="F153" s="105">
        <v>0.44</v>
      </c>
      <c r="G153" s="105">
        <v>0.27200000000000002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5.835</v>
      </c>
      <c r="F154" s="105">
        <v>0.44</v>
      </c>
      <c r="G154" s="105">
        <v>0.27200000000000002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5.835</v>
      </c>
      <c r="F155" s="105">
        <v>0.44</v>
      </c>
      <c r="G155" s="105">
        <v>0.27200000000000002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5.835</v>
      </c>
      <c r="F156" s="105">
        <v>0.44</v>
      </c>
      <c r="G156" s="105">
        <v>0.27200000000000002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5.835</v>
      </c>
      <c r="F157" s="105">
        <v>0.44</v>
      </c>
      <c r="G157" s="105">
        <v>0.27200000000000002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5.835</v>
      </c>
      <c r="F158" s="105">
        <v>0.44</v>
      </c>
      <c r="G158" s="105">
        <v>0.27200000000000002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5.835</v>
      </c>
      <c r="F159" s="105">
        <v>0.44</v>
      </c>
      <c r="G159" s="105">
        <v>0.27200000000000002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5.835</v>
      </c>
      <c r="F160" s="105">
        <v>0.44</v>
      </c>
      <c r="G160" s="105">
        <v>0.27200000000000002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5.835</v>
      </c>
      <c r="F161" s="105">
        <v>0.44</v>
      </c>
      <c r="G161" s="105">
        <v>0.27200000000000002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5.835</v>
      </c>
      <c r="F162" s="105">
        <v>0.44</v>
      </c>
      <c r="G162" s="105">
        <v>0.27200000000000002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5.835</v>
      </c>
      <c r="F163" s="105">
        <v>0.44</v>
      </c>
      <c r="G163" s="105">
        <v>0.27200000000000002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5.835</v>
      </c>
      <c r="F164" s="105">
        <v>0.44</v>
      </c>
      <c r="G164" s="105">
        <v>0.27200000000000002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5.835</v>
      </c>
      <c r="F165" s="105">
        <v>0.44</v>
      </c>
      <c r="G165" s="105">
        <v>0.27200000000000002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5.835</v>
      </c>
      <c r="F166" s="105">
        <v>0.44</v>
      </c>
      <c r="G166" s="105">
        <v>0.27200000000000002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5.835</v>
      </c>
      <c r="F167" s="105">
        <v>0.44</v>
      </c>
      <c r="G167" s="105">
        <v>0.27200000000000002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5.835</v>
      </c>
      <c r="F168" s="105">
        <v>0.44</v>
      </c>
      <c r="G168" s="105">
        <v>0.27200000000000002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5.835</v>
      </c>
      <c r="F169" s="105">
        <v>0.44</v>
      </c>
      <c r="G169" s="105">
        <v>0.27200000000000002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5.835</v>
      </c>
      <c r="F170" s="105">
        <v>0.44</v>
      </c>
      <c r="G170" s="105">
        <v>0.27200000000000002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5.835</v>
      </c>
      <c r="F171" s="105">
        <v>0.44</v>
      </c>
      <c r="G171" s="105">
        <v>0.27200000000000002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5.835</v>
      </c>
      <c r="F172" s="105">
        <v>0.44</v>
      </c>
      <c r="G172" s="105">
        <v>0.27200000000000002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5.835</v>
      </c>
      <c r="F173" s="105">
        <v>0.44</v>
      </c>
      <c r="G173" s="105">
        <v>0.27200000000000002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5.835</v>
      </c>
      <c r="F174" s="105">
        <v>0.44</v>
      </c>
      <c r="G174" s="105">
        <v>0.27200000000000002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5.835</v>
      </c>
      <c r="F175" s="105">
        <v>0.44</v>
      </c>
      <c r="G175" s="105">
        <v>0.27200000000000002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5.835</v>
      </c>
      <c r="F176" s="105">
        <v>0.44</v>
      </c>
      <c r="G176" s="105">
        <v>0.27200000000000002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5.835</v>
      </c>
      <c r="F177" s="105">
        <v>0.44</v>
      </c>
      <c r="G177" s="105">
        <v>0.27200000000000002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5.835</v>
      </c>
      <c r="F178" s="105">
        <v>0.44</v>
      </c>
      <c r="G178" s="105">
        <v>0.27200000000000002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0.44</v>
      </c>
      <c r="G179" s="105">
        <v>0.27200000000000002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0.44</v>
      </c>
      <c r="G180" s="105">
        <v>0.27200000000000002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0.44</v>
      </c>
      <c r="G181" s="105">
        <v>0.27200000000000002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442551.12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19588.96</v>
      </c>
      <c r="D187" s="105">
        <v>13243.77</v>
      </c>
      <c r="E187" s="105">
        <v>6345.19</v>
      </c>
      <c r="F187" s="105">
        <v>0.68</v>
      </c>
      <c r="G187" s="105">
        <v>2.98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28748.44</v>
      </c>
      <c r="D188" s="105">
        <v>19436.34</v>
      </c>
      <c r="E188" s="105">
        <v>9312.1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150662.07999999999</v>
      </c>
      <c r="D190" s="105">
        <v>113743.67999999999</v>
      </c>
      <c r="E190" s="105">
        <v>36918.400000000001</v>
      </c>
      <c r="F190" s="105">
        <v>0.75</v>
      </c>
      <c r="G190" s="105">
        <v>3.15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152619.96</v>
      </c>
      <c r="D191" s="105">
        <v>113096.08</v>
      </c>
      <c r="E191" s="105">
        <v>39523.879999999997</v>
      </c>
      <c r="F191" s="105">
        <v>0.74</v>
      </c>
      <c r="G191" s="105">
        <v>3.1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120119.15</v>
      </c>
      <c r="D192" s="105">
        <v>88055.52</v>
      </c>
      <c r="E192" s="105">
        <v>32063.63</v>
      </c>
      <c r="F192" s="105">
        <v>0.73</v>
      </c>
      <c r="G192" s="105">
        <v>3.07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123106.76</v>
      </c>
      <c r="D193" s="105">
        <v>91400.18</v>
      </c>
      <c r="E193" s="105">
        <v>31706.58</v>
      </c>
      <c r="F193" s="105">
        <v>0.74</v>
      </c>
      <c r="G193" s="105">
        <v>3.1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10450.15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8308.3799999999992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10831.59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10706.46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10717.4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9831.51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9839.6200000000008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9954.2099999999991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9511.44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9466.35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9538.1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19409.72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9248.6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21354.85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6436.32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32384.52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31761.51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31872.69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21797.07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21829.71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14947.43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22851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31763.91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45129.75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91250.81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24868.47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26524.65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20339.990000000002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21493.1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0.79</v>
      </c>
      <c r="F230" s="105">
        <v>914.99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1.1599999999999999</v>
      </c>
      <c r="F231" s="105">
        <v>1318.84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8.02</v>
      </c>
      <c r="F233" s="105">
        <v>15045.01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7.77</v>
      </c>
      <c r="F234" s="105">
        <v>14585.27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5.96</v>
      </c>
      <c r="F235" s="105">
        <v>11184.48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6.3</v>
      </c>
      <c r="F236" s="105">
        <v>11818.54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2436.87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33405.085700000003</v>
      </c>
      <c r="C246" s="105">
        <v>28.853100000000001</v>
      </c>
      <c r="D246" s="105">
        <v>263.9735</v>
      </c>
      <c r="E246" s="105">
        <v>0</v>
      </c>
      <c r="F246" s="105">
        <v>1E-4</v>
      </c>
      <c r="G246" s="106">
        <v>1592620</v>
      </c>
      <c r="H246" s="105">
        <v>12366.9292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29767.979899999998</v>
      </c>
      <c r="C247" s="105">
        <v>25.6998</v>
      </c>
      <c r="D247" s="105">
        <v>237.35159999999999</v>
      </c>
      <c r="E247" s="105">
        <v>0</v>
      </c>
      <c r="F247" s="105">
        <v>1E-4</v>
      </c>
      <c r="G247" s="106">
        <v>1432010</v>
      </c>
      <c r="H247" s="105">
        <v>11026.8982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34531.186000000002</v>
      </c>
      <c r="C248" s="105">
        <v>29.782399999999999</v>
      </c>
      <c r="D248" s="105">
        <v>280.62060000000002</v>
      </c>
      <c r="E248" s="105">
        <v>0</v>
      </c>
      <c r="F248" s="105">
        <v>1E-4</v>
      </c>
      <c r="G248" s="106">
        <v>1693080</v>
      </c>
      <c r="H248" s="105">
        <v>12807.4638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31482.183199999999</v>
      </c>
      <c r="C249" s="105">
        <v>27.099699999999999</v>
      </c>
      <c r="D249" s="105">
        <v>265.33690000000001</v>
      </c>
      <c r="E249" s="105">
        <v>0</v>
      </c>
      <c r="F249" s="105">
        <v>1E-4</v>
      </c>
      <c r="G249" s="106">
        <v>1600910</v>
      </c>
      <c r="H249" s="105">
        <v>11705.5689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34402.942999999999</v>
      </c>
      <c r="C250" s="105">
        <v>29.576699999999999</v>
      </c>
      <c r="D250" s="105">
        <v>296.60660000000001</v>
      </c>
      <c r="E250" s="105">
        <v>0</v>
      </c>
      <c r="F250" s="105">
        <v>1E-4</v>
      </c>
      <c r="G250" s="106">
        <v>1789600</v>
      </c>
      <c r="H250" s="105">
        <v>12811.8514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34595.956100000003</v>
      </c>
      <c r="C251" s="105">
        <v>29.720199999999998</v>
      </c>
      <c r="D251" s="105">
        <v>302.27179999999998</v>
      </c>
      <c r="E251" s="105">
        <v>0</v>
      </c>
      <c r="F251" s="105">
        <v>1E-4</v>
      </c>
      <c r="G251" s="106">
        <v>1823790</v>
      </c>
      <c r="H251" s="105">
        <v>12895.937900000001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24624.446499999998</v>
      </c>
      <c r="C252" s="105">
        <v>21.140999999999998</v>
      </c>
      <c r="D252" s="105">
        <v>217.48140000000001</v>
      </c>
      <c r="E252" s="105">
        <v>0</v>
      </c>
      <c r="F252" s="105">
        <v>1E-4</v>
      </c>
      <c r="G252" s="106">
        <v>1312210</v>
      </c>
      <c r="H252" s="105">
        <v>9186.0892999999996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27402.755799999999</v>
      </c>
      <c r="C253" s="105">
        <v>23.523599999999998</v>
      </c>
      <c r="D253" s="105">
        <v>242.49430000000001</v>
      </c>
      <c r="E253" s="105">
        <v>0</v>
      </c>
      <c r="F253" s="105">
        <v>1E-4</v>
      </c>
      <c r="G253" s="106">
        <v>1463130</v>
      </c>
      <c r="H253" s="105">
        <v>10223.980299999999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34907.229700000004</v>
      </c>
      <c r="C254" s="105">
        <v>29.960100000000001</v>
      </c>
      <c r="D254" s="105">
        <v>309.92009999999999</v>
      </c>
      <c r="E254" s="105">
        <v>0</v>
      </c>
      <c r="F254" s="105">
        <v>1E-4</v>
      </c>
      <c r="G254" s="106">
        <v>1869960</v>
      </c>
      <c r="H254" s="105">
        <v>13027.004800000001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34809.095800000003</v>
      </c>
      <c r="C255" s="105">
        <v>29.902799999999999</v>
      </c>
      <c r="D255" s="105">
        <v>304.23349999999999</v>
      </c>
      <c r="E255" s="105">
        <v>0</v>
      </c>
      <c r="F255" s="105">
        <v>1E-4</v>
      </c>
      <c r="G255" s="106">
        <v>1835630</v>
      </c>
      <c r="H255" s="105">
        <v>12975.6909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33238.478799999997</v>
      </c>
      <c r="C256" s="105">
        <v>28.6203</v>
      </c>
      <c r="D256" s="105">
        <v>278.5634</v>
      </c>
      <c r="E256" s="105">
        <v>0</v>
      </c>
      <c r="F256" s="105">
        <v>1E-4</v>
      </c>
      <c r="G256" s="106">
        <v>1680700</v>
      </c>
      <c r="H256" s="105">
        <v>12353.779399999999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32666.286499999998</v>
      </c>
      <c r="C257" s="105">
        <v>28.181799999999999</v>
      </c>
      <c r="D257" s="105">
        <v>264.06920000000002</v>
      </c>
      <c r="E257" s="105">
        <v>0</v>
      </c>
      <c r="F257" s="105">
        <v>1E-4</v>
      </c>
      <c r="G257" s="106">
        <v>1593220</v>
      </c>
      <c r="H257" s="105">
        <v>12111.5214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385833.62709999998</v>
      </c>
      <c r="C259" s="105">
        <v>332.06139999999999</v>
      </c>
      <c r="D259" s="105">
        <v>3262.9227999999998</v>
      </c>
      <c r="E259" s="105">
        <v>0</v>
      </c>
      <c r="F259" s="105">
        <v>1.5E-3</v>
      </c>
      <c r="G259" s="106">
        <v>19686800</v>
      </c>
      <c r="H259" s="105">
        <v>143492.71549999999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24624.446499999998</v>
      </c>
      <c r="C260" s="105">
        <v>21.140999999999998</v>
      </c>
      <c r="D260" s="105">
        <v>217.48140000000001</v>
      </c>
      <c r="E260" s="105">
        <v>0</v>
      </c>
      <c r="F260" s="105">
        <v>1E-4</v>
      </c>
      <c r="G260" s="106">
        <v>1312210</v>
      </c>
      <c r="H260" s="105">
        <v>9186.0892999999996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34907.229700000004</v>
      </c>
      <c r="C261" s="105">
        <v>29.960100000000001</v>
      </c>
      <c r="D261" s="105">
        <v>309.92009999999999</v>
      </c>
      <c r="E261" s="105">
        <v>0</v>
      </c>
      <c r="F261" s="105">
        <v>1E-4</v>
      </c>
      <c r="G261" s="106">
        <v>1869960</v>
      </c>
      <c r="H261" s="105">
        <v>13027.004800000001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326546000000</v>
      </c>
      <c r="C264" s="105">
        <v>335323.85700000002</v>
      </c>
      <c r="D264" s="105" t="s">
        <v>643</v>
      </c>
      <c r="E264" s="105">
        <v>120876.129</v>
      </c>
      <c r="F264" s="105">
        <v>79091.122000000003</v>
      </c>
      <c r="G264" s="105">
        <v>24368.092000000001</v>
      </c>
      <c r="H264" s="105">
        <v>0</v>
      </c>
      <c r="I264" s="105">
        <v>108416.17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2572.3420000000001</v>
      </c>
      <c r="R264" s="105">
        <v>0</v>
      </c>
      <c r="S264" s="105">
        <v>0</v>
      </c>
    </row>
    <row r="265" spans="1:19">
      <c r="A265" s="105" t="s">
        <v>597</v>
      </c>
      <c r="B265" s="106">
        <v>293615000000</v>
      </c>
      <c r="C265" s="105">
        <v>326235.109</v>
      </c>
      <c r="D265" s="105" t="s">
        <v>644</v>
      </c>
      <c r="E265" s="105">
        <v>120876.129</v>
      </c>
      <c r="F265" s="105">
        <v>79091.122000000003</v>
      </c>
      <c r="G265" s="105">
        <v>23341.723999999998</v>
      </c>
      <c r="H265" s="105">
        <v>0</v>
      </c>
      <c r="I265" s="105">
        <v>99874.952000000005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3051.181</v>
      </c>
      <c r="R265" s="105">
        <v>0</v>
      </c>
      <c r="S265" s="105">
        <v>0</v>
      </c>
    </row>
    <row r="266" spans="1:19">
      <c r="A266" s="105" t="s">
        <v>598</v>
      </c>
      <c r="B266" s="106">
        <v>347146000000</v>
      </c>
      <c r="C266" s="105">
        <v>323133.30800000002</v>
      </c>
      <c r="D266" s="105" t="s">
        <v>795</v>
      </c>
      <c r="E266" s="105">
        <v>120876.129</v>
      </c>
      <c r="F266" s="105">
        <v>75091.737999999998</v>
      </c>
      <c r="G266" s="105">
        <v>29203.365000000002</v>
      </c>
      <c r="H266" s="105">
        <v>0</v>
      </c>
      <c r="I266" s="105">
        <v>95405.657000000007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2556.4189999999999</v>
      </c>
      <c r="R266" s="105">
        <v>0</v>
      </c>
      <c r="S266" s="105">
        <v>0</v>
      </c>
    </row>
    <row r="267" spans="1:19">
      <c r="A267" s="105" t="s">
        <v>599</v>
      </c>
      <c r="B267" s="106">
        <v>328246000000</v>
      </c>
      <c r="C267" s="105">
        <v>340896.57900000003</v>
      </c>
      <c r="D267" s="105" t="s">
        <v>796</v>
      </c>
      <c r="E267" s="105">
        <v>120876.129</v>
      </c>
      <c r="F267" s="105">
        <v>75091.737999999998</v>
      </c>
      <c r="G267" s="105">
        <v>24295.611000000001</v>
      </c>
      <c r="H267" s="105">
        <v>0</v>
      </c>
      <c r="I267" s="105">
        <v>118098.30499999999</v>
      </c>
      <c r="J267" s="105">
        <v>0</v>
      </c>
      <c r="K267" s="105">
        <v>4.0000000000000001E-3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2534.7930000000001</v>
      </c>
      <c r="R267" s="105">
        <v>0</v>
      </c>
      <c r="S267" s="105">
        <v>0</v>
      </c>
    </row>
    <row r="268" spans="1:19">
      <c r="A268" s="105" t="s">
        <v>316</v>
      </c>
      <c r="B268" s="106">
        <v>366935000000</v>
      </c>
      <c r="C268" s="105">
        <v>364238.77799999999</v>
      </c>
      <c r="D268" s="105" t="s">
        <v>797</v>
      </c>
      <c r="E268" s="105">
        <v>120876.129</v>
      </c>
      <c r="F268" s="105">
        <v>79091.122000000003</v>
      </c>
      <c r="G268" s="105">
        <v>20480.983</v>
      </c>
      <c r="H268" s="105">
        <v>0</v>
      </c>
      <c r="I268" s="105">
        <v>141238.47399999999</v>
      </c>
      <c r="J268" s="105">
        <v>0</v>
      </c>
      <c r="K268" s="105">
        <v>1.7999999999999999E-2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2552.0520000000001</v>
      </c>
      <c r="R268" s="105">
        <v>0</v>
      </c>
      <c r="S268" s="105">
        <v>0</v>
      </c>
    </row>
    <row r="269" spans="1:19">
      <c r="A269" s="105" t="s">
        <v>600</v>
      </c>
      <c r="B269" s="106">
        <v>373946000000</v>
      </c>
      <c r="C269" s="105">
        <v>364067.55</v>
      </c>
      <c r="D269" s="105" t="s">
        <v>757</v>
      </c>
      <c r="E269" s="105">
        <v>120876.129</v>
      </c>
      <c r="F269" s="105">
        <v>75091.737999999998</v>
      </c>
      <c r="G269" s="105">
        <v>25425.656999999999</v>
      </c>
      <c r="H269" s="105">
        <v>0</v>
      </c>
      <c r="I269" s="105">
        <v>140116.255</v>
      </c>
      <c r="J269" s="105">
        <v>0</v>
      </c>
      <c r="K269" s="105">
        <v>7.0000000000000001E-3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2557.7640000000001</v>
      </c>
      <c r="R269" s="105">
        <v>0</v>
      </c>
      <c r="S269" s="105">
        <v>0</v>
      </c>
    </row>
    <row r="270" spans="1:19">
      <c r="A270" s="105" t="s">
        <v>601</v>
      </c>
      <c r="B270" s="106">
        <v>269052000000</v>
      </c>
      <c r="C270" s="105">
        <v>239042.70300000001</v>
      </c>
      <c r="D270" s="105" t="s">
        <v>798</v>
      </c>
      <c r="E270" s="105">
        <v>67153.404999999999</v>
      </c>
      <c r="F270" s="105">
        <v>41836.601000000002</v>
      </c>
      <c r="G270" s="105">
        <v>15321.581</v>
      </c>
      <c r="H270" s="105">
        <v>0</v>
      </c>
      <c r="I270" s="105">
        <v>112304.11199999999</v>
      </c>
      <c r="J270" s="105">
        <v>0</v>
      </c>
      <c r="K270" s="105">
        <v>1.4E-2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2426.991</v>
      </c>
      <c r="R270" s="105">
        <v>0</v>
      </c>
      <c r="S270" s="105">
        <v>0</v>
      </c>
    </row>
    <row r="271" spans="1:19">
      <c r="A271" s="105" t="s">
        <v>602</v>
      </c>
      <c r="B271" s="106">
        <v>299996000000</v>
      </c>
      <c r="C271" s="105">
        <v>272724.14600000001</v>
      </c>
      <c r="D271" s="105" t="s">
        <v>799</v>
      </c>
      <c r="E271" s="105">
        <v>67153.404999999999</v>
      </c>
      <c r="F271" s="105">
        <v>41836.601000000002</v>
      </c>
      <c r="G271" s="105">
        <v>18008.280999999999</v>
      </c>
      <c r="H271" s="105">
        <v>0</v>
      </c>
      <c r="I271" s="105">
        <v>143233.07999999999</v>
      </c>
      <c r="J271" s="105">
        <v>0</v>
      </c>
      <c r="K271" s="105">
        <v>1.4E-2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2492.7660000000001</v>
      </c>
      <c r="R271" s="105">
        <v>0</v>
      </c>
      <c r="S271" s="105">
        <v>0</v>
      </c>
    </row>
    <row r="272" spans="1:19">
      <c r="A272" s="105" t="s">
        <v>603</v>
      </c>
      <c r="B272" s="106">
        <v>383411000000</v>
      </c>
      <c r="C272" s="105">
        <v>411251.66200000001</v>
      </c>
      <c r="D272" s="105" t="s">
        <v>758</v>
      </c>
      <c r="E272" s="105">
        <v>120876.129</v>
      </c>
      <c r="F272" s="105">
        <v>73092.044999999998</v>
      </c>
      <c r="G272" s="105">
        <v>42078.055</v>
      </c>
      <c r="H272" s="105">
        <v>0</v>
      </c>
      <c r="I272" s="105">
        <v>172588.019</v>
      </c>
      <c r="J272" s="105">
        <v>0</v>
      </c>
      <c r="K272" s="105">
        <v>3.0000000000000001E-3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2617.4110000000001</v>
      </c>
      <c r="R272" s="105">
        <v>0</v>
      </c>
      <c r="S272" s="105">
        <v>0</v>
      </c>
    </row>
    <row r="273" spans="1:19">
      <c r="A273" s="105" t="s">
        <v>604</v>
      </c>
      <c r="B273" s="106">
        <v>376373000000</v>
      </c>
      <c r="C273" s="105">
        <v>377246.20500000002</v>
      </c>
      <c r="D273" s="105" t="s">
        <v>800</v>
      </c>
      <c r="E273" s="105">
        <v>120876.129</v>
      </c>
      <c r="F273" s="105">
        <v>75091.737999999998</v>
      </c>
      <c r="G273" s="105">
        <v>37274.025000000001</v>
      </c>
      <c r="H273" s="105">
        <v>0</v>
      </c>
      <c r="I273" s="105">
        <v>141423.78899999999</v>
      </c>
      <c r="J273" s="105">
        <v>0</v>
      </c>
      <c r="K273" s="105">
        <v>7.0000000000000001E-3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2580.518</v>
      </c>
      <c r="R273" s="105">
        <v>0</v>
      </c>
      <c r="S273" s="105">
        <v>0</v>
      </c>
    </row>
    <row r="274" spans="1:19">
      <c r="A274" s="105" t="s">
        <v>605</v>
      </c>
      <c r="B274" s="106">
        <v>344607000000</v>
      </c>
      <c r="C274" s="105">
        <v>347778.27600000001</v>
      </c>
      <c r="D274" s="105" t="s">
        <v>645</v>
      </c>
      <c r="E274" s="105">
        <v>120876.129</v>
      </c>
      <c r="F274" s="105">
        <v>79091.122000000003</v>
      </c>
      <c r="G274" s="105">
        <v>27348.633999999998</v>
      </c>
      <c r="H274" s="105">
        <v>0</v>
      </c>
      <c r="I274" s="105">
        <v>117863.04399999999</v>
      </c>
      <c r="J274" s="105">
        <v>0</v>
      </c>
      <c r="K274" s="105">
        <v>1.0999999999999999E-2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2599.335</v>
      </c>
      <c r="R274" s="105">
        <v>0</v>
      </c>
      <c r="S274" s="105">
        <v>0</v>
      </c>
    </row>
    <row r="275" spans="1:19">
      <c r="A275" s="105" t="s">
        <v>606</v>
      </c>
      <c r="B275" s="106">
        <v>326669000000</v>
      </c>
      <c r="C275" s="105">
        <v>343493.24400000001</v>
      </c>
      <c r="D275" s="105" t="s">
        <v>646</v>
      </c>
      <c r="E275" s="105">
        <v>120876.129</v>
      </c>
      <c r="F275" s="105">
        <v>79091.122000000003</v>
      </c>
      <c r="G275" s="105">
        <v>25800.776999999998</v>
      </c>
      <c r="H275" s="105">
        <v>0</v>
      </c>
      <c r="I275" s="105">
        <v>115144.467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2580.7489999999998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4036540000000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269052000000</v>
      </c>
      <c r="C278" s="105">
        <v>239042.70300000001</v>
      </c>
      <c r="D278" s="105"/>
      <c r="E278" s="105">
        <v>67153.404999999999</v>
      </c>
      <c r="F278" s="105">
        <v>41836.601000000002</v>
      </c>
      <c r="G278" s="105">
        <v>15321.581</v>
      </c>
      <c r="H278" s="105">
        <v>0</v>
      </c>
      <c r="I278" s="105">
        <v>95405.657000000007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2426.991</v>
      </c>
      <c r="R278" s="105">
        <v>0</v>
      </c>
      <c r="S278" s="105">
        <v>0</v>
      </c>
    </row>
    <row r="279" spans="1:19">
      <c r="A279" s="105" t="s">
        <v>609</v>
      </c>
      <c r="B279" s="106">
        <v>383411000000</v>
      </c>
      <c r="C279" s="105">
        <v>411251.66200000001</v>
      </c>
      <c r="D279" s="105"/>
      <c r="E279" s="105">
        <v>120876.129</v>
      </c>
      <c r="F279" s="105">
        <v>79091.122000000003</v>
      </c>
      <c r="G279" s="105">
        <v>42078.055</v>
      </c>
      <c r="H279" s="105">
        <v>0</v>
      </c>
      <c r="I279" s="105">
        <v>172588.019</v>
      </c>
      <c r="J279" s="105">
        <v>0</v>
      </c>
      <c r="K279" s="105">
        <v>1.7999999999999999E-2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3051.181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147216.43</v>
      </c>
      <c r="C282" s="105">
        <v>5870.78</v>
      </c>
      <c r="D282" s="105">
        <v>0</v>
      </c>
      <c r="E282" s="105">
        <v>153087.21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21.43</v>
      </c>
      <c r="C283" s="105">
        <v>0.85</v>
      </c>
      <c r="D283" s="105">
        <v>0</v>
      </c>
      <c r="E283" s="105">
        <v>22.28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21.43</v>
      </c>
      <c r="C284" s="105">
        <v>0.85</v>
      </c>
      <c r="D284" s="105">
        <v>0</v>
      </c>
      <c r="E284" s="105">
        <v>22.28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S295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5153.22</v>
      </c>
      <c r="C2" s="105">
        <v>750</v>
      </c>
      <c r="D2" s="105">
        <v>750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5153.22</v>
      </c>
      <c r="C3" s="105">
        <v>750</v>
      </c>
      <c r="D3" s="105">
        <v>750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16308.36</v>
      </c>
      <c r="C4" s="105">
        <v>2373.5100000000002</v>
      </c>
      <c r="D4" s="105">
        <v>2373.5100000000002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16308.36</v>
      </c>
      <c r="C5" s="105">
        <v>2373.5100000000002</v>
      </c>
      <c r="D5" s="105">
        <v>2373.5100000000002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517.78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821.42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123.63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198.92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0.61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102.89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72.53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4298.21</v>
      </c>
      <c r="C28" s="105">
        <v>855.02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684</v>
      </c>
      <c r="C61" s="105">
        <v>0.22</v>
      </c>
      <c r="D61" s="105">
        <v>0.90800000000000003</v>
      </c>
      <c r="E61" s="105">
        <v>1.0509999999999999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685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686</v>
      </c>
      <c r="C63" s="105">
        <v>0.3</v>
      </c>
      <c r="D63" s="105">
        <v>0.27300000000000002</v>
      </c>
      <c r="E63" s="105">
        <v>0.28799999999999998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684</v>
      </c>
      <c r="C64" s="105">
        <v>0.22</v>
      </c>
      <c r="D64" s="105">
        <v>0.90800000000000003</v>
      </c>
      <c r="E64" s="105">
        <v>1.0509999999999999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684</v>
      </c>
      <c r="C65" s="105">
        <v>0.22</v>
      </c>
      <c r="D65" s="105">
        <v>0.90800000000000003</v>
      </c>
      <c r="E65" s="105">
        <v>1.0509999999999999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685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686</v>
      </c>
      <c r="C67" s="105">
        <v>0.3</v>
      </c>
      <c r="D67" s="105">
        <v>0.27300000000000002</v>
      </c>
      <c r="E67" s="105">
        <v>0.28799999999999998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684</v>
      </c>
      <c r="C68" s="105">
        <v>0.22</v>
      </c>
      <c r="D68" s="105">
        <v>0.90800000000000003</v>
      </c>
      <c r="E68" s="105">
        <v>1.0509999999999999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685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686</v>
      </c>
      <c r="C70" s="105">
        <v>0.3</v>
      </c>
      <c r="D70" s="105">
        <v>0.27300000000000002</v>
      </c>
      <c r="E70" s="105">
        <v>0.28799999999999998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684</v>
      </c>
      <c r="C71" s="105">
        <v>0.22</v>
      </c>
      <c r="D71" s="105">
        <v>0.90800000000000003</v>
      </c>
      <c r="E71" s="105">
        <v>1.0509999999999999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684</v>
      </c>
      <c r="C72" s="105">
        <v>0.22</v>
      </c>
      <c r="D72" s="105">
        <v>0.90800000000000003</v>
      </c>
      <c r="E72" s="105">
        <v>1.0509999999999999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685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686</v>
      </c>
      <c r="C74" s="105">
        <v>0.3</v>
      </c>
      <c r="D74" s="105">
        <v>0.27300000000000002</v>
      </c>
      <c r="E74" s="105">
        <v>0.28799999999999998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684</v>
      </c>
      <c r="C75" s="105">
        <v>0.22</v>
      </c>
      <c r="D75" s="105">
        <v>0.90800000000000003</v>
      </c>
      <c r="E75" s="105">
        <v>1.0509999999999999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684</v>
      </c>
      <c r="C76" s="105">
        <v>0.22</v>
      </c>
      <c r="D76" s="105">
        <v>0.90800000000000003</v>
      </c>
      <c r="E76" s="105">
        <v>1.0509999999999999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685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686</v>
      </c>
      <c r="C78" s="105">
        <v>0.3</v>
      </c>
      <c r="D78" s="105">
        <v>0.27300000000000002</v>
      </c>
      <c r="E78" s="105">
        <v>0.28799999999999998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684</v>
      </c>
      <c r="C79" s="105">
        <v>0.22</v>
      </c>
      <c r="D79" s="105">
        <v>0.90800000000000003</v>
      </c>
      <c r="E79" s="105">
        <v>1.0509999999999999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684</v>
      </c>
      <c r="C80" s="105">
        <v>0.22</v>
      </c>
      <c r="D80" s="105">
        <v>0.90800000000000003</v>
      </c>
      <c r="E80" s="105">
        <v>1.0509999999999999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685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686</v>
      </c>
      <c r="C82" s="105">
        <v>0.3</v>
      </c>
      <c r="D82" s="105">
        <v>0.27300000000000002</v>
      </c>
      <c r="E82" s="105">
        <v>0.28799999999999998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684</v>
      </c>
      <c r="C83" s="105">
        <v>0.22</v>
      </c>
      <c r="D83" s="105">
        <v>0.90800000000000003</v>
      </c>
      <c r="E83" s="105">
        <v>1.0509999999999999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684</v>
      </c>
      <c r="C84" s="105">
        <v>0.22</v>
      </c>
      <c r="D84" s="105">
        <v>0.90800000000000003</v>
      </c>
      <c r="E84" s="105">
        <v>1.0509999999999999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685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686</v>
      </c>
      <c r="C86" s="105">
        <v>0.3</v>
      </c>
      <c r="D86" s="105">
        <v>0.27300000000000002</v>
      </c>
      <c r="E86" s="105">
        <v>0.28799999999999998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684</v>
      </c>
      <c r="C87" s="105">
        <v>0.22</v>
      </c>
      <c r="D87" s="105">
        <v>0.90800000000000003</v>
      </c>
      <c r="E87" s="105">
        <v>1.0509999999999999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684</v>
      </c>
      <c r="C88" s="105">
        <v>0.22</v>
      </c>
      <c r="D88" s="105">
        <v>0.90800000000000003</v>
      </c>
      <c r="E88" s="105">
        <v>1.0509999999999999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685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686</v>
      </c>
      <c r="C90" s="105">
        <v>0.3</v>
      </c>
      <c r="D90" s="105">
        <v>0.27300000000000002</v>
      </c>
      <c r="E90" s="105">
        <v>0.28799999999999998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684</v>
      </c>
      <c r="C91" s="105">
        <v>0.22</v>
      </c>
      <c r="D91" s="105">
        <v>0.90800000000000003</v>
      </c>
      <c r="E91" s="105">
        <v>1.0509999999999999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684</v>
      </c>
      <c r="C92" s="105">
        <v>0.22</v>
      </c>
      <c r="D92" s="105">
        <v>0.90800000000000003</v>
      </c>
      <c r="E92" s="105">
        <v>1.0509999999999999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685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686</v>
      </c>
      <c r="C94" s="105">
        <v>0.3</v>
      </c>
      <c r="D94" s="105">
        <v>0.27300000000000002</v>
      </c>
      <c r="E94" s="105">
        <v>0.28799999999999998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684</v>
      </c>
      <c r="C95" s="105">
        <v>0.22</v>
      </c>
      <c r="D95" s="105">
        <v>0.90800000000000003</v>
      </c>
      <c r="E95" s="105">
        <v>1.0509999999999999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685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686</v>
      </c>
      <c r="C97" s="105">
        <v>0.3</v>
      </c>
      <c r="D97" s="105">
        <v>0.27300000000000002</v>
      </c>
      <c r="E97" s="105">
        <v>0.28799999999999998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684</v>
      </c>
      <c r="C98" s="105">
        <v>0.22</v>
      </c>
      <c r="D98" s="105">
        <v>0.90800000000000003</v>
      </c>
      <c r="E98" s="105">
        <v>1.0509999999999999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685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686</v>
      </c>
      <c r="C100" s="105">
        <v>0.3</v>
      </c>
      <c r="D100" s="105">
        <v>0.27300000000000002</v>
      </c>
      <c r="E100" s="105">
        <v>0.28799999999999998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684</v>
      </c>
      <c r="C101" s="105">
        <v>0.22</v>
      </c>
      <c r="D101" s="105">
        <v>0.90800000000000003</v>
      </c>
      <c r="E101" s="105">
        <v>1.0509999999999999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685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686</v>
      </c>
      <c r="C103" s="105">
        <v>0.3</v>
      </c>
      <c r="D103" s="105">
        <v>0.27300000000000002</v>
      </c>
      <c r="E103" s="105">
        <v>0.28799999999999998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684</v>
      </c>
      <c r="C104" s="105">
        <v>0.22</v>
      </c>
      <c r="D104" s="105">
        <v>0.90800000000000003</v>
      </c>
      <c r="E104" s="105">
        <v>1.0509999999999999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685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686</v>
      </c>
      <c r="C106" s="105">
        <v>0.3</v>
      </c>
      <c r="D106" s="105">
        <v>0.27300000000000002</v>
      </c>
      <c r="E106" s="105">
        <v>0.28799999999999998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684</v>
      </c>
      <c r="C107" s="105">
        <v>0.22</v>
      </c>
      <c r="D107" s="105">
        <v>0.90800000000000003</v>
      </c>
      <c r="E107" s="105">
        <v>1.0509999999999999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685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686</v>
      </c>
      <c r="C109" s="105">
        <v>0.3</v>
      </c>
      <c r="D109" s="105">
        <v>0.27300000000000002</v>
      </c>
      <c r="E109" s="105">
        <v>0.28799999999999998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684</v>
      </c>
      <c r="C110" s="105">
        <v>0.22</v>
      </c>
      <c r="D110" s="105">
        <v>0.90800000000000003</v>
      </c>
      <c r="E110" s="105">
        <v>1.0509999999999999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684</v>
      </c>
      <c r="C111" s="105">
        <v>0.22</v>
      </c>
      <c r="D111" s="105">
        <v>0.90800000000000003</v>
      </c>
      <c r="E111" s="105">
        <v>1.0509999999999999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685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686</v>
      </c>
      <c r="C113" s="105">
        <v>0.3</v>
      </c>
      <c r="D113" s="105">
        <v>0.27300000000000002</v>
      </c>
      <c r="E113" s="105">
        <v>0.28799999999999998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684</v>
      </c>
      <c r="C114" s="105">
        <v>0.22</v>
      </c>
      <c r="D114" s="105">
        <v>0.90800000000000003</v>
      </c>
      <c r="E114" s="105">
        <v>1.0509999999999999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685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686</v>
      </c>
      <c r="C116" s="105">
        <v>0.3</v>
      </c>
      <c r="D116" s="105">
        <v>0.27300000000000002</v>
      </c>
      <c r="E116" s="105">
        <v>0.28799999999999998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684</v>
      </c>
      <c r="C117" s="105">
        <v>0.22</v>
      </c>
      <c r="D117" s="105">
        <v>0.90800000000000003</v>
      </c>
      <c r="E117" s="105">
        <v>1.0509999999999999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685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686</v>
      </c>
      <c r="C119" s="105">
        <v>0.3</v>
      </c>
      <c r="D119" s="105">
        <v>0.27300000000000002</v>
      </c>
      <c r="E119" s="105">
        <v>0.28799999999999998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685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686</v>
      </c>
      <c r="C121" s="105">
        <v>0.3</v>
      </c>
      <c r="D121" s="105">
        <v>0.27300000000000002</v>
      </c>
      <c r="E121" s="105">
        <v>0.28799999999999998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684</v>
      </c>
      <c r="C122" s="105">
        <v>0.22</v>
      </c>
      <c r="D122" s="105">
        <v>0.90800000000000003</v>
      </c>
      <c r="E122" s="105">
        <v>1.0509999999999999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685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686</v>
      </c>
      <c r="C124" s="105">
        <v>0.3</v>
      </c>
      <c r="D124" s="105">
        <v>0.27300000000000002</v>
      </c>
      <c r="E124" s="105">
        <v>0.28799999999999998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684</v>
      </c>
      <c r="C125" s="105">
        <v>0.22</v>
      </c>
      <c r="D125" s="105">
        <v>0.90800000000000003</v>
      </c>
      <c r="E125" s="105">
        <v>1.0509999999999999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685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686</v>
      </c>
      <c r="C127" s="105">
        <v>0.3</v>
      </c>
      <c r="D127" s="105">
        <v>0.27300000000000002</v>
      </c>
      <c r="E127" s="105">
        <v>0.28799999999999998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684</v>
      </c>
      <c r="C128" s="105">
        <v>0.22</v>
      </c>
      <c r="D128" s="105">
        <v>0.90800000000000003</v>
      </c>
      <c r="E128" s="105">
        <v>1.0509999999999999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685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686</v>
      </c>
      <c r="C130" s="105">
        <v>0.3</v>
      </c>
      <c r="D130" s="105">
        <v>0.27300000000000002</v>
      </c>
      <c r="E130" s="105">
        <v>0.28799999999999998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684</v>
      </c>
      <c r="C131" s="105">
        <v>0.22</v>
      </c>
      <c r="D131" s="105">
        <v>0.90800000000000003</v>
      </c>
      <c r="E131" s="105">
        <v>1.0509999999999999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685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686</v>
      </c>
      <c r="C133" s="105">
        <v>0.3</v>
      </c>
      <c r="D133" s="105">
        <v>0.27300000000000002</v>
      </c>
      <c r="E133" s="105">
        <v>0.28799999999999998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684</v>
      </c>
      <c r="C134" s="105">
        <v>0.22</v>
      </c>
      <c r="D134" s="105">
        <v>0.90800000000000003</v>
      </c>
      <c r="E134" s="105">
        <v>1.0509999999999999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685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686</v>
      </c>
      <c r="C136" s="105">
        <v>0.3</v>
      </c>
      <c r="D136" s="105">
        <v>0.27300000000000002</v>
      </c>
      <c r="E136" s="105">
        <v>0.28799999999999998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684</v>
      </c>
      <c r="C137" s="105">
        <v>0.22</v>
      </c>
      <c r="D137" s="105">
        <v>0.90800000000000003</v>
      </c>
      <c r="E137" s="105">
        <v>1.0509999999999999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685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686</v>
      </c>
      <c r="C139" s="105">
        <v>0.3</v>
      </c>
      <c r="D139" s="105">
        <v>0.27300000000000002</v>
      </c>
      <c r="E139" s="105">
        <v>0.28799999999999998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684</v>
      </c>
      <c r="C140" s="105">
        <v>0.22</v>
      </c>
      <c r="D140" s="105">
        <v>0.90800000000000003</v>
      </c>
      <c r="E140" s="105">
        <v>1.0509999999999999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684</v>
      </c>
      <c r="C141" s="105">
        <v>0.22</v>
      </c>
      <c r="D141" s="105">
        <v>0.90800000000000003</v>
      </c>
      <c r="E141" s="105">
        <v>1.0509999999999999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685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686</v>
      </c>
      <c r="C143" s="105">
        <v>0.3</v>
      </c>
      <c r="D143" s="105">
        <v>0.27300000000000002</v>
      </c>
      <c r="E143" s="105">
        <v>0.28799999999999998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829</v>
      </c>
      <c r="C146" s="105">
        <v>14</v>
      </c>
      <c r="D146" s="105">
        <v>14</v>
      </c>
      <c r="E146" s="105">
        <v>5.835</v>
      </c>
      <c r="F146" s="105">
        <v>0.251</v>
      </c>
      <c r="G146" s="105">
        <v>0.11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829</v>
      </c>
      <c r="C147" s="105">
        <v>21</v>
      </c>
      <c r="D147" s="105">
        <v>21</v>
      </c>
      <c r="E147" s="105">
        <v>5.835</v>
      </c>
      <c r="F147" s="105">
        <v>0.251</v>
      </c>
      <c r="G147" s="105">
        <v>0.11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829</v>
      </c>
      <c r="C148" s="105">
        <v>29.4</v>
      </c>
      <c r="D148" s="105">
        <v>29.4</v>
      </c>
      <c r="E148" s="105">
        <v>5.835</v>
      </c>
      <c r="F148" s="105">
        <v>0.251</v>
      </c>
      <c r="G148" s="105">
        <v>0.11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829</v>
      </c>
      <c r="C149" s="105">
        <v>25.2</v>
      </c>
      <c r="D149" s="105">
        <v>25.2</v>
      </c>
      <c r="E149" s="105">
        <v>5.835</v>
      </c>
      <c r="F149" s="105">
        <v>0.251</v>
      </c>
      <c r="G149" s="105">
        <v>0.11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829</v>
      </c>
      <c r="C150" s="105">
        <v>15.4</v>
      </c>
      <c r="D150" s="105">
        <v>15.4</v>
      </c>
      <c r="E150" s="105">
        <v>5.835</v>
      </c>
      <c r="F150" s="105">
        <v>0.251</v>
      </c>
      <c r="G150" s="105">
        <v>0.11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829</v>
      </c>
      <c r="C151" s="105">
        <v>12.6</v>
      </c>
      <c r="D151" s="105">
        <v>12.6</v>
      </c>
      <c r="E151" s="105">
        <v>5.835</v>
      </c>
      <c r="F151" s="105">
        <v>0.251</v>
      </c>
      <c r="G151" s="105">
        <v>0.11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829</v>
      </c>
      <c r="C152" s="105">
        <v>15.4</v>
      </c>
      <c r="D152" s="105">
        <v>15.4</v>
      </c>
      <c r="E152" s="105">
        <v>5.835</v>
      </c>
      <c r="F152" s="105">
        <v>0.251</v>
      </c>
      <c r="G152" s="105">
        <v>0.11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829</v>
      </c>
      <c r="C153" s="105">
        <v>12.6</v>
      </c>
      <c r="D153" s="105">
        <v>12.6</v>
      </c>
      <c r="E153" s="105">
        <v>5.835</v>
      </c>
      <c r="F153" s="105">
        <v>0.251</v>
      </c>
      <c r="G153" s="105">
        <v>0.11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829</v>
      </c>
      <c r="C154" s="105">
        <v>15.4</v>
      </c>
      <c r="D154" s="105">
        <v>15.4</v>
      </c>
      <c r="E154" s="105">
        <v>5.835</v>
      </c>
      <c r="F154" s="105">
        <v>0.251</v>
      </c>
      <c r="G154" s="105">
        <v>0.11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829</v>
      </c>
      <c r="C155" s="105">
        <v>12.6</v>
      </c>
      <c r="D155" s="105">
        <v>12.6</v>
      </c>
      <c r="E155" s="105">
        <v>5.835</v>
      </c>
      <c r="F155" s="105">
        <v>0.251</v>
      </c>
      <c r="G155" s="105">
        <v>0.11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829</v>
      </c>
      <c r="C156" s="105">
        <v>15.4</v>
      </c>
      <c r="D156" s="105">
        <v>15.4</v>
      </c>
      <c r="E156" s="105">
        <v>5.835</v>
      </c>
      <c r="F156" s="105">
        <v>0.251</v>
      </c>
      <c r="G156" s="105">
        <v>0.11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829</v>
      </c>
      <c r="C157" s="105">
        <v>12.6</v>
      </c>
      <c r="D157" s="105">
        <v>12.6</v>
      </c>
      <c r="E157" s="105">
        <v>5.835</v>
      </c>
      <c r="F157" s="105">
        <v>0.251</v>
      </c>
      <c r="G157" s="105">
        <v>0.11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829</v>
      </c>
      <c r="C158" s="105">
        <v>15.4</v>
      </c>
      <c r="D158" s="105">
        <v>15.4</v>
      </c>
      <c r="E158" s="105">
        <v>5.835</v>
      </c>
      <c r="F158" s="105">
        <v>0.251</v>
      </c>
      <c r="G158" s="105">
        <v>0.11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829</v>
      </c>
      <c r="C159" s="105">
        <v>12.6</v>
      </c>
      <c r="D159" s="105">
        <v>12.6</v>
      </c>
      <c r="E159" s="105">
        <v>5.835</v>
      </c>
      <c r="F159" s="105">
        <v>0.251</v>
      </c>
      <c r="G159" s="105">
        <v>0.11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829</v>
      </c>
      <c r="C160" s="105">
        <v>15.4</v>
      </c>
      <c r="D160" s="105">
        <v>15.4</v>
      </c>
      <c r="E160" s="105">
        <v>5.835</v>
      </c>
      <c r="F160" s="105">
        <v>0.251</v>
      </c>
      <c r="G160" s="105">
        <v>0.11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829</v>
      </c>
      <c r="C161" s="105">
        <v>12.6</v>
      </c>
      <c r="D161" s="105">
        <v>12.6</v>
      </c>
      <c r="E161" s="105">
        <v>5.835</v>
      </c>
      <c r="F161" s="105">
        <v>0.251</v>
      </c>
      <c r="G161" s="105">
        <v>0.11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829</v>
      </c>
      <c r="C162" s="105">
        <v>4.2</v>
      </c>
      <c r="D162" s="105">
        <v>4.2</v>
      </c>
      <c r="E162" s="105">
        <v>5.835</v>
      </c>
      <c r="F162" s="105">
        <v>0.251</v>
      </c>
      <c r="G162" s="105">
        <v>0.11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829</v>
      </c>
      <c r="C163" s="105">
        <v>4.2</v>
      </c>
      <c r="D163" s="105">
        <v>4.2</v>
      </c>
      <c r="E163" s="105">
        <v>5.835</v>
      </c>
      <c r="F163" s="105">
        <v>0.251</v>
      </c>
      <c r="G163" s="105">
        <v>0.11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829</v>
      </c>
      <c r="C164" s="105">
        <v>4.2</v>
      </c>
      <c r="D164" s="105">
        <v>4.2</v>
      </c>
      <c r="E164" s="105">
        <v>5.835</v>
      </c>
      <c r="F164" s="105">
        <v>0.251</v>
      </c>
      <c r="G164" s="105">
        <v>0.11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829</v>
      </c>
      <c r="C165" s="105">
        <v>23.8</v>
      </c>
      <c r="D165" s="105">
        <v>23.8</v>
      </c>
      <c r="E165" s="105">
        <v>5.835</v>
      </c>
      <c r="F165" s="105">
        <v>0.251</v>
      </c>
      <c r="G165" s="105">
        <v>0.11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829</v>
      </c>
      <c r="C166" s="105">
        <v>11.2</v>
      </c>
      <c r="D166" s="105">
        <v>11.2</v>
      </c>
      <c r="E166" s="105">
        <v>5.835</v>
      </c>
      <c r="F166" s="105">
        <v>0.251</v>
      </c>
      <c r="G166" s="105">
        <v>0.11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829</v>
      </c>
      <c r="C167" s="105">
        <v>29.4</v>
      </c>
      <c r="D167" s="105">
        <v>29.4</v>
      </c>
      <c r="E167" s="105">
        <v>5.835</v>
      </c>
      <c r="F167" s="105">
        <v>0.251</v>
      </c>
      <c r="G167" s="105">
        <v>0.11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829</v>
      </c>
      <c r="C168" s="105">
        <v>26.6</v>
      </c>
      <c r="D168" s="105">
        <v>26.6</v>
      </c>
      <c r="E168" s="105">
        <v>5.835</v>
      </c>
      <c r="F168" s="105">
        <v>0.251</v>
      </c>
      <c r="G168" s="105">
        <v>0.11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829</v>
      </c>
      <c r="C169" s="105">
        <v>26.6</v>
      </c>
      <c r="D169" s="105">
        <v>26.6</v>
      </c>
      <c r="E169" s="105">
        <v>5.835</v>
      </c>
      <c r="F169" s="105">
        <v>0.251</v>
      </c>
      <c r="G169" s="105">
        <v>0.11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829</v>
      </c>
      <c r="C170" s="105">
        <v>12.6</v>
      </c>
      <c r="D170" s="105">
        <v>12.6</v>
      </c>
      <c r="E170" s="105">
        <v>5.835</v>
      </c>
      <c r="F170" s="105">
        <v>0.251</v>
      </c>
      <c r="G170" s="105">
        <v>0.11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829</v>
      </c>
      <c r="C171" s="105">
        <v>74.2</v>
      </c>
      <c r="D171" s="105">
        <v>74.2</v>
      </c>
      <c r="E171" s="105">
        <v>5.835</v>
      </c>
      <c r="F171" s="105">
        <v>0.251</v>
      </c>
      <c r="G171" s="105">
        <v>0.11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829</v>
      </c>
      <c r="C172" s="105">
        <v>74.2</v>
      </c>
      <c r="D172" s="105">
        <v>74.2</v>
      </c>
      <c r="E172" s="105">
        <v>5.835</v>
      </c>
      <c r="F172" s="105">
        <v>0.251</v>
      </c>
      <c r="G172" s="105">
        <v>0.11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829</v>
      </c>
      <c r="C173" s="105">
        <v>74.2</v>
      </c>
      <c r="D173" s="105">
        <v>74.2</v>
      </c>
      <c r="E173" s="105">
        <v>5.835</v>
      </c>
      <c r="F173" s="105">
        <v>0.251</v>
      </c>
      <c r="G173" s="105">
        <v>0.11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829</v>
      </c>
      <c r="C174" s="105">
        <v>74.2</v>
      </c>
      <c r="D174" s="105">
        <v>74.2</v>
      </c>
      <c r="E174" s="105">
        <v>5.835</v>
      </c>
      <c r="F174" s="105">
        <v>0.251</v>
      </c>
      <c r="G174" s="105">
        <v>0.11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829</v>
      </c>
      <c r="C175" s="105">
        <v>74.2</v>
      </c>
      <c r="D175" s="105">
        <v>74.2</v>
      </c>
      <c r="E175" s="105">
        <v>5.835</v>
      </c>
      <c r="F175" s="105">
        <v>0.251</v>
      </c>
      <c r="G175" s="105">
        <v>0.11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829</v>
      </c>
      <c r="C176" s="105">
        <v>49</v>
      </c>
      <c r="D176" s="105">
        <v>49</v>
      </c>
      <c r="E176" s="105">
        <v>5.835</v>
      </c>
      <c r="F176" s="105">
        <v>0.251</v>
      </c>
      <c r="G176" s="105">
        <v>0.11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829</v>
      </c>
      <c r="C177" s="105">
        <v>29.4</v>
      </c>
      <c r="D177" s="105">
        <v>29.4</v>
      </c>
      <c r="E177" s="105">
        <v>5.835</v>
      </c>
      <c r="F177" s="105">
        <v>0.251</v>
      </c>
      <c r="G177" s="105">
        <v>0.11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829</v>
      </c>
      <c r="C178" s="105">
        <v>29.4</v>
      </c>
      <c r="D178" s="105">
        <v>29.4</v>
      </c>
      <c r="E178" s="105">
        <v>5.835</v>
      </c>
      <c r="F178" s="105">
        <v>0.251</v>
      </c>
      <c r="G178" s="105">
        <v>0.11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0.251</v>
      </c>
      <c r="G179" s="105">
        <v>0.11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0.251</v>
      </c>
      <c r="G180" s="105">
        <v>0.11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0.251</v>
      </c>
      <c r="G181" s="105">
        <v>0.11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350533.55</v>
      </c>
      <c r="D184" s="105">
        <v>0.7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728</v>
      </c>
      <c r="B187" s="105" t="s">
        <v>527</v>
      </c>
      <c r="C187" s="105">
        <v>14264.67</v>
      </c>
      <c r="D187" s="105">
        <v>9644.1</v>
      </c>
      <c r="E187" s="105">
        <v>4620.57</v>
      </c>
      <c r="F187" s="105">
        <v>0.68</v>
      </c>
      <c r="G187" s="105">
        <v>2.95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729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2.98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730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2.62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116839.24</v>
      </c>
      <c r="D190" s="105">
        <v>82125.039999999994</v>
      </c>
      <c r="E190" s="105">
        <v>34714.19</v>
      </c>
      <c r="F190" s="105">
        <v>0.7</v>
      </c>
      <c r="G190" s="105">
        <v>2.97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132107.29</v>
      </c>
      <c r="D191" s="105">
        <v>92349.84</v>
      </c>
      <c r="E191" s="105">
        <v>39757.449999999997</v>
      </c>
      <c r="F191" s="105">
        <v>0.7</v>
      </c>
      <c r="G191" s="105">
        <v>2.96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103712.04</v>
      </c>
      <c r="D192" s="105">
        <v>71303.13</v>
      </c>
      <c r="E192" s="105">
        <v>32408.92</v>
      </c>
      <c r="F192" s="105">
        <v>0.69</v>
      </c>
      <c r="G192" s="105">
        <v>2.94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105287.23</v>
      </c>
      <c r="D193" s="105">
        <v>73478.759999999995</v>
      </c>
      <c r="E193" s="105">
        <v>31808.46</v>
      </c>
      <c r="F193" s="105">
        <v>0.7</v>
      </c>
      <c r="G193" s="105">
        <v>2.97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6048.83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6529.88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8085.61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8017.09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8024.21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7907.35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7911.59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7974.06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5428.16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5404.55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5459.56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14379.04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4658.21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11336.98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2084.48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19475.66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19166.28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19267.939999999999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17071.54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17089.63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11635.27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14157.32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731</v>
      </c>
      <c r="B218" s="105" t="s">
        <v>556</v>
      </c>
      <c r="C218" s="105">
        <v>26777.74</v>
      </c>
      <c r="D218" s="105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732</v>
      </c>
      <c r="B219" s="105" t="s">
        <v>556</v>
      </c>
      <c r="C219" s="105">
        <v>49975.199999999997</v>
      </c>
      <c r="D219" s="105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733</v>
      </c>
      <c r="B220" s="105" t="s">
        <v>556</v>
      </c>
      <c r="C220" s="105">
        <v>105639.5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27600.560000000001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30766.83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23113.82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24414.23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734</v>
      </c>
      <c r="B230" s="105" t="s">
        <v>735</v>
      </c>
      <c r="C230" s="105">
        <v>0.54</v>
      </c>
      <c r="D230" s="105">
        <v>622</v>
      </c>
      <c r="E230" s="105">
        <v>0.56999999999999995</v>
      </c>
      <c r="F230" s="105">
        <v>666.29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736</v>
      </c>
      <c r="B231" s="105" t="s">
        <v>735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737</v>
      </c>
      <c r="B232" s="105" t="s">
        <v>735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5.22</v>
      </c>
      <c r="F233" s="105">
        <v>9792.18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5.82</v>
      </c>
      <c r="F234" s="105">
        <v>10915.51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4.37</v>
      </c>
      <c r="F235" s="105">
        <v>8337.7999999999993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4.62</v>
      </c>
      <c r="F236" s="105">
        <v>8806.89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1930.19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0.78</v>
      </c>
      <c r="F243" s="105">
        <v>0.67</v>
      </c>
      <c r="G243" s="105">
        <v>0.56000000000000005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79254.148300000001</v>
      </c>
      <c r="C246" s="105">
        <v>122.2437</v>
      </c>
      <c r="D246" s="105">
        <v>473.11079999999998</v>
      </c>
      <c r="E246" s="105">
        <v>0</v>
      </c>
      <c r="F246" s="105">
        <v>8.9999999999999998E-4</v>
      </c>
      <c r="G246" s="106">
        <v>2359260</v>
      </c>
      <c r="H246" s="105">
        <v>32658.406299999999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68044.609800000006</v>
      </c>
      <c r="C247" s="105">
        <v>107.9008</v>
      </c>
      <c r="D247" s="105">
        <v>433.89460000000003</v>
      </c>
      <c r="E247" s="105">
        <v>0</v>
      </c>
      <c r="F247" s="105">
        <v>8.0000000000000004E-4</v>
      </c>
      <c r="G247" s="106">
        <v>2163820</v>
      </c>
      <c r="H247" s="105">
        <v>28345.574499999999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79204.977700000003</v>
      </c>
      <c r="C248" s="105">
        <v>125.9235</v>
      </c>
      <c r="D248" s="105">
        <v>508.11779999999999</v>
      </c>
      <c r="E248" s="105">
        <v>0</v>
      </c>
      <c r="F248" s="105">
        <v>1E-3</v>
      </c>
      <c r="G248" s="106">
        <v>2533980</v>
      </c>
      <c r="H248" s="105">
        <v>33028.499300000003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77352.074900000007</v>
      </c>
      <c r="C249" s="105">
        <v>125.2779</v>
      </c>
      <c r="D249" s="105">
        <v>517.85140000000001</v>
      </c>
      <c r="E249" s="105">
        <v>0</v>
      </c>
      <c r="F249" s="105">
        <v>1E-3</v>
      </c>
      <c r="G249" s="106">
        <v>2582610</v>
      </c>
      <c r="H249" s="105">
        <v>32494.917399999998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91528.7647</v>
      </c>
      <c r="C250" s="105">
        <v>148.8759</v>
      </c>
      <c r="D250" s="105">
        <v>618.75459999999998</v>
      </c>
      <c r="E250" s="105">
        <v>0</v>
      </c>
      <c r="F250" s="105">
        <v>1.1999999999999999E-3</v>
      </c>
      <c r="G250" s="106">
        <v>3085860</v>
      </c>
      <c r="H250" s="105">
        <v>38516.701500000003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110626.04369999999</v>
      </c>
      <c r="C251" s="105">
        <v>180.38929999999999</v>
      </c>
      <c r="D251" s="105">
        <v>752.09310000000005</v>
      </c>
      <c r="E251" s="105">
        <v>0</v>
      </c>
      <c r="F251" s="105">
        <v>1.4E-3</v>
      </c>
      <c r="G251" s="106">
        <v>3750860</v>
      </c>
      <c r="H251" s="105">
        <v>46599.977099999996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80359.750199999995</v>
      </c>
      <c r="C252" s="105">
        <v>131.04660000000001</v>
      </c>
      <c r="D252" s="105">
        <v>546.42340000000002</v>
      </c>
      <c r="E252" s="105">
        <v>0</v>
      </c>
      <c r="F252" s="105">
        <v>1E-3</v>
      </c>
      <c r="G252" s="106">
        <v>2725140</v>
      </c>
      <c r="H252" s="105">
        <v>33851.705000000002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82863.085300000006</v>
      </c>
      <c r="C253" s="105">
        <v>135.09710000000001</v>
      </c>
      <c r="D253" s="105">
        <v>563.14589999999998</v>
      </c>
      <c r="E253" s="105">
        <v>0</v>
      </c>
      <c r="F253" s="105">
        <v>1.1000000000000001E-3</v>
      </c>
      <c r="G253" s="106">
        <v>2808540</v>
      </c>
      <c r="H253" s="105">
        <v>34902.928800000002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95191.120899999994</v>
      </c>
      <c r="C254" s="105">
        <v>155.13409999999999</v>
      </c>
      <c r="D254" s="105">
        <v>646.34439999999995</v>
      </c>
      <c r="E254" s="105">
        <v>0</v>
      </c>
      <c r="F254" s="105">
        <v>1.1999999999999999E-3</v>
      </c>
      <c r="G254" s="106">
        <v>3223460</v>
      </c>
      <c r="H254" s="105">
        <v>40089.186600000001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83980.801399999997</v>
      </c>
      <c r="C255" s="105">
        <v>136.2296</v>
      </c>
      <c r="D255" s="105">
        <v>564.25879999999995</v>
      </c>
      <c r="E255" s="105">
        <v>0</v>
      </c>
      <c r="F255" s="105">
        <v>1.1000000000000001E-3</v>
      </c>
      <c r="G255" s="106">
        <v>2814060</v>
      </c>
      <c r="H255" s="105">
        <v>35302.032500000001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73978.673699999999</v>
      </c>
      <c r="C256" s="105">
        <v>118.06019999999999</v>
      </c>
      <c r="D256" s="105">
        <v>478.77929999999998</v>
      </c>
      <c r="E256" s="105">
        <v>0</v>
      </c>
      <c r="F256" s="105">
        <v>8.9999999999999998E-4</v>
      </c>
      <c r="G256" s="106">
        <v>2387690</v>
      </c>
      <c r="H256" s="105">
        <v>30895.456200000001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75934.145499999999</v>
      </c>
      <c r="C257" s="105">
        <v>118.3806</v>
      </c>
      <c r="D257" s="105">
        <v>465.1139</v>
      </c>
      <c r="E257" s="105">
        <v>0</v>
      </c>
      <c r="F257" s="105">
        <v>8.9999999999999998E-4</v>
      </c>
      <c r="G257" s="106">
        <v>2319440</v>
      </c>
      <c r="H257" s="105">
        <v>31421.054800000002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998318.196</v>
      </c>
      <c r="C259" s="105">
        <v>1604.5594000000001</v>
      </c>
      <c r="D259" s="105">
        <v>6567.8878999999997</v>
      </c>
      <c r="E259" s="105">
        <v>0</v>
      </c>
      <c r="F259" s="105">
        <v>1.24E-2</v>
      </c>
      <c r="G259" s="106">
        <v>32754700</v>
      </c>
      <c r="H259" s="105">
        <v>418106.44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68044.609800000006</v>
      </c>
      <c r="C260" s="105">
        <v>107.9008</v>
      </c>
      <c r="D260" s="105">
        <v>433.89460000000003</v>
      </c>
      <c r="E260" s="105">
        <v>0</v>
      </c>
      <c r="F260" s="105">
        <v>8.0000000000000004E-4</v>
      </c>
      <c r="G260" s="106">
        <v>2163820</v>
      </c>
      <c r="H260" s="105">
        <v>28345.574499999999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110626.04369999999</v>
      </c>
      <c r="C261" s="105">
        <v>180.38929999999999</v>
      </c>
      <c r="D261" s="105">
        <v>752.09310000000005</v>
      </c>
      <c r="E261" s="105">
        <v>0</v>
      </c>
      <c r="F261" s="105">
        <v>1.4E-3</v>
      </c>
      <c r="G261" s="106">
        <v>3750860</v>
      </c>
      <c r="H261" s="105">
        <v>46599.977099999996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309592000000</v>
      </c>
      <c r="C264" s="105">
        <v>246685.64199999999</v>
      </c>
      <c r="D264" s="105" t="s">
        <v>647</v>
      </c>
      <c r="E264" s="105">
        <v>120876.129</v>
      </c>
      <c r="F264" s="105">
        <v>75091.737999999998</v>
      </c>
      <c r="G264" s="105">
        <v>13894.842000000001</v>
      </c>
      <c r="H264" s="105">
        <v>0</v>
      </c>
      <c r="I264" s="105">
        <v>34395.754999999997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2427.1779999999999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283945000000</v>
      </c>
      <c r="C265" s="105">
        <v>258003.80300000001</v>
      </c>
      <c r="D265" s="105" t="s">
        <v>701</v>
      </c>
      <c r="E265" s="105">
        <v>120876.129</v>
      </c>
      <c r="F265" s="105">
        <v>75091.737999999998</v>
      </c>
      <c r="G265" s="105">
        <v>16270.713</v>
      </c>
      <c r="H265" s="105">
        <v>0</v>
      </c>
      <c r="I265" s="105">
        <v>43297.292000000001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2467.931</v>
      </c>
      <c r="R265" s="105">
        <v>0</v>
      </c>
      <c r="S265" s="105">
        <v>0</v>
      </c>
    </row>
    <row r="266" spans="1:19">
      <c r="A266" s="105" t="s">
        <v>598</v>
      </c>
      <c r="B266" s="106">
        <v>332520000000</v>
      </c>
      <c r="C266" s="105">
        <v>285541.38699999999</v>
      </c>
      <c r="D266" s="105" t="s">
        <v>801</v>
      </c>
      <c r="E266" s="105">
        <v>120876.129</v>
      </c>
      <c r="F266" s="105">
        <v>73092.044999999998</v>
      </c>
      <c r="G266" s="105">
        <v>20166.507000000001</v>
      </c>
      <c r="H266" s="105">
        <v>0</v>
      </c>
      <c r="I266" s="105">
        <v>68888.33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2518.375</v>
      </c>
      <c r="R266" s="105">
        <v>0</v>
      </c>
      <c r="S266" s="105">
        <v>0</v>
      </c>
    </row>
    <row r="267" spans="1:19">
      <c r="A267" s="105" t="s">
        <v>599</v>
      </c>
      <c r="B267" s="106">
        <v>338901000000</v>
      </c>
      <c r="C267" s="105">
        <v>365345.98</v>
      </c>
      <c r="D267" s="105" t="s">
        <v>745</v>
      </c>
      <c r="E267" s="105">
        <v>120876.129</v>
      </c>
      <c r="F267" s="105">
        <v>73092.044999999998</v>
      </c>
      <c r="G267" s="105">
        <v>30820.419000000002</v>
      </c>
      <c r="H267" s="105">
        <v>0</v>
      </c>
      <c r="I267" s="105">
        <v>137867.962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2689.4250000000002</v>
      </c>
      <c r="R267" s="105">
        <v>0</v>
      </c>
      <c r="S267" s="105">
        <v>0</v>
      </c>
    </row>
    <row r="268" spans="1:19">
      <c r="A268" s="105" t="s">
        <v>316</v>
      </c>
      <c r="B268" s="106">
        <v>404938000000</v>
      </c>
      <c r="C268" s="105">
        <v>401071.90299999999</v>
      </c>
      <c r="D268" s="105" t="s">
        <v>648</v>
      </c>
      <c r="E268" s="105">
        <v>120876.129</v>
      </c>
      <c r="F268" s="105">
        <v>73092.044999999998</v>
      </c>
      <c r="G268" s="105">
        <v>32177.538</v>
      </c>
      <c r="H268" s="105">
        <v>0</v>
      </c>
      <c r="I268" s="105">
        <v>172318.16099999999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2608.0300000000002</v>
      </c>
      <c r="R268" s="105">
        <v>0</v>
      </c>
      <c r="S268" s="105">
        <v>0</v>
      </c>
    </row>
    <row r="269" spans="1:19">
      <c r="A269" s="105" t="s">
        <v>600</v>
      </c>
      <c r="B269" s="106">
        <v>492203000000</v>
      </c>
      <c r="C269" s="105">
        <v>461728.37300000002</v>
      </c>
      <c r="D269" s="105" t="s">
        <v>649</v>
      </c>
      <c r="E269" s="105">
        <v>120876.129</v>
      </c>
      <c r="F269" s="105">
        <v>73092.044999999998</v>
      </c>
      <c r="G269" s="105">
        <v>41806.097000000002</v>
      </c>
      <c r="H269" s="105">
        <v>0</v>
      </c>
      <c r="I269" s="105">
        <v>223345.889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2608.2130000000002</v>
      </c>
      <c r="R269" s="105">
        <v>0</v>
      </c>
      <c r="S269" s="105">
        <v>0</v>
      </c>
    </row>
    <row r="270" spans="1:19">
      <c r="A270" s="105" t="s">
        <v>601</v>
      </c>
      <c r="B270" s="106">
        <v>357604000000</v>
      </c>
      <c r="C270" s="105">
        <v>356102.56599999999</v>
      </c>
      <c r="D270" s="105" t="s">
        <v>650</v>
      </c>
      <c r="E270" s="105">
        <v>67153.404999999999</v>
      </c>
      <c r="F270" s="105">
        <v>40636.785000000003</v>
      </c>
      <c r="G270" s="105">
        <v>32214.906999999999</v>
      </c>
      <c r="H270" s="105">
        <v>0</v>
      </c>
      <c r="I270" s="105">
        <v>213635.076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2462.393</v>
      </c>
      <c r="R270" s="105">
        <v>0</v>
      </c>
      <c r="S270" s="105">
        <v>0</v>
      </c>
    </row>
    <row r="271" spans="1:19">
      <c r="A271" s="105" t="s">
        <v>602</v>
      </c>
      <c r="B271" s="106">
        <v>368547000000</v>
      </c>
      <c r="C271" s="105">
        <v>344753.02600000001</v>
      </c>
      <c r="D271" s="105" t="s">
        <v>690</v>
      </c>
      <c r="E271" s="105">
        <v>67153.404999999999</v>
      </c>
      <c r="F271" s="105">
        <v>40636.785000000003</v>
      </c>
      <c r="G271" s="105">
        <v>29500.598999999998</v>
      </c>
      <c r="H271" s="105">
        <v>0</v>
      </c>
      <c r="I271" s="105">
        <v>204972.62299999999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2489.614</v>
      </c>
      <c r="R271" s="105">
        <v>0</v>
      </c>
      <c r="S271" s="105">
        <v>0</v>
      </c>
    </row>
    <row r="272" spans="1:19">
      <c r="A272" s="105" t="s">
        <v>603</v>
      </c>
      <c r="B272" s="106">
        <v>422996000000</v>
      </c>
      <c r="C272" s="105">
        <v>409573.429</v>
      </c>
      <c r="D272" s="105" t="s">
        <v>702</v>
      </c>
      <c r="E272" s="105">
        <v>120876.129</v>
      </c>
      <c r="F272" s="105">
        <v>73092.044999999998</v>
      </c>
      <c r="G272" s="105">
        <v>34287.601000000002</v>
      </c>
      <c r="H272" s="105">
        <v>0</v>
      </c>
      <c r="I272" s="105">
        <v>178605.777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2711.877</v>
      </c>
      <c r="R272" s="105">
        <v>0</v>
      </c>
      <c r="S272" s="105">
        <v>0</v>
      </c>
    </row>
    <row r="273" spans="1:19">
      <c r="A273" s="105" t="s">
        <v>604</v>
      </c>
      <c r="B273" s="106">
        <v>369272000000</v>
      </c>
      <c r="C273" s="105">
        <v>367601.67099999997</v>
      </c>
      <c r="D273" s="105" t="s">
        <v>759</v>
      </c>
      <c r="E273" s="105">
        <v>120876.129</v>
      </c>
      <c r="F273" s="105">
        <v>73092.044999999998</v>
      </c>
      <c r="G273" s="105">
        <v>31624.927</v>
      </c>
      <c r="H273" s="105">
        <v>0</v>
      </c>
      <c r="I273" s="105">
        <v>139326.11199999999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2682.4580000000001</v>
      </c>
      <c r="R273" s="105">
        <v>0</v>
      </c>
      <c r="S273" s="105">
        <v>0</v>
      </c>
    </row>
    <row r="274" spans="1:19">
      <c r="A274" s="105" t="s">
        <v>605</v>
      </c>
      <c r="B274" s="106">
        <v>313322000000</v>
      </c>
      <c r="C274" s="105">
        <v>270065.45500000002</v>
      </c>
      <c r="D274" s="105" t="s">
        <v>651</v>
      </c>
      <c r="E274" s="105">
        <v>120876.129</v>
      </c>
      <c r="F274" s="105">
        <v>79091.122000000003</v>
      </c>
      <c r="G274" s="105">
        <v>16737.73</v>
      </c>
      <c r="H274" s="105">
        <v>0</v>
      </c>
      <c r="I274" s="105">
        <v>50892.286999999997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2468.1869999999999</v>
      </c>
      <c r="R274" s="105">
        <v>0</v>
      </c>
      <c r="S274" s="105">
        <v>0</v>
      </c>
    </row>
    <row r="275" spans="1:19">
      <c r="A275" s="105" t="s">
        <v>606</v>
      </c>
      <c r="B275" s="106">
        <v>304366000000</v>
      </c>
      <c r="C275" s="105">
        <v>261730.94099999999</v>
      </c>
      <c r="D275" s="105" t="s">
        <v>760</v>
      </c>
      <c r="E275" s="105">
        <v>120876.129</v>
      </c>
      <c r="F275" s="105">
        <v>79091.122000000003</v>
      </c>
      <c r="G275" s="105">
        <v>14332.359</v>
      </c>
      <c r="H275" s="105">
        <v>0</v>
      </c>
      <c r="I275" s="105">
        <v>44982.063999999998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2449.2669999999998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4298210000000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283945000000</v>
      </c>
      <c r="C278" s="105">
        <v>246685.64199999999</v>
      </c>
      <c r="D278" s="105"/>
      <c r="E278" s="105">
        <v>67153.404999999999</v>
      </c>
      <c r="F278" s="105">
        <v>40636.785000000003</v>
      </c>
      <c r="G278" s="105">
        <v>13894.842000000001</v>
      </c>
      <c r="H278" s="105">
        <v>0</v>
      </c>
      <c r="I278" s="105">
        <v>34395.754999999997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2427.1779999999999</v>
      </c>
      <c r="R278" s="105">
        <v>0</v>
      </c>
      <c r="S278" s="105">
        <v>0</v>
      </c>
    </row>
    <row r="279" spans="1:19">
      <c r="A279" s="105" t="s">
        <v>609</v>
      </c>
      <c r="B279" s="106">
        <v>492203000000</v>
      </c>
      <c r="C279" s="105">
        <v>461728.37300000002</v>
      </c>
      <c r="D279" s="105"/>
      <c r="E279" s="105">
        <v>120876.129</v>
      </c>
      <c r="F279" s="105">
        <v>79091.122000000003</v>
      </c>
      <c r="G279" s="105">
        <v>41806.097000000002</v>
      </c>
      <c r="H279" s="105">
        <v>0</v>
      </c>
      <c r="I279" s="105">
        <v>223345.889</v>
      </c>
      <c r="J279" s="105">
        <v>0</v>
      </c>
      <c r="K279" s="105">
        <v>0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2711.877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119459.49</v>
      </c>
      <c r="C282" s="105">
        <v>6695.54</v>
      </c>
      <c r="D282" s="105">
        <v>0</v>
      </c>
      <c r="E282" s="105">
        <v>126155.03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17.39</v>
      </c>
      <c r="C283" s="105">
        <v>0.97</v>
      </c>
      <c r="D283" s="105">
        <v>0</v>
      </c>
      <c r="E283" s="105">
        <v>18.36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17.39</v>
      </c>
      <c r="C284" s="105">
        <v>0.97</v>
      </c>
      <c r="D284" s="105">
        <v>0</v>
      </c>
      <c r="E284" s="105">
        <v>18.36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  <row r="295" spans="1:7">
      <c r="A295" s="103"/>
      <c r="B295" s="103"/>
      <c r="C295" s="103"/>
      <c r="D295" s="103"/>
      <c r="E295" s="103"/>
      <c r="F295" s="103"/>
      <c r="G295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21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49" baseType="lpstr">
      <vt:lpstr>BuildingSummary</vt:lpstr>
      <vt:lpstr>ZoneSummary</vt:lpstr>
      <vt:lpstr>LocationSummary</vt:lpstr>
      <vt:lpstr>Miami</vt:lpstr>
      <vt:lpstr>Houston</vt:lpstr>
      <vt:lpstr>Phoenix</vt:lpstr>
      <vt:lpstr>Atlanta</vt:lpstr>
      <vt:lpstr>LosAngeles</vt:lpstr>
      <vt:lpstr>LasVegas</vt:lpstr>
      <vt:lpstr>SanFrancisco</vt:lpstr>
      <vt:lpstr>Baltimore</vt:lpstr>
      <vt:lpstr>Albuquerque</vt:lpstr>
      <vt:lpstr>Seattle</vt:lpstr>
      <vt:lpstr>Chicago</vt:lpstr>
      <vt:lpstr>Boulder</vt:lpstr>
      <vt:lpstr>Minneapolis</vt:lpstr>
      <vt:lpstr>Helena</vt:lpstr>
      <vt:lpstr>Duluth</vt:lpstr>
      <vt:lpstr>Fairbanks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GymCafOccSch</vt:lpstr>
      <vt:lpstr>HeatSch</vt:lpstr>
      <vt:lpstr>CoolSch</vt:lpstr>
      <vt:lpstr>Miami!schpri01miami_13</vt:lpstr>
      <vt:lpstr>Houston!schpri02houston_13</vt:lpstr>
      <vt:lpstr>Phoenix!schpri03phoenix_13</vt:lpstr>
      <vt:lpstr>Atlanta!schpri04atlanta_13</vt:lpstr>
      <vt:lpstr>LosAngeles!schpri05losangeles_13</vt:lpstr>
      <vt:lpstr>LasVegas!schpri06lasvegas_13</vt:lpstr>
      <vt:lpstr>SanFrancisco!schpri07sanfrancisco_13</vt:lpstr>
      <vt:lpstr>Baltimore!schpri08baltimore_13</vt:lpstr>
      <vt:lpstr>Albuquerque!schpri09albuquerque_13</vt:lpstr>
      <vt:lpstr>Seattle!schpri10seattle_13</vt:lpstr>
      <vt:lpstr>Chicago!schpri11chicago_13</vt:lpstr>
      <vt:lpstr>Boulder!schpri12boulder_13</vt:lpstr>
      <vt:lpstr>Minneapolis!schpri13minneapolis_13</vt:lpstr>
      <vt:lpstr>Helena!schpri14helena_13</vt:lpstr>
      <vt:lpstr>Duluth!schpri15duluth_13</vt:lpstr>
      <vt:lpstr>Fairbanks!schpri16fairbanks_13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2008-10-22T22:35:51Z</cp:lastPrinted>
  <dcterms:created xsi:type="dcterms:W3CDTF">2007-11-14T19:26:56Z</dcterms:created>
  <dcterms:modified xsi:type="dcterms:W3CDTF">2010-02-17T04:36:47Z</dcterms:modified>
</cp:coreProperties>
</file>