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queryTables/queryTable16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24"/>
  </bookViews>
  <sheets>
    <sheet name="BuildingSummary" sheetId="8" r:id="rId1"/>
    <sheet name="ZoneSummary" sheetId="10" r:id="rId2"/>
    <sheet name="LocationSummary" sheetId="7" r:id="rId3"/>
    <sheet name="Miami" sheetId="50" state="veryHidden" r:id="rId4"/>
    <sheet name="Houston" sheetId="49" state="veryHidden" r:id="rId5"/>
    <sheet name="Phoenix" sheetId="48" state="veryHidden" r:id="rId6"/>
    <sheet name="Atlanta" sheetId="47" state="veryHidden" r:id="rId7"/>
    <sheet name="LosAngeles" sheetId="46" state="veryHidden" r:id="rId8"/>
    <sheet name="LasVegas" sheetId="45" state="veryHidden" r:id="rId9"/>
    <sheet name="SanFrancisco" sheetId="44" state="veryHidden" r:id="rId10"/>
    <sheet name="Baltimore" sheetId="43" state="veryHidden" r:id="rId11"/>
    <sheet name="Albuquerque" sheetId="42" state="veryHidden" r:id="rId12"/>
    <sheet name="Seattle" sheetId="41" state="veryHidden" r:id="rId13"/>
    <sheet name="Chicago" sheetId="40" state="veryHidden" r:id="rId14"/>
    <sheet name="Boulder" sheetId="39" state="veryHidden" r:id="rId15"/>
    <sheet name="Minneapolis" sheetId="38" state="veryHidden" r:id="rId16"/>
    <sheet name="Helena" sheetId="37" state="veryHidden" r:id="rId17"/>
    <sheet name="Duluth" sheetId="36" state="veryHidden" r:id="rId18"/>
    <sheet name="Fairbanks" sheetId="35" state="veryHidden" r:id="rId19"/>
    <sheet name="Picture" sheetId="3" r:id="rId20"/>
    <sheet name="Electricity" sheetId="4" r:id="rId21"/>
    <sheet name="Gas" sheetId="11" r:id="rId22"/>
    <sheet name="EUI" sheetId="22" r:id="rId23"/>
    <sheet name="Water" sheetId="52" r:id="rId24"/>
    <sheet name="Carbon" sheetId="51" r:id="rId25"/>
    <sheet name="Schedules" sheetId="27" r:id="rId26"/>
    <sheet name="LghtSch" sheetId="28" r:id="rId27"/>
    <sheet name="EqpSch" sheetId="29" r:id="rId28"/>
    <sheet name="ClassOccSch" sheetId="30" r:id="rId29"/>
    <sheet name="OffcOccSch" sheetId="31" r:id="rId30"/>
    <sheet name="OtherOccSch" sheetId="32" r:id="rId31"/>
    <sheet name="HeatSch" sheetId="33" r:id="rId32"/>
    <sheet name="CoolSch" sheetId="34" r:id="rId33"/>
  </sheets>
  <definedNames>
    <definedName name="schsec01miami_6" localSheetId="3">Miami!$A$1:$S$406</definedName>
    <definedName name="schsec02houston_6" localSheetId="4">Houston!$A$1:$S$406</definedName>
    <definedName name="schsec03phoenix_6" localSheetId="5">Phoenix!$A$1:$S$406</definedName>
    <definedName name="schsec04atlanta_6" localSheetId="6">Atlanta!$A$1:$S$406</definedName>
    <definedName name="schsec05losangeles_6" localSheetId="7">LosAngeles!$A$1:$S$406</definedName>
    <definedName name="schsec06lasvegas_6" localSheetId="8">LasVegas!$A$1:$S$406</definedName>
    <definedName name="schsec07sanfrancisco_6" localSheetId="9">SanFrancisco!$A$1:$S$406</definedName>
    <definedName name="schsec08baltimore_6" localSheetId="10">Baltimore!$A$1:$S$406</definedName>
    <definedName name="schsec09albuquerque_6" localSheetId="11">Albuquerque!$A$1:$S$406</definedName>
    <definedName name="schsec10seattle_6" localSheetId="12">Seattle!$A$1:$S$406</definedName>
    <definedName name="schsec11chicago_6" localSheetId="13">Chicago!$A$1:$S$406</definedName>
    <definedName name="schsec12boulder_6" localSheetId="14">Boulder!$A$1:$S$406</definedName>
    <definedName name="schsec13minneapolis_6" localSheetId="15">Minneapolis!$A$1:$S$406</definedName>
    <definedName name="schsec14helena_6" localSheetId="16">Helena!$A$1:$S$406</definedName>
    <definedName name="schsec15duluth_6" localSheetId="17">Duluth!$A$1:$S$406</definedName>
    <definedName name="schsec16fairbanks_6" localSheetId="18">Fairbanks!$A$1:$S$406</definedName>
  </definedNames>
  <calcPr calcId="125725"/>
</workbook>
</file>

<file path=xl/calcChain.xml><?xml version="1.0" encoding="utf-8"?>
<calcChain xmlns="http://schemas.openxmlformats.org/spreadsheetml/2006/main">
  <c r="J49" i="10"/>
  <c r="H49"/>
  <c r="G49"/>
  <c r="E49"/>
  <c r="D49"/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64" l="1"/>
  <c r="R263"/>
  <c r="R262"/>
  <c r="R261"/>
  <c r="R260"/>
  <c r="R259"/>
  <c r="R258"/>
  <c r="R248"/>
  <c r="R247"/>
  <c r="R246"/>
  <c r="R245"/>
  <c r="R244"/>
  <c r="R243"/>
  <c r="R242"/>
  <c r="R241"/>
  <c r="R240"/>
  <c r="R239"/>
  <c r="R238"/>
  <c r="R237"/>
  <c r="R235"/>
  <c r="R234"/>
  <c r="R233"/>
  <c r="R232"/>
  <c r="R231"/>
  <c r="R230"/>
  <c r="R229"/>
  <c r="R228"/>
  <c r="R227"/>
  <c r="R226"/>
  <c r="R225"/>
  <c r="R224"/>
  <c r="R89"/>
  <c r="R87"/>
  <c r="R86"/>
  <c r="R84"/>
  <c r="R83"/>
  <c r="R80"/>
  <c r="R79"/>
  <c r="R78"/>
  <c r="R77"/>
  <c r="R76"/>
  <c r="R75"/>
  <c r="R74"/>
  <c r="R73"/>
  <c r="R72"/>
  <c r="R71"/>
  <c r="R70"/>
  <c r="R69"/>
  <c r="R68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33"/>
  <c r="R32"/>
  <c r="R31"/>
  <c r="R30"/>
  <c r="R29"/>
  <c r="Q264"/>
  <c r="Q263"/>
  <c r="Q262"/>
  <c r="Q261"/>
  <c r="Q260"/>
  <c r="Q259"/>
  <c r="Q258"/>
  <c r="Q248"/>
  <c r="Q247"/>
  <c r="Q246"/>
  <c r="Q245"/>
  <c r="Q244"/>
  <c r="Q243"/>
  <c r="Q242"/>
  <c r="Q241"/>
  <c r="Q240"/>
  <c r="Q239"/>
  <c r="Q238"/>
  <c r="Q237"/>
  <c r="Q235"/>
  <c r="Q234"/>
  <c r="Q233"/>
  <c r="Q232"/>
  <c r="Q231"/>
  <c r="Q230"/>
  <c r="Q229"/>
  <c r="Q228"/>
  <c r="Q227"/>
  <c r="Q226"/>
  <c r="Q225"/>
  <c r="Q224"/>
  <c r="Q89"/>
  <c r="Q87"/>
  <c r="Q86"/>
  <c r="Q84"/>
  <c r="Q83"/>
  <c r="Q80"/>
  <c r="Q79"/>
  <c r="Q78"/>
  <c r="Q77"/>
  <c r="Q76"/>
  <c r="Q75"/>
  <c r="Q74"/>
  <c r="Q73"/>
  <c r="Q72"/>
  <c r="Q71"/>
  <c r="Q70"/>
  <c r="Q69"/>
  <c r="Q68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33"/>
  <c r="Q32"/>
  <c r="Q31"/>
  <c r="Q30"/>
  <c r="Q29"/>
  <c r="P264"/>
  <c r="P263"/>
  <c r="P262"/>
  <c r="P261"/>
  <c r="P260"/>
  <c r="P259"/>
  <c r="P258"/>
  <c r="P248"/>
  <c r="P247"/>
  <c r="P246"/>
  <c r="P245"/>
  <c r="P244"/>
  <c r="P243"/>
  <c r="P242"/>
  <c r="P241"/>
  <c r="P240"/>
  <c r="P239"/>
  <c r="P238"/>
  <c r="P237"/>
  <c r="P235"/>
  <c r="P234"/>
  <c r="P233"/>
  <c r="P232"/>
  <c r="P231"/>
  <c r="P230"/>
  <c r="P229"/>
  <c r="P228"/>
  <c r="P227"/>
  <c r="P226"/>
  <c r="P225"/>
  <c r="P224"/>
  <c r="P89"/>
  <c r="P87"/>
  <c r="P86"/>
  <c r="P84"/>
  <c r="P83"/>
  <c r="P80"/>
  <c r="P79"/>
  <c r="P78"/>
  <c r="P77"/>
  <c r="P76"/>
  <c r="P75"/>
  <c r="P74"/>
  <c r="P73"/>
  <c r="P72"/>
  <c r="P71"/>
  <c r="P70"/>
  <c r="P69"/>
  <c r="P68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33"/>
  <c r="P32"/>
  <c r="P31"/>
  <c r="P30"/>
  <c r="P29"/>
  <c r="O264"/>
  <c r="O263"/>
  <c r="O262"/>
  <c r="O261"/>
  <c r="O260"/>
  <c r="O259"/>
  <c r="O258"/>
  <c r="O248"/>
  <c r="O247"/>
  <c r="O246"/>
  <c r="O245"/>
  <c r="O244"/>
  <c r="O243"/>
  <c r="O242"/>
  <c r="O241"/>
  <c r="O240"/>
  <c r="O239"/>
  <c r="O238"/>
  <c r="O237"/>
  <c r="O235"/>
  <c r="O234"/>
  <c r="O233"/>
  <c r="O232"/>
  <c r="O231"/>
  <c r="O230"/>
  <c r="O229"/>
  <c r="O228"/>
  <c r="O227"/>
  <c r="O226"/>
  <c r="O225"/>
  <c r="O224"/>
  <c r="O89"/>
  <c r="O87"/>
  <c r="O86"/>
  <c r="O84"/>
  <c r="O83"/>
  <c r="O80"/>
  <c r="O79"/>
  <c r="O78"/>
  <c r="O77"/>
  <c r="O76"/>
  <c r="O75"/>
  <c r="O74"/>
  <c r="O73"/>
  <c r="O72"/>
  <c r="O71"/>
  <c r="O70"/>
  <c r="O69"/>
  <c r="O68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33"/>
  <c r="O32"/>
  <c r="O31"/>
  <c r="O30"/>
  <c r="O29"/>
  <c r="N264"/>
  <c r="N263"/>
  <c r="N262"/>
  <c r="N261"/>
  <c r="N260"/>
  <c r="N259"/>
  <c r="N258"/>
  <c r="N248"/>
  <c r="N247"/>
  <c r="N246"/>
  <c r="N245"/>
  <c r="N244"/>
  <c r="N243"/>
  <c r="N242"/>
  <c r="N241"/>
  <c r="N240"/>
  <c r="N239"/>
  <c r="N238"/>
  <c r="N237"/>
  <c r="N235"/>
  <c r="N234"/>
  <c r="N233"/>
  <c r="N232"/>
  <c r="N231"/>
  <c r="N230"/>
  <c r="N229"/>
  <c r="N228"/>
  <c r="N227"/>
  <c r="N226"/>
  <c r="N225"/>
  <c r="N224"/>
  <c r="N89"/>
  <c r="N87"/>
  <c r="N86"/>
  <c r="N84"/>
  <c r="N83"/>
  <c r="N80"/>
  <c r="N79"/>
  <c r="N78"/>
  <c r="N77"/>
  <c r="N76"/>
  <c r="N75"/>
  <c r="N74"/>
  <c r="N73"/>
  <c r="N72"/>
  <c r="N71"/>
  <c r="N70"/>
  <c r="N69"/>
  <c r="N68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33"/>
  <c r="N32"/>
  <c r="N31"/>
  <c r="N30"/>
  <c r="N29"/>
  <c r="M264"/>
  <c r="M263"/>
  <c r="M262"/>
  <c r="M261"/>
  <c r="M260"/>
  <c r="M259"/>
  <c r="M258"/>
  <c r="M248"/>
  <c r="M247"/>
  <c r="M246"/>
  <c r="M245"/>
  <c r="M244"/>
  <c r="M243"/>
  <c r="M242"/>
  <c r="M241"/>
  <c r="M240"/>
  <c r="M239"/>
  <c r="M238"/>
  <c r="M237"/>
  <c r="M235"/>
  <c r="M234"/>
  <c r="M233"/>
  <c r="M232"/>
  <c r="M231"/>
  <c r="M230"/>
  <c r="M229"/>
  <c r="M228"/>
  <c r="M227"/>
  <c r="M226"/>
  <c r="M225"/>
  <c r="M224"/>
  <c r="M89"/>
  <c r="M87"/>
  <c r="M86"/>
  <c r="M84"/>
  <c r="M83"/>
  <c r="M80"/>
  <c r="M79"/>
  <c r="M78"/>
  <c r="M77"/>
  <c r="M76"/>
  <c r="M75"/>
  <c r="M74"/>
  <c r="M73"/>
  <c r="M72"/>
  <c r="M71"/>
  <c r="M70"/>
  <c r="M69"/>
  <c r="M68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33"/>
  <c r="M32"/>
  <c r="M31"/>
  <c r="M30"/>
  <c r="M29"/>
  <c r="L264"/>
  <c r="L263"/>
  <c r="L262"/>
  <c r="L261"/>
  <c r="L260"/>
  <c r="L259"/>
  <c r="L258"/>
  <c r="L248"/>
  <c r="L247"/>
  <c r="L246"/>
  <c r="L245"/>
  <c r="L244"/>
  <c r="L243"/>
  <c r="L242"/>
  <c r="L241"/>
  <c r="L240"/>
  <c r="L239"/>
  <c r="L238"/>
  <c r="L237"/>
  <c r="L235"/>
  <c r="L234"/>
  <c r="L233"/>
  <c r="L232"/>
  <c r="L231"/>
  <c r="L230"/>
  <c r="L229"/>
  <c r="L228"/>
  <c r="L227"/>
  <c r="L226"/>
  <c r="L225"/>
  <c r="L224"/>
  <c r="L89"/>
  <c r="L87"/>
  <c r="L86"/>
  <c r="L84"/>
  <c r="L83"/>
  <c r="L80"/>
  <c r="L79"/>
  <c r="L78"/>
  <c r="L77"/>
  <c r="L76"/>
  <c r="L75"/>
  <c r="L74"/>
  <c r="L73"/>
  <c r="L72"/>
  <c r="L71"/>
  <c r="L70"/>
  <c r="L69"/>
  <c r="L68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33"/>
  <c r="L32"/>
  <c r="L31"/>
  <c r="L30"/>
  <c r="L29"/>
  <c r="K264"/>
  <c r="K263"/>
  <c r="K262"/>
  <c r="K261"/>
  <c r="K260"/>
  <c r="K259"/>
  <c r="K258"/>
  <c r="K248"/>
  <c r="K247"/>
  <c r="K246"/>
  <c r="K245"/>
  <c r="K244"/>
  <c r="K243"/>
  <c r="K242"/>
  <c r="K241"/>
  <c r="K240"/>
  <c r="K239"/>
  <c r="K238"/>
  <c r="K237"/>
  <c r="K235"/>
  <c r="K234"/>
  <c r="K233"/>
  <c r="K232"/>
  <c r="K231"/>
  <c r="K230"/>
  <c r="K229"/>
  <c r="K228"/>
  <c r="K227"/>
  <c r="K226"/>
  <c r="K225"/>
  <c r="K224"/>
  <c r="K89"/>
  <c r="K87"/>
  <c r="K86"/>
  <c r="K84"/>
  <c r="K83"/>
  <c r="K80"/>
  <c r="K79"/>
  <c r="K78"/>
  <c r="K77"/>
  <c r="K76"/>
  <c r="K75"/>
  <c r="K74"/>
  <c r="K73"/>
  <c r="K72"/>
  <c r="K71"/>
  <c r="K70"/>
  <c r="K69"/>
  <c r="K68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33"/>
  <c r="K32"/>
  <c r="K31"/>
  <c r="K30"/>
  <c r="K29"/>
  <c r="J264"/>
  <c r="J263"/>
  <c r="J262"/>
  <c r="J261"/>
  <c r="J260"/>
  <c r="J259"/>
  <c r="J258"/>
  <c r="J248"/>
  <c r="J247"/>
  <c r="J246"/>
  <c r="J245"/>
  <c r="J244"/>
  <c r="J243"/>
  <c r="J242"/>
  <c r="J241"/>
  <c r="J240"/>
  <c r="J239"/>
  <c r="J238"/>
  <c r="J237"/>
  <c r="J235"/>
  <c r="J234"/>
  <c r="J233"/>
  <c r="J232"/>
  <c r="J231"/>
  <c r="J230"/>
  <c r="J229"/>
  <c r="J228"/>
  <c r="J227"/>
  <c r="J226"/>
  <c r="J225"/>
  <c r="J224"/>
  <c r="J89"/>
  <c r="J87"/>
  <c r="J86"/>
  <c r="J84"/>
  <c r="J83"/>
  <c r="J80"/>
  <c r="J79"/>
  <c r="J78"/>
  <c r="J77"/>
  <c r="J76"/>
  <c r="J75"/>
  <c r="J74"/>
  <c r="J73"/>
  <c r="J72"/>
  <c r="J71"/>
  <c r="J70"/>
  <c r="J69"/>
  <c r="J68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I264"/>
  <c r="I263"/>
  <c r="I262"/>
  <c r="I261"/>
  <c r="I260"/>
  <c r="I259"/>
  <c r="I258"/>
  <c r="I248"/>
  <c r="I247"/>
  <c r="I246"/>
  <c r="I245"/>
  <c r="I244"/>
  <c r="I243"/>
  <c r="I242"/>
  <c r="I241"/>
  <c r="I240"/>
  <c r="I239"/>
  <c r="I238"/>
  <c r="I237"/>
  <c r="I235"/>
  <c r="I234"/>
  <c r="I233"/>
  <c r="I232"/>
  <c r="I231"/>
  <c r="I230"/>
  <c r="I229"/>
  <c r="I228"/>
  <c r="I227"/>
  <c r="I226"/>
  <c r="I225"/>
  <c r="I224"/>
  <c r="I89"/>
  <c r="I87"/>
  <c r="I86"/>
  <c r="I84"/>
  <c r="I83"/>
  <c r="I80"/>
  <c r="I79"/>
  <c r="I78"/>
  <c r="I77"/>
  <c r="I76"/>
  <c r="I75"/>
  <c r="I74"/>
  <c r="I73"/>
  <c r="I72"/>
  <c r="I71"/>
  <c r="I70"/>
  <c r="I69"/>
  <c r="I68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33"/>
  <c r="I32"/>
  <c r="I31"/>
  <c r="I30"/>
  <c r="I29"/>
  <c r="H264"/>
  <c r="H263"/>
  <c r="H262"/>
  <c r="H261"/>
  <c r="H260"/>
  <c r="H259"/>
  <c r="H258"/>
  <c r="H248"/>
  <c r="H247"/>
  <c r="H246"/>
  <c r="H245"/>
  <c r="H244"/>
  <c r="H243"/>
  <c r="H242"/>
  <c r="H241"/>
  <c r="H240"/>
  <c r="H239"/>
  <c r="H238"/>
  <c r="H237"/>
  <c r="H235"/>
  <c r="H234"/>
  <c r="H233"/>
  <c r="H232"/>
  <c r="H231"/>
  <c r="H230"/>
  <c r="H229"/>
  <c r="H228"/>
  <c r="H227"/>
  <c r="H226"/>
  <c r="H225"/>
  <c r="H224"/>
  <c r="H89"/>
  <c r="H87"/>
  <c r="H86"/>
  <c r="H84"/>
  <c r="H83"/>
  <c r="H80"/>
  <c r="H79"/>
  <c r="H78"/>
  <c r="H77"/>
  <c r="H76"/>
  <c r="H75"/>
  <c r="H74"/>
  <c r="H73"/>
  <c r="H72"/>
  <c r="H71"/>
  <c r="H70"/>
  <c r="H69"/>
  <c r="H68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33"/>
  <c r="H32"/>
  <c r="H31"/>
  <c r="H30"/>
  <c r="H29"/>
  <c r="G264"/>
  <c r="G263"/>
  <c r="G262"/>
  <c r="G261"/>
  <c r="G260"/>
  <c r="G259"/>
  <c r="G258"/>
  <c r="G248"/>
  <c r="G247"/>
  <c r="G246"/>
  <c r="G245"/>
  <c r="G244"/>
  <c r="G243"/>
  <c r="G242"/>
  <c r="G241"/>
  <c r="G240"/>
  <c r="G239"/>
  <c r="G238"/>
  <c r="G237"/>
  <c r="G235"/>
  <c r="G234"/>
  <c r="G233"/>
  <c r="G232"/>
  <c r="G231"/>
  <c r="G230"/>
  <c r="G229"/>
  <c r="G228"/>
  <c r="G227"/>
  <c r="G226"/>
  <c r="G225"/>
  <c r="G224"/>
  <c r="G89"/>
  <c r="G87"/>
  <c r="G86"/>
  <c r="G84"/>
  <c r="G83"/>
  <c r="G80"/>
  <c r="G79"/>
  <c r="G78"/>
  <c r="G77"/>
  <c r="G76"/>
  <c r="G75"/>
  <c r="G74"/>
  <c r="G73"/>
  <c r="G72"/>
  <c r="G71"/>
  <c r="G70"/>
  <c r="G69"/>
  <c r="G68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33"/>
  <c r="G32"/>
  <c r="G31"/>
  <c r="G30"/>
  <c r="G29"/>
  <c r="F264"/>
  <c r="F263"/>
  <c r="F262"/>
  <c r="F261"/>
  <c r="F260"/>
  <c r="F259"/>
  <c r="F258"/>
  <c r="F248"/>
  <c r="F247"/>
  <c r="F246"/>
  <c r="F245"/>
  <c r="F244"/>
  <c r="F243"/>
  <c r="F242"/>
  <c r="F241"/>
  <c r="F240"/>
  <c r="F239"/>
  <c r="F238"/>
  <c r="F237"/>
  <c r="F235"/>
  <c r="F234"/>
  <c r="F233"/>
  <c r="F232"/>
  <c r="F231"/>
  <c r="F230"/>
  <c r="F229"/>
  <c r="F228"/>
  <c r="F227"/>
  <c r="F226"/>
  <c r="F225"/>
  <c r="F224"/>
  <c r="F89"/>
  <c r="F87"/>
  <c r="F86"/>
  <c r="F84"/>
  <c r="F83"/>
  <c r="F80"/>
  <c r="F79"/>
  <c r="F78"/>
  <c r="F77"/>
  <c r="F76"/>
  <c r="F75"/>
  <c r="F74"/>
  <c r="F73"/>
  <c r="F72"/>
  <c r="F71"/>
  <c r="F70"/>
  <c r="F69"/>
  <c r="F68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E264"/>
  <c r="E263"/>
  <c r="E262"/>
  <c r="E261"/>
  <c r="E260"/>
  <c r="E259"/>
  <c r="E258"/>
  <c r="E248"/>
  <c r="E247"/>
  <c r="E246"/>
  <c r="E245"/>
  <c r="E244"/>
  <c r="E243"/>
  <c r="E242"/>
  <c r="E241"/>
  <c r="E240"/>
  <c r="E239"/>
  <c r="E238"/>
  <c r="E237"/>
  <c r="E235"/>
  <c r="E234"/>
  <c r="E233"/>
  <c r="E232"/>
  <c r="E231"/>
  <c r="E230"/>
  <c r="E229"/>
  <c r="E228"/>
  <c r="E227"/>
  <c r="E226"/>
  <c r="E225"/>
  <c r="E224"/>
  <c r="E89"/>
  <c r="E87"/>
  <c r="E86"/>
  <c r="E84"/>
  <c r="E83"/>
  <c r="E80"/>
  <c r="E79"/>
  <c r="E78"/>
  <c r="E77"/>
  <c r="E76"/>
  <c r="E75"/>
  <c r="E74"/>
  <c r="E73"/>
  <c r="E72"/>
  <c r="E71"/>
  <c r="E70"/>
  <c r="E69"/>
  <c r="E68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33"/>
  <c r="E32"/>
  <c r="E31"/>
  <c r="E30"/>
  <c r="E29"/>
  <c r="D264"/>
  <c r="D263"/>
  <c r="D262"/>
  <c r="D261"/>
  <c r="D260"/>
  <c r="D259"/>
  <c r="D258"/>
  <c r="D248"/>
  <c r="D247"/>
  <c r="D246"/>
  <c r="D245"/>
  <c r="D244"/>
  <c r="D243"/>
  <c r="D242"/>
  <c r="D241"/>
  <c r="D240"/>
  <c r="D239"/>
  <c r="D238"/>
  <c r="D237"/>
  <c r="D235"/>
  <c r="D234"/>
  <c r="D233"/>
  <c r="D232"/>
  <c r="D231"/>
  <c r="D230"/>
  <c r="D229"/>
  <c r="D228"/>
  <c r="D227"/>
  <c r="D226"/>
  <c r="D225"/>
  <c r="D224"/>
  <c r="D89"/>
  <c r="D87"/>
  <c r="D86"/>
  <c r="D84"/>
  <c r="D83"/>
  <c r="D80"/>
  <c r="D79"/>
  <c r="D78"/>
  <c r="D77"/>
  <c r="D76"/>
  <c r="D75"/>
  <c r="D74"/>
  <c r="D73"/>
  <c r="D72"/>
  <c r="D71"/>
  <c r="D70"/>
  <c r="D69"/>
  <c r="D68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C264"/>
  <c r="C263"/>
  <c r="C262"/>
  <c r="C261"/>
  <c r="C260"/>
  <c r="C259"/>
  <c r="C258"/>
  <c r="C248"/>
  <c r="C247"/>
  <c r="C246"/>
  <c r="C245"/>
  <c r="C244"/>
  <c r="C243"/>
  <c r="C242"/>
  <c r="C241"/>
  <c r="C240"/>
  <c r="C239"/>
  <c r="C238"/>
  <c r="C237"/>
  <c r="C235"/>
  <c r="C234"/>
  <c r="C233"/>
  <c r="C232"/>
  <c r="C231"/>
  <c r="C230"/>
  <c r="C229"/>
  <c r="C228"/>
  <c r="C227"/>
  <c r="C226"/>
  <c r="C225"/>
  <c r="C224"/>
  <c r="C89"/>
  <c r="C87"/>
  <c r="C86"/>
  <c r="C84"/>
  <c r="C83"/>
  <c r="C80"/>
  <c r="C79"/>
  <c r="C78"/>
  <c r="C77"/>
  <c r="C76"/>
  <c r="C75"/>
  <c r="C74"/>
  <c r="C73"/>
  <c r="C72"/>
  <c r="C71"/>
  <c r="C70"/>
  <c r="C69"/>
  <c r="C68"/>
  <c r="B80"/>
  <c r="B79"/>
  <c r="B78"/>
  <c r="B77"/>
  <c r="B76"/>
  <c r="B75"/>
  <c r="B74"/>
  <c r="B73"/>
  <c r="B72"/>
  <c r="B71"/>
  <c r="B70"/>
  <c r="B69"/>
  <c r="B68"/>
  <c r="C56"/>
  <c r="C55"/>
  <c r="C54"/>
  <c r="C53"/>
  <c r="C52"/>
  <c r="C51"/>
  <c r="C49"/>
  <c r="C48"/>
  <c r="C47"/>
  <c r="C46"/>
  <c r="C45"/>
  <c r="C44"/>
  <c r="B56"/>
  <c r="B55"/>
  <c r="B54"/>
  <c r="B53"/>
  <c r="B52"/>
  <c r="B51"/>
  <c r="B49"/>
  <c r="B48"/>
  <c r="B47"/>
  <c r="B46"/>
  <c r="B45"/>
  <c r="B44"/>
  <c r="C41" l="1"/>
  <c r="C40"/>
  <c r="C39"/>
  <c r="C38"/>
  <c r="C37"/>
  <c r="C36"/>
  <c r="B41"/>
  <c r="B40"/>
  <c r="B39"/>
  <c r="B38"/>
  <c r="B37"/>
  <c r="B36"/>
  <c r="C34"/>
  <c r="C33"/>
  <c r="C32"/>
  <c r="C31"/>
  <c r="C30"/>
  <c r="C29"/>
  <c r="B34"/>
  <c r="B33"/>
  <c r="B32"/>
  <c r="B31"/>
  <c r="B30"/>
  <c r="B29"/>
  <c r="R251"/>
  <c r="Q251"/>
  <c r="P251"/>
  <c r="O251"/>
  <c r="N251"/>
  <c r="M251"/>
  <c r="L251"/>
  <c r="K251"/>
  <c r="J251"/>
  <c r="I251"/>
  <c r="H251"/>
  <c r="G251"/>
  <c r="F251"/>
  <c r="E251"/>
  <c r="D251"/>
  <c r="C251"/>
  <c r="R250"/>
  <c r="Q250"/>
  <c r="P250"/>
  <c r="O250"/>
  <c r="N250"/>
  <c r="M250"/>
  <c r="L250"/>
  <c r="K250"/>
  <c r="J250"/>
  <c r="I250"/>
  <c r="H250"/>
  <c r="G250"/>
  <c r="F250"/>
  <c r="E250"/>
  <c r="D250"/>
  <c r="C250"/>
  <c r="R62"/>
  <c r="R61"/>
  <c r="R60"/>
  <c r="R59"/>
  <c r="R58"/>
  <c r="R25"/>
  <c r="Q62"/>
  <c r="Q61"/>
  <c r="Q60"/>
  <c r="Q59"/>
  <c r="Q58"/>
  <c r="Q25"/>
  <c r="P62"/>
  <c r="P61"/>
  <c r="P60"/>
  <c r="P59"/>
  <c r="P58"/>
  <c r="P25"/>
  <c r="O62"/>
  <c r="O61"/>
  <c r="O60"/>
  <c r="O59"/>
  <c r="O58"/>
  <c r="O25"/>
  <c r="N62"/>
  <c r="N61"/>
  <c r="N60"/>
  <c r="N59"/>
  <c r="N58"/>
  <c r="N25"/>
  <c r="M62"/>
  <c r="M61"/>
  <c r="M60"/>
  <c r="M59"/>
  <c r="M58"/>
  <c r="M25"/>
  <c r="L62"/>
  <c r="L61"/>
  <c r="L60"/>
  <c r="L59"/>
  <c r="L58"/>
  <c r="L25"/>
  <c r="K62"/>
  <c r="K61"/>
  <c r="K60"/>
  <c r="K59"/>
  <c r="K58"/>
  <c r="K25"/>
  <c r="J25"/>
  <c r="I62"/>
  <c r="I61"/>
  <c r="I60"/>
  <c r="I59"/>
  <c r="I58"/>
  <c r="I25"/>
  <c r="H62"/>
  <c r="H61"/>
  <c r="H60"/>
  <c r="H59"/>
  <c r="H58"/>
  <c r="H25"/>
  <c r="G62"/>
  <c r="G61"/>
  <c r="G60"/>
  <c r="G59"/>
  <c r="G58"/>
  <c r="G25"/>
  <c r="F25"/>
  <c r="E62"/>
  <c r="E61"/>
  <c r="E60"/>
  <c r="E59"/>
  <c r="E58"/>
  <c r="E25"/>
  <c r="D25"/>
  <c r="C25"/>
  <c r="R256"/>
  <c r="R255"/>
  <c r="R254"/>
  <c r="R253"/>
  <c r="R221"/>
  <c r="R220"/>
  <c r="R219"/>
  <c r="R218"/>
  <c r="R217"/>
  <c r="R216"/>
  <c r="R215"/>
  <c r="R214"/>
  <c r="R213"/>
  <c r="R212"/>
  <c r="R211"/>
  <c r="R210"/>
  <c r="R209"/>
  <c r="R208"/>
  <c r="R207"/>
  <c r="R206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5"/>
  <c r="R154"/>
  <c r="R153"/>
  <c r="R152"/>
  <c r="R151"/>
  <c r="R150"/>
  <c r="R149"/>
  <c r="R148"/>
  <c r="R147"/>
  <c r="R146"/>
  <c r="R145"/>
  <c r="R144"/>
  <c r="R143"/>
  <c r="R142"/>
  <c r="R141"/>
  <c r="R140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17"/>
  <c r="R16"/>
  <c r="R15"/>
  <c r="R13"/>
  <c r="R10"/>
  <c r="Q256"/>
  <c r="Q255"/>
  <c r="Q254"/>
  <c r="Q253"/>
  <c r="Q221"/>
  <c r="Q220"/>
  <c r="Q219"/>
  <c r="Q218"/>
  <c r="Q217"/>
  <c r="Q216"/>
  <c r="Q215"/>
  <c r="Q214"/>
  <c r="Q213"/>
  <c r="Q212"/>
  <c r="Q211"/>
  <c r="Q210"/>
  <c r="Q209"/>
  <c r="Q208"/>
  <c r="Q207"/>
  <c r="Q206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5"/>
  <c r="Q154"/>
  <c r="Q153"/>
  <c r="Q152"/>
  <c r="Q151"/>
  <c r="Q150"/>
  <c r="Q149"/>
  <c r="Q148"/>
  <c r="Q147"/>
  <c r="Q146"/>
  <c r="Q145"/>
  <c r="Q144"/>
  <c r="Q143"/>
  <c r="Q142"/>
  <c r="Q141"/>
  <c r="Q140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17"/>
  <c r="Q16"/>
  <c r="Q15"/>
  <c r="Q13"/>
  <c r="Q10"/>
  <c r="P256"/>
  <c r="P255"/>
  <c r="P254"/>
  <c r="P253"/>
  <c r="P221"/>
  <c r="P220"/>
  <c r="P219"/>
  <c r="P218"/>
  <c r="P217"/>
  <c r="P216"/>
  <c r="P215"/>
  <c r="P214"/>
  <c r="P213"/>
  <c r="P212"/>
  <c r="P211"/>
  <c r="P210"/>
  <c r="P209"/>
  <c r="P208"/>
  <c r="P207"/>
  <c r="P206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5"/>
  <c r="P154"/>
  <c r="P153"/>
  <c r="P152"/>
  <c r="P151"/>
  <c r="P150"/>
  <c r="P149"/>
  <c r="P148"/>
  <c r="P147"/>
  <c r="P146"/>
  <c r="P145"/>
  <c r="P144"/>
  <c r="P143"/>
  <c r="P142"/>
  <c r="P141"/>
  <c r="P140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17"/>
  <c r="P16"/>
  <c r="P15"/>
  <c r="P13"/>
  <c r="P10"/>
  <c r="O256"/>
  <c r="O255"/>
  <c r="O254"/>
  <c r="O253"/>
  <c r="O221"/>
  <c r="O220"/>
  <c r="O219"/>
  <c r="O218"/>
  <c r="O217"/>
  <c r="O216"/>
  <c r="O215"/>
  <c r="O214"/>
  <c r="O213"/>
  <c r="O212"/>
  <c r="O211"/>
  <c r="O210"/>
  <c r="O209"/>
  <c r="O208"/>
  <c r="O207"/>
  <c r="O206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5"/>
  <c r="O154"/>
  <c r="O153"/>
  <c r="O152"/>
  <c r="O151"/>
  <c r="O150"/>
  <c r="O149"/>
  <c r="O148"/>
  <c r="O147"/>
  <c r="O146"/>
  <c r="O145"/>
  <c r="O144"/>
  <c r="O143"/>
  <c r="O142"/>
  <c r="O141"/>
  <c r="O140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17"/>
  <c r="O16"/>
  <c r="O15"/>
  <c r="O13"/>
  <c r="O10"/>
  <c r="N256"/>
  <c r="N255"/>
  <c r="N254"/>
  <c r="N253"/>
  <c r="N221"/>
  <c r="N220"/>
  <c r="N219"/>
  <c r="N218"/>
  <c r="N217"/>
  <c r="N216"/>
  <c r="N215"/>
  <c r="N214"/>
  <c r="N213"/>
  <c r="N212"/>
  <c r="N211"/>
  <c r="N210"/>
  <c r="N209"/>
  <c r="N208"/>
  <c r="N207"/>
  <c r="N206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5"/>
  <c r="N154"/>
  <c r="N153"/>
  <c r="N152"/>
  <c r="N151"/>
  <c r="N150"/>
  <c r="N149"/>
  <c r="N148"/>
  <c r="N147"/>
  <c r="N146"/>
  <c r="N145"/>
  <c r="N144"/>
  <c r="N143"/>
  <c r="N142"/>
  <c r="N141"/>
  <c r="N140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17"/>
  <c r="N16"/>
  <c r="N15"/>
  <c r="N13"/>
  <c r="N10"/>
  <c r="M256"/>
  <c r="M255"/>
  <c r="M254"/>
  <c r="M253"/>
  <c r="M221"/>
  <c r="M220"/>
  <c r="M219"/>
  <c r="M218"/>
  <c r="M217"/>
  <c r="M216"/>
  <c r="M215"/>
  <c r="M214"/>
  <c r="M213"/>
  <c r="M212"/>
  <c r="M211"/>
  <c r="M210"/>
  <c r="M209"/>
  <c r="M208"/>
  <c r="M207"/>
  <c r="M206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5"/>
  <c r="M154"/>
  <c r="M153"/>
  <c r="M152"/>
  <c r="M151"/>
  <c r="M150"/>
  <c r="M149"/>
  <c r="M148"/>
  <c r="M147"/>
  <c r="M146"/>
  <c r="M145"/>
  <c r="M144"/>
  <c r="M143"/>
  <c r="M142"/>
  <c r="M141"/>
  <c r="M140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17"/>
  <c r="M16"/>
  <c r="M15"/>
  <c r="M13"/>
  <c r="M10"/>
  <c r="L256"/>
  <c r="L255"/>
  <c r="L254"/>
  <c r="L253"/>
  <c r="L221"/>
  <c r="L220"/>
  <c r="L219"/>
  <c r="L218"/>
  <c r="L217"/>
  <c r="L216"/>
  <c r="L215"/>
  <c r="L214"/>
  <c r="L213"/>
  <c r="L212"/>
  <c r="L211"/>
  <c r="L210"/>
  <c r="L209"/>
  <c r="L208"/>
  <c r="L207"/>
  <c r="L206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5"/>
  <c r="L154"/>
  <c r="L153"/>
  <c r="L152"/>
  <c r="L151"/>
  <c r="L150"/>
  <c r="L149"/>
  <c r="L148"/>
  <c r="L147"/>
  <c r="L146"/>
  <c r="L145"/>
  <c r="L144"/>
  <c r="L143"/>
  <c r="L142"/>
  <c r="L141"/>
  <c r="L140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17"/>
  <c r="L16"/>
  <c r="L15"/>
  <c r="L13"/>
  <c r="L10"/>
  <c r="K256"/>
  <c r="K255"/>
  <c r="K254"/>
  <c r="K253"/>
  <c r="K221"/>
  <c r="K220"/>
  <c r="K219"/>
  <c r="K218"/>
  <c r="K217"/>
  <c r="K216"/>
  <c r="K215"/>
  <c r="K214"/>
  <c r="K213"/>
  <c r="K212"/>
  <c r="K211"/>
  <c r="K210"/>
  <c r="K209"/>
  <c r="K208"/>
  <c r="K207"/>
  <c r="K206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5"/>
  <c r="K154"/>
  <c r="K153"/>
  <c r="K152"/>
  <c r="K151"/>
  <c r="K150"/>
  <c r="K149"/>
  <c r="K148"/>
  <c r="K147"/>
  <c r="K146"/>
  <c r="K145"/>
  <c r="K144"/>
  <c r="K143"/>
  <c r="K142"/>
  <c r="K141"/>
  <c r="K140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17"/>
  <c r="K16"/>
  <c r="K15"/>
  <c r="K13"/>
  <c r="K10"/>
  <c r="J256"/>
  <c r="J255"/>
  <c r="J254"/>
  <c r="J253"/>
  <c r="J221"/>
  <c r="J220"/>
  <c r="J219"/>
  <c r="J218"/>
  <c r="J217"/>
  <c r="J216"/>
  <c r="J215"/>
  <c r="J214"/>
  <c r="J213"/>
  <c r="J212"/>
  <c r="J211"/>
  <c r="J210"/>
  <c r="J209"/>
  <c r="J208"/>
  <c r="J207"/>
  <c r="J206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5"/>
  <c r="J154"/>
  <c r="J153"/>
  <c r="J152"/>
  <c r="J151"/>
  <c r="J150"/>
  <c r="J149"/>
  <c r="J148"/>
  <c r="J147"/>
  <c r="J146"/>
  <c r="J145"/>
  <c r="J144"/>
  <c r="J143"/>
  <c r="J142"/>
  <c r="J141"/>
  <c r="J140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17"/>
  <c r="J16"/>
  <c r="J15"/>
  <c r="J13"/>
  <c r="J10"/>
  <c r="I256"/>
  <c r="I255"/>
  <c r="I254"/>
  <c r="I253"/>
  <c r="I221"/>
  <c r="I220"/>
  <c r="I219"/>
  <c r="I218"/>
  <c r="I217"/>
  <c r="I216"/>
  <c r="I215"/>
  <c r="I214"/>
  <c r="I213"/>
  <c r="I212"/>
  <c r="I211"/>
  <c r="I210"/>
  <c r="I209"/>
  <c r="I208"/>
  <c r="I207"/>
  <c r="I206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5"/>
  <c r="I154"/>
  <c r="I153"/>
  <c r="I152"/>
  <c r="I151"/>
  <c r="I150"/>
  <c r="I149"/>
  <c r="I148"/>
  <c r="I147"/>
  <c r="I146"/>
  <c r="I145"/>
  <c r="I144"/>
  <c r="I143"/>
  <c r="I142"/>
  <c r="I141"/>
  <c r="I140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17"/>
  <c r="I16"/>
  <c r="I15"/>
  <c r="I13"/>
  <c r="I10"/>
  <c r="H256"/>
  <c r="H255"/>
  <c r="H254"/>
  <c r="H253"/>
  <c r="H221"/>
  <c r="H220"/>
  <c r="H219"/>
  <c r="H218"/>
  <c r="H217"/>
  <c r="H216"/>
  <c r="H215"/>
  <c r="H214"/>
  <c r="H213"/>
  <c r="H212"/>
  <c r="H211"/>
  <c r="H210"/>
  <c r="H209"/>
  <c r="H208"/>
  <c r="H207"/>
  <c r="H206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5"/>
  <c r="H154"/>
  <c r="H153"/>
  <c r="H152"/>
  <c r="H151"/>
  <c r="H150"/>
  <c r="H149"/>
  <c r="H148"/>
  <c r="H147"/>
  <c r="H146"/>
  <c r="H145"/>
  <c r="H144"/>
  <c r="H143"/>
  <c r="H142"/>
  <c r="H141"/>
  <c r="H140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17"/>
  <c r="H16"/>
  <c r="H15"/>
  <c r="H13"/>
  <c r="H10"/>
  <c r="G256"/>
  <c r="G255"/>
  <c r="G254"/>
  <c r="G253"/>
  <c r="G221"/>
  <c r="G220"/>
  <c r="G219"/>
  <c r="G218"/>
  <c r="G217"/>
  <c r="G216"/>
  <c r="G215"/>
  <c r="G214"/>
  <c r="G213"/>
  <c r="G212"/>
  <c r="G211"/>
  <c r="G210"/>
  <c r="G209"/>
  <c r="G208"/>
  <c r="G207"/>
  <c r="G206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5"/>
  <c r="G154"/>
  <c r="G153"/>
  <c r="G152"/>
  <c r="G151"/>
  <c r="G150"/>
  <c r="G149"/>
  <c r="G148"/>
  <c r="G147"/>
  <c r="G146"/>
  <c r="G145"/>
  <c r="G144"/>
  <c r="G143"/>
  <c r="G142"/>
  <c r="G141"/>
  <c r="G140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17"/>
  <c r="G16"/>
  <c r="G15"/>
  <c r="G13"/>
  <c r="G10"/>
  <c r="F256"/>
  <c r="F255"/>
  <c r="F254"/>
  <c r="F253"/>
  <c r="F221"/>
  <c r="F220"/>
  <c r="F219"/>
  <c r="F218"/>
  <c r="F217"/>
  <c r="F216"/>
  <c r="F215"/>
  <c r="F214"/>
  <c r="F213"/>
  <c r="F212"/>
  <c r="F211"/>
  <c r="F210"/>
  <c r="F209"/>
  <c r="F208"/>
  <c r="F207"/>
  <c r="F206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5"/>
  <c r="F154"/>
  <c r="F153"/>
  <c r="F152"/>
  <c r="F151"/>
  <c r="F150"/>
  <c r="F149"/>
  <c r="F148"/>
  <c r="F147"/>
  <c r="F146"/>
  <c r="F145"/>
  <c r="F144"/>
  <c r="F143"/>
  <c r="F142"/>
  <c r="F141"/>
  <c r="F140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17"/>
  <c r="F16"/>
  <c r="F15"/>
  <c r="F13"/>
  <c r="F10"/>
  <c r="E256"/>
  <c r="E255"/>
  <c r="E254"/>
  <c r="E253"/>
  <c r="E221"/>
  <c r="E220"/>
  <c r="E219"/>
  <c r="E218"/>
  <c r="E217"/>
  <c r="E216"/>
  <c r="E215"/>
  <c r="E214"/>
  <c r="E213"/>
  <c r="E212"/>
  <c r="E211"/>
  <c r="E210"/>
  <c r="E209"/>
  <c r="E208"/>
  <c r="E207"/>
  <c r="E206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5"/>
  <c r="E154"/>
  <c r="E153"/>
  <c r="E152"/>
  <c r="E151"/>
  <c r="E150"/>
  <c r="E149"/>
  <c r="E148"/>
  <c r="E147"/>
  <c r="E146"/>
  <c r="E145"/>
  <c r="E144"/>
  <c r="E143"/>
  <c r="E142"/>
  <c r="E141"/>
  <c r="E140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17"/>
  <c r="E16"/>
  <c r="E15"/>
  <c r="E13"/>
  <c r="E10"/>
  <c r="D256"/>
  <c r="D255"/>
  <c r="D254"/>
  <c r="D253"/>
  <c r="D221"/>
  <c r="D220"/>
  <c r="D219"/>
  <c r="D218"/>
  <c r="D217"/>
  <c r="D216"/>
  <c r="D215"/>
  <c r="D214"/>
  <c r="D213"/>
  <c r="D212"/>
  <c r="D211"/>
  <c r="D210"/>
  <c r="D209"/>
  <c r="D208"/>
  <c r="D207"/>
  <c r="D206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5"/>
  <c r="D154"/>
  <c r="D153"/>
  <c r="D152"/>
  <c r="D151"/>
  <c r="D150"/>
  <c r="D149"/>
  <c r="D148"/>
  <c r="D147"/>
  <c r="D146"/>
  <c r="D145"/>
  <c r="D144"/>
  <c r="D143"/>
  <c r="D142"/>
  <c r="D141"/>
  <c r="D140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17"/>
  <c r="D16"/>
  <c r="D15"/>
  <c r="D13"/>
  <c r="D10"/>
  <c r="C256"/>
  <c r="C255"/>
  <c r="C254"/>
  <c r="C253"/>
  <c r="C221"/>
  <c r="C220"/>
  <c r="C219"/>
  <c r="C218"/>
  <c r="C217"/>
  <c r="C216"/>
  <c r="C215"/>
  <c r="C214"/>
  <c r="C213"/>
  <c r="C212"/>
  <c r="C211"/>
  <c r="C210"/>
  <c r="C209"/>
  <c r="C208"/>
  <c r="C207"/>
  <c r="C206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5"/>
  <c r="C154"/>
  <c r="C153"/>
  <c r="C152"/>
  <c r="C151"/>
  <c r="C150"/>
  <c r="C149"/>
  <c r="C148"/>
  <c r="C147"/>
  <c r="C146"/>
  <c r="C145"/>
  <c r="C144"/>
  <c r="C143"/>
  <c r="C142"/>
  <c r="C141"/>
  <c r="C140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17"/>
  <c r="C16"/>
  <c r="C15"/>
  <c r="C13"/>
  <c r="C10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ch_sec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2" name="Connection1" type="4" refreshedVersion="3" background="1" saveData="1">
    <webPr sourceData="1" parsePre="1" consecutive="1" xl2000="1" url="file:///C:/Projects/Benchmarks/branches/v1.2_4.0/Sch_sec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3" name="Connection10" type="4" refreshedVersion="3" background="1" saveData="1">
    <webPr sourceData="1" parsePre="1" consecutive="1" xl2000="1" url="file:///C:/Projects/Benchmarks/branches/v1.2_4.0/Sch_sec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4" name="Connection11" type="4" refreshedVersion="3" background="1" saveData="1">
    <webPr sourceData="1" parsePre="1" consecutive="1" xl2000="1" url="file:///C:/Projects/Benchmarks/branches/v1.2_4.0/Sch_sec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5" name="Connection12" type="4" refreshedVersion="3" background="1" saveData="1">
    <webPr sourceData="1" parsePre="1" consecutive="1" xl2000="1" url="file:///C:/Projects/Benchmarks/branches/v1.2_4.0/Sch_sec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6" name="Connection13" type="4" refreshedVersion="3" background="1" saveData="1">
    <webPr sourceData="1" parsePre="1" consecutive="1" xl2000="1" url="file:///C:/Projects/Benchmarks/branches/v1.2_4.0/Sch_sec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7" name="Connection14" type="4" refreshedVersion="3" background="1" saveData="1">
    <webPr sourceData="1" parsePre="1" consecutive="1" xl2000="1" url="file:///C:/Projects/Benchmarks/branches/v1.2_4.0/Sch_sec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8" name="Connection15" type="4" refreshedVersion="3" background="1" saveData="1">
    <webPr sourceData="1" parsePre="1" consecutive="1" xl2000="1" url="file:///C:/Projects/Benchmarks/branches/v1.2_4.0/Sch_sec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9" name="Connection2" type="4" refreshedVersion="3" background="1" saveData="1">
    <webPr sourceData="1" parsePre="1" consecutive="1" xl2000="1" url="file:///C:/Projects/Benchmarks/branches/v1.2_4.0/Sch_sec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0" name="Connection3" type="4" refreshedVersion="3" background="1" saveData="1">
    <webPr sourceData="1" parsePre="1" consecutive="1" xl2000="1" url="file:///C:/Projects/Benchmarks/branches/v1.2_4.0/Sch_sec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1" name="Connection4" type="4" refreshedVersion="3" background="1" saveData="1">
    <webPr sourceData="1" parsePre="1" consecutive="1" xl2000="1" url="file:///C:/Projects/Benchmarks/branches/v1.2_4.0/Sch_sec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2" name="Connection5" type="4" refreshedVersion="3" background="1" saveData="1">
    <webPr sourceData="1" parsePre="1" consecutive="1" xl2000="1" url="file:///C:/Projects/Benchmarks/branches/v1.2_4.0/Sch_sec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3" name="Connection6" type="4" refreshedVersion="3" background="1" saveData="1">
    <webPr sourceData="1" parsePre="1" consecutive="1" xl2000="1" url="file:///C:/Projects/Benchmarks/branches/v1.2_4.0/Sch_sec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4" name="Connection7" type="4" refreshedVersion="3" background="1" saveData="1">
    <webPr sourceData="1" parsePre="1" consecutive="1" xl2000="1" url="file:///C:/Projects/Benchmarks/branches/v1.2_4.0/Sch_sec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5" name="Connection8" type="4" refreshedVersion="3" background="1" saveData="1">
    <webPr sourceData="1" parsePre="1" consecutive="1" xl2000="1" url="file:///C:/Projects/Benchmarks/branches/v1.2_4.0/Sch_sec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  <connection id="16" name="Connection9" type="4" refreshedVersion="3" background="1" saveData="1">
    <webPr sourceData="1" parsePre="1" consecutive="1" xl2000="1" url="file:///C:/Projects/Benchmarks/branches/v1.2_4.0/Sch_sec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8"/>
        <x v="241"/>
        <x v="477"/>
      </tables>
    </webPr>
  </connection>
</connections>
</file>

<file path=xl/sharedStrings.xml><?xml version="1.0" encoding="utf-8"?>
<sst xmlns="http://schemas.openxmlformats.org/spreadsheetml/2006/main" count="19169" uniqueCount="1033">
  <si>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</si>
  <si>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</si>
  <si>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</si>
  <si>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</si>
  <si>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</si>
  <si>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</si>
  <si>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</si>
  <si>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</si>
  <si>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</si>
  <si>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</si>
  <si>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</si>
  <si>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</si>
  <si>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</si>
  <si>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</si>
  <si>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</si>
  <si>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</si>
  <si>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</si>
  <si>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</si>
  <si>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</si>
  <si>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</si>
  <si>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</si>
  <si>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</si>
  <si>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</si>
  <si>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</si>
  <si>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</si>
  <si>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</si>
  <si>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</si>
  <si>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</si>
  <si>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</si>
  <si>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</si>
  <si>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</si>
  <si>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</si>
  <si>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</si>
  <si>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</si>
  <si>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</si>
  <si>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</si>
  <si>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</si>
  <si>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</si>
  <si>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</si>
  <si>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</si>
  <si>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</si>
  <si>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</si>
  <si>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</si>
  <si>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</si>
  <si>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</si>
  <si>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</si>
  <si>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</si>
  <si>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</si>
  <si>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</si>
  <si>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</si>
  <si>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</si>
  <si>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</si>
  <si>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</si>
  <si>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</si>
  <si>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</si>
  <si>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</si>
  <si>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</si>
  <si>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</si>
  <si>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</si>
  <si>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</si>
  <si>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</si>
  <si>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</si>
  <si>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</si>
  <si>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</si>
  <si>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</si>
  <si>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</si>
  <si>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</si>
  <si>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</si>
  <si>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</si>
  <si>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</si>
  <si>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</si>
  <si>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</si>
  <si>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</si>
  <si>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</si>
  <si>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</si>
  <si>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</si>
  <si>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</si>
  <si>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</si>
  <si>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</si>
  <si>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</si>
  <si>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</si>
  <si>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</si>
  <si>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</si>
  <si>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</si>
  <si>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</si>
  <si>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</si>
  <si>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</si>
  <si>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</si>
  <si>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</si>
  <si>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</si>
  <si>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</si>
  <si>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</si>
  <si>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</si>
  <si>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</si>
  <si>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</si>
  <si>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</si>
  <si>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</si>
  <si>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</si>
  <si>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</si>
  <si>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</si>
  <si>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</si>
  <si>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</si>
  <si>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</si>
  <si>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</si>
  <si>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</si>
  <si>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</si>
  <si>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</si>
  <si>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</si>
  <si>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</si>
  <si>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</si>
  <si>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</si>
  <si>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</si>
  <si>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</si>
  <si>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</si>
  <si>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</si>
  <si>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</si>
  <si>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</si>
  <si>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</si>
  <si>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</si>
  <si>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</si>
  <si>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</si>
  <si>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</si>
  <si>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</si>
  <si>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</si>
  <si>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</si>
  <si>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</si>
  <si>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</si>
  <si>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</si>
  <si>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</si>
  <si>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</si>
  <si>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</si>
  <si>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</si>
  <si>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</si>
  <si>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</si>
  <si>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</si>
  <si>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</si>
  <si>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</si>
  <si>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</si>
  <si>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</si>
  <si>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</si>
  <si>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</si>
  <si>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</si>
  <si>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</si>
  <si>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</si>
  <si>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</si>
  <si>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</si>
  <si>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</si>
  <si>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</si>
  <si>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</si>
  <si>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</si>
  <si>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</si>
  <si>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</si>
  <si>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</si>
  <si>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</si>
  <si>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</si>
  <si>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</si>
  <si>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</si>
  <si>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</si>
  <si>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</si>
  <si>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</si>
  <si>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</si>
  <si>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</si>
  <si>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</si>
  <si>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</si>
  <si>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</si>
  <si>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</si>
  <si>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</si>
  <si>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</si>
  <si>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</si>
  <si>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</si>
  <si>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</si>
  <si>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</si>
  <si>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</si>
  <si>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</si>
  <si>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</si>
  <si>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</si>
  <si>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</si>
  <si>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</si>
  <si>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</si>
  <si>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</si>
  <si>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</si>
  <si>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</si>
  <si>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</si>
  <si>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</si>
  <si>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</si>
  <si>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</si>
  <si>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</si>
  <si>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</si>
  <si>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</si>
  <si>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</si>
  <si>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</si>
  <si>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</si>
  <si>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</si>
  <si>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</si>
  <si>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</si>
  <si>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</si>
  <si>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</si>
  <si>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</si>
  <si>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</si>
  <si>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</si>
  <si>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</si>
  <si>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Steel-Framed</t>
  </si>
  <si>
    <t>Education</t>
  </si>
  <si>
    <t>Benchmark Secondary School New</t>
  </si>
  <si>
    <t>"E" Shape</t>
  </si>
  <si>
    <t>See pictures</t>
  </si>
  <si>
    <t>DOE Commercial Building Benchmark - Secondary School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</si>
  <si>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</si>
  <si>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</si>
  <si>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</si>
  <si>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</si>
  <si>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</si>
  <si>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</si>
  <si>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</si>
  <si>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</si>
  <si>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</si>
  <si>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</si>
  <si>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</si>
  <si>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</si>
  <si>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</si>
  <si>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</si>
  <si>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</si>
  <si>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</si>
  <si>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</si>
  <si>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</si>
  <si>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</si>
  <si>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</si>
  <si>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</si>
  <si>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</si>
  <si>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</si>
  <si>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</si>
  <si>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</si>
  <si>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</si>
  <si>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</si>
  <si>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</si>
  <si>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</si>
  <si>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</si>
  <si>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</si>
  <si>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</si>
  <si>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</si>
  <si>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</si>
  <si>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</si>
  <si>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</si>
  <si>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</si>
  <si>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</si>
  <si>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</si>
  <si>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</si>
  <si>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</si>
  <si>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</si>
  <si>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</si>
  <si>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</si>
  <si>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</si>
  <si>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</si>
  <si>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</si>
  <si>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</si>
  <si>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</si>
  <si>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</si>
  <si>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</si>
  <si>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</si>
  <si>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</si>
  <si>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</si>
  <si>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MZ VAV, PSZ-AC (gym, aux gym, auditorium, kitchen, &amp; cafeteria)</t>
  </si>
  <si>
    <t>Boiler, gas heat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</si>
  <si>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</si>
  <si>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</si>
  <si>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[3] ASHRAE Standard 62-1999 Table 6-1, Atlanta, GA:  American Society of Heating, Refrigerating and Air-Conditioning Engineers.</t>
  </si>
  <si>
    <t>[4] DOE Benchmark Report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</si>
  <si>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</si>
  <si>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</si>
  <si>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</si>
  <si>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t>Average Annual Rate ($/kWh)</t>
  </si>
  <si>
    <t>Air Conditioning (kW)</t>
  </si>
  <si>
    <t>Gas (MJ)</t>
  </si>
  <si>
    <t>Purchased Cooling (MJ)</t>
  </si>
  <si>
    <t>Purchased Heating (MJ)</t>
  </si>
  <si>
    <t>Total Building (MJ)</t>
  </si>
  <si>
    <t>Heating (kW)</t>
  </si>
  <si>
    <t>Average Annual Rate ($/MJ)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</si>
  <si>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</si>
  <si>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</si>
  <si>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</si>
  <si>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</si>
  <si>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</si>
  <si>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</si>
  <si>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</si>
  <si>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</si>
  <si>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</si>
  <si>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</si>
  <si>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</si>
  <si>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</si>
  <si>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</si>
  <si>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</si>
  <si>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</si>
  <si>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</si>
  <si>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</si>
  <si>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</si>
  <si>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</si>
  <si>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</si>
  <si>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</si>
  <si>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</si>
  <si>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</si>
  <si>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</si>
  <si>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</si>
  <si>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</si>
  <si>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</si>
  <si>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</si>
  <si>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</si>
  <si>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</si>
  <si>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</si>
  <si>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</si>
  <si>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</si>
  <si>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</si>
  <si>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</si>
  <si>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</si>
  <si>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</si>
  <si>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</si>
  <si>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</si>
  <si>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</si>
  <si>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</si>
  <si>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MinOA_Kitchen_Sched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</si>
  <si>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</si>
  <si>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</si>
  <si>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</si>
  <si>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</si>
  <si>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</si>
  <si>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</si>
  <si>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</si>
  <si>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</si>
  <si>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</si>
  <si>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</si>
  <si>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</si>
  <si>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</si>
  <si>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</si>
  <si>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</si>
  <si>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</si>
  <si>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</si>
  <si>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Bathrooms_ZN_1_FLR_1 SHW_default Latent fract sched</t>
  </si>
  <si>
    <t>Bathrooms_ZN_1_FLR_1 SHW_default Sensible fract sched</t>
  </si>
  <si>
    <t>Bathrooms_ZN_1_FLR_1 SHW_default Temp Sched</t>
  </si>
  <si>
    <t>Bathrooms_ZN_1_FLR_1 SHW_default Hot Supply Temp Sched</t>
  </si>
  <si>
    <t>Bathrooms_ZN_1_FLR_2 SHW_default Latent fract sched</t>
  </si>
  <si>
    <t>Bathrooms_ZN_1_FLR_2 SHW_default Sensible fract sched</t>
  </si>
  <si>
    <t>Bathrooms_ZN_1_FLR_2 SHW_default Temp Sched</t>
  </si>
  <si>
    <t>Bathrooms_ZN_1_FLR_2 SHW_default Hot Supply Temp 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</si>
  <si>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</si>
  <si>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</si>
  <si>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</si>
  <si>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</si>
  <si>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</si>
  <si>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</si>
  <si>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</si>
  <si>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</si>
  <si>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</si>
  <si>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</si>
  <si>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</si>
  <si>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</si>
  <si>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</si>
  <si>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</si>
  <si>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</si>
  <si>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</si>
  <si>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</si>
  <si>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</si>
  <si>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</si>
  <si>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</si>
  <si>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</si>
  <si>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</si>
  <si>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</si>
  <si>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</si>
  <si>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</si>
  <si>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Chicago</t>
  </si>
  <si>
    <t>IEAD</t>
  </si>
  <si>
    <t>HVAC Control - Economizer</t>
  </si>
  <si>
    <t>NoEconomizer</t>
  </si>
  <si>
    <t>DifferentialDryBulb</t>
  </si>
  <si>
    <t>Showers_SWH_SCH</t>
  </si>
  <si>
    <t>WinterDesign, Hol, Other</t>
  </si>
  <si>
    <t>MinRelHumSetSch</t>
  </si>
  <si>
    <t>MaxRelHumSetSch</t>
  </si>
  <si>
    <t>Gym_ZN_1_FLR_1 SHW_default Latent fract sched</t>
  </si>
  <si>
    <t>Gym_ZN_1_FLR_1 SHW_default Sensible fract sched</t>
  </si>
  <si>
    <t>Gym_ZN_1_FLR_1 SHW_default Temp Sched</t>
  </si>
  <si>
    <t>Gym_ZN_1_FLR_1 SHW_default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</si>
  <si>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</si>
  <si>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</si>
  <si>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</si>
  <si>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</si>
  <si>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</si>
  <si>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</si>
  <si>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</si>
  <si>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</si>
  <si>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WD, SummerDesign, WinterDesign</t>
  </si>
  <si>
    <t>ON/OFF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</si>
  <si>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</si>
  <si>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</si>
  <si>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</si>
  <si>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</si>
  <si>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</si>
  <si>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</si>
  <si>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</si>
  <si>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</si>
  <si>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</si>
  <si>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</si>
  <si>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</si>
  <si>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</si>
  <si>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</si>
  <si>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</si>
  <si>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</si>
  <si>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</si>
  <si>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</si>
  <si>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</si>
  <si>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</si>
  <si>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</si>
  <si>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</si>
  <si>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</si>
  <si>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</si>
  <si>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</si>
  <si>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AUDITORIUM_ZN_1_FLR_1</t>
  </si>
  <si>
    <t>AUX_GYM_ZN_1_FLR_1</t>
  </si>
  <si>
    <t>BATHROOMS_ZN_1_FLR_1</t>
  </si>
  <si>
    <t>BATHROOMS_ZN_1_FLR_2</t>
  </si>
  <si>
    <t>CAFETERIA_ZN_1_FLR_1</t>
  </si>
  <si>
    <t>CORNER_CLASS_1_POD_1_ZN_1_FLR_1</t>
  </si>
  <si>
    <t>CORNER_CLASS_1_POD_1_ZN_1_FLR_2</t>
  </si>
  <si>
    <t>CORNER_CLASS_1_POD_2_ZN_1_FLR_1</t>
  </si>
  <si>
    <t>CORNER_CLASS_1_POD_2_ZN_1_FLR_2</t>
  </si>
  <si>
    <t>CORNER_CLASS_1_POD_3_ZN_1_FLR_1</t>
  </si>
  <si>
    <t>CORNER_CLASS_1_POD_3_ZN_1_FLR_2</t>
  </si>
  <si>
    <t>CORNER_CLASS_2_POD_1_ZN_1_FLR_1</t>
  </si>
  <si>
    <t>CORNER_CLASS_2_POD_1_ZN_1_FLR_2</t>
  </si>
  <si>
    <t>CORNER_CLASS_2_POD_2_ZN_1_FLR_1</t>
  </si>
  <si>
    <t>CORNER_CLASS_2_POD_2_ZN_1_FLR_2</t>
  </si>
  <si>
    <t>CORNER_CLASS_2_POD_3_ZN_1_FLR_1</t>
  </si>
  <si>
    <t>CORNER_CLASS_2_POD_3_ZN_1_FLR_2</t>
  </si>
  <si>
    <t>CORRIDOR_POD_1_ZN_1_FLR_1</t>
  </si>
  <si>
    <t>CORRIDOR_POD_1_ZN_1_FLR_2</t>
  </si>
  <si>
    <t>CORRIDOR_POD_2_ZN_1_FLR_1</t>
  </si>
  <si>
    <t>CORRIDOR_POD_2_ZN_1_FLR_2</t>
  </si>
  <si>
    <t>CORRIDOR_POD_3_ZN_1_FLR_1</t>
  </si>
  <si>
    <t>CORRIDOR_POD_3_ZN_1_FLR_2</t>
  </si>
  <si>
    <t>GYM_ZN_1_FLR_1</t>
  </si>
  <si>
    <t>KITCHEN_ZN_1_FLR_1</t>
  </si>
  <si>
    <t>LIBRARY_MEDIA_CENTER_ZN_1_FLR_2</t>
  </si>
  <si>
    <t>LOBBY_ZN_1_FLR_1</t>
  </si>
  <si>
    <t>LOBBY_ZN_1_FLR_2</t>
  </si>
  <si>
    <t>MAIN_CORRIDOR_ZN_1_FLR_1</t>
  </si>
  <si>
    <t>MAIN_CORRIDOR_ZN_1_FLR_2</t>
  </si>
  <si>
    <t>MECH_ZN_1_FLR_1</t>
  </si>
  <si>
    <t>MECH_ZN_1_FLR_2</t>
  </si>
  <si>
    <t>MULT_CLASS_1_POD_1_ZN_1_FLR_1</t>
  </si>
  <si>
    <t>MULT_CLASS_1_POD_1_ZN_1_FLR_2</t>
  </si>
  <si>
    <t>MULT_CLASS_1_POD_2_ZN_1_FLR_1</t>
  </si>
  <si>
    <t>MULT_CLASS_1_POD_2_ZN_1_FLR_2</t>
  </si>
  <si>
    <t>MULT_CLASS_1_POD_3_ZN_1_FLR_1</t>
  </si>
  <si>
    <t>MULT_CLASS_1_POD_3_ZN_1_FLR_2</t>
  </si>
  <si>
    <t>MULT_CLASS_2_POD_1_ZN_1_FLR_1</t>
  </si>
  <si>
    <t>MULT_CLASS_2_POD_1_ZN_1_FLR_2</t>
  </si>
  <si>
    <t>MULT_CLASS_2_POD_2_ZN_1_FLR_1</t>
  </si>
  <si>
    <t>MULT_CLASS_2_POD_2_ZN_1_FLR_2</t>
  </si>
  <si>
    <t>MULT_CLASS_2_POD_3_ZN_1_FLR_1</t>
  </si>
  <si>
    <t>MULT_CLASS_2_POD_3_ZN_1_FLR_2</t>
  </si>
  <si>
    <t>OFFICES_ZN_1_FLR_1</t>
  </si>
  <si>
    <t>OFFICES_ZN_1_FLR_2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</si>
  <si>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</si>
  <si>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</si>
  <si>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</si>
  <si>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</si>
  <si>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</si>
  <si>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</si>
  <si>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</si>
  <si>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</si>
  <si>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</si>
  <si>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AUDITORIUM_ZN_1_FLR_1_WALL_3</t>
  </si>
  <si>
    <t>EXT-WALLS-STEELFRAME-NONRES</t>
  </si>
  <si>
    <t>N</t>
  </si>
  <si>
    <t>AUDITORIUM_ZN_1_FLR_1_WALL_4</t>
  </si>
  <si>
    <t>W</t>
  </si>
  <si>
    <t>AUDITORIUM_ZN_1_FLR_2_WALL_3</t>
  </si>
  <si>
    <t>AUDITORIUM_ZN_1_FLR_2_WALL_4</t>
  </si>
  <si>
    <t>AUDITORIUM_ZN_1_FLR_1_FLOOR</t>
  </si>
  <si>
    <t>EXT-SLAB</t>
  </si>
  <si>
    <t>AUDITORIUM_ZN_1_FLR_2_CEILING</t>
  </si>
  <si>
    <t>ROOF-IEAD-NONRES</t>
  </si>
  <si>
    <t>AUX_GYM_ZN_1_FLR_1_WALL_1</t>
  </si>
  <si>
    <t>S</t>
  </si>
  <si>
    <t>AUX_GYM_ZN_1_FLR_1_WALL_2</t>
  </si>
  <si>
    <t>E</t>
  </si>
  <si>
    <t>AUX_GYM_ZN_1_FLR_2_WALL_1</t>
  </si>
  <si>
    <t>AUX_GYM_ZN_1_FLR_2_WALL_2</t>
  </si>
  <si>
    <t>AUX_GYM_ZN_1_FLR_1_FLOOR</t>
  </si>
  <si>
    <t>AUX_GYM_ZN_1_FLR_2_CEILING</t>
  </si>
  <si>
    <t>BATHROOMS_ZN_1_FLR_1_WALL_2</t>
  </si>
  <si>
    <t>BATHROOMS_ZN_1_FLR_1_WALL_3</t>
  </si>
  <si>
    <t>BATHROOMS_ZN_1_FLR_1_WALL_4</t>
  </si>
  <si>
    <t>BATHROOMS_ZN_1_FLR_1_FLOOR</t>
  </si>
  <si>
    <t>BATHROOMS_ZN_1_FLR_2_WALL_2</t>
  </si>
  <si>
    <t>BATHROOMS_ZN_1_FLR_2_WALL_3</t>
  </si>
  <si>
    <t>BATHROOMS_ZN_1_FLR_2_WALL_4</t>
  </si>
  <si>
    <t>BATHROOMS_ZN_1_FLR_2_CEILING</t>
  </si>
  <si>
    <t>CAFETERIA_ZN_1_FLR_1_WALL_2</t>
  </si>
  <si>
    <t>CAFETERIA_ZN_1_FLR_1_WALL_3</t>
  </si>
  <si>
    <t>CAFETERIA_ZN_1_FLR_1_FLOOR</t>
  </si>
  <si>
    <t>CORNER_CLASS_1_POD_1_ZN_1_FLR_1_WALL_1</t>
  </si>
  <si>
    <t>CORNER_CLASS_1_POD_1_ZN_1_FLR_1_WALL_4</t>
  </si>
  <si>
    <t>CORNER_CLASS_1_POD_1_ZN_1_FLR_1_FLOOR</t>
  </si>
  <si>
    <t>CORNER_CLASS_1_POD_1_ZN_1_FLR_2_WALL_1</t>
  </si>
  <si>
    <t>CORNER_CLASS_1_POD_1_ZN_1_FLR_2_WALL_4</t>
  </si>
  <si>
    <t>CORNER_CLASS_1_POD_1_ZN_1_FLR_2_CEILING</t>
  </si>
  <si>
    <t>CORNER_CLASS_1_POD_2_ZN_1_FLR_1_WALL_1</t>
  </si>
  <si>
    <t>CORNER_CLASS_1_POD_2_ZN_1_FLR_1_WALL_4</t>
  </si>
  <si>
    <t>CORNER_CLASS_1_POD_2_ZN_1_FLR_1_FLOOR</t>
  </si>
  <si>
    <t>CORNER_CLASS_1_POD_2_ZN_1_FLR_2_WALL_1</t>
  </si>
  <si>
    <t>CORNER_CLASS_1_POD_2_ZN_1_FLR_2_WALL_4</t>
  </si>
  <si>
    <t>CORNER_CLASS_1_POD_2_ZN_1_FLR_2_CEILING</t>
  </si>
  <si>
    <t>CORNER_CLASS_1_POD_3_ZN_1_FLR_1_WALL_1</t>
  </si>
  <si>
    <t>CORNER_CLASS_1_POD_3_ZN_1_FLR_1_WALL_4</t>
  </si>
  <si>
    <t>CORNER_CLASS_1_POD_3_ZN_1_FLR_1_FLOOR</t>
  </si>
  <si>
    <t>CORNER_CLASS_1_POD_3_ZN_1_FLR_2_WALL_1</t>
  </si>
  <si>
    <t>CORNER_CLASS_1_POD_3_ZN_1_FLR_2_WALL_4</t>
  </si>
  <si>
    <t>CORNER_CLASS_1_POD_3_ZN_1_FLR_2_CEILING</t>
  </si>
  <si>
    <t>CORNER_CLASS_2_POD_1_ZN_1_FLR_1_WALL_3</t>
  </si>
  <si>
    <t>CORNER_CLASS_2_POD_1_ZN_1_FLR_1_WALL_4</t>
  </si>
  <si>
    <t>CORNER_CLASS_2_POD_1_ZN_1_FLR_1_FLOOR</t>
  </si>
  <si>
    <t>CORNER_CLASS_2_POD_1_ZN_1_FLR_2_WALL_3</t>
  </si>
  <si>
    <t>CORNER_CLASS_2_POD_1_ZN_1_FLR_2_WALL_4</t>
  </si>
  <si>
    <t>CORNER_CLASS_2_POD_1_ZN_1_FLR_2_CEILING</t>
  </si>
  <si>
    <t>CORNER_CLASS_2_POD_2_ZN_1_FLR_1_WALL_3</t>
  </si>
  <si>
    <t>CORNER_CLASS_2_POD_2_ZN_1_FLR_1_WALL_4</t>
  </si>
  <si>
    <t>CORNER_CLASS_2_POD_2_ZN_1_FLR_1_FLOOR</t>
  </si>
  <si>
    <t>CORNER_CLASS_2_POD_2_ZN_1_FLR_2_WALL_3</t>
  </si>
  <si>
    <t>CORNER_CLASS_2_POD_2_ZN_1_FLR_2_WALL_4</t>
  </si>
  <si>
    <t>CORNER_CLASS_2_POD_2_ZN_1_FLR_2_CEILING</t>
  </si>
  <si>
    <t>CORNER_CLASS_2_POD_3_ZN_1_FLR_1_WALL_3</t>
  </si>
  <si>
    <t>CORNER_CLASS_2_POD_3_ZN_1_FLR_1_WALL_4</t>
  </si>
  <si>
    <t>CORNER_CLASS_2_POD_3_ZN_1_FLR_1_FLOOR</t>
  </si>
  <si>
    <t>CORNER_CLASS_2_POD_3_ZN_1_FLR_2_WALL_3</t>
  </si>
  <si>
    <t>CORNER_CLASS_2_POD_3_ZN_1_FLR_2_WALL_4</t>
  </si>
  <si>
    <t>CORNER_CLASS_2_POD_3_ZN_1_FLR_2_CEILING</t>
  </si>
  <si>
    <t>CORRIDOR_POD_1_ZN_1_FLR_1_WALL_6</t>
  </si>
  <si>
    <t>CORRIDOR_POD_1_ZN_1_FLR_1_FLOOR</t>
  </si>
  <si>
    <t>CORRIDOR_POD_1_ZN_1_FLR_2_WALL_6</t>
  </si>
  <si>
    <t>CORRIDOR_POD_1_ZN_1_FLR_2_CEILING</t>
  </si>
  <si>
    <t>CORRIDOR_POD_2_ZN_1_FLR_1_WALL_6</t>
  </si>
  <si>
    <t>CORRIDOR_POD_2_ZN_1_FLR_1_FLOOR</t>
  </si>
  <si>
    <t>CORRIDOR_POD_2_ZN_1_FLR_2_WALL_6</t>
  </si>
  <si>
    <t>CORRIDOR_POD_2_ZN_1_FLR_2_CEILING</t>
  </si>
  <si>
    <t>CORRIDOR_POD_3_ZN_1_FLR_1_WALL_6</t>
  </si>
  <si>
    <t>CORRIDOR_POD_3_ZN_1_FLR_1_FLOOR</t>
  </si>
  <si>
    <t>CORRIDOR_POD_3_ZN_1_FLR_2_WALL_6</t>
  </si>
  <si>
    <t>CORRIDOR_POD_3_ZN_1_FLR_2_CEILING</t>
  </si>
  <si>
    <t>GYM_ZN_1_FLR_1_FLOOR</t>
  </si>
  <si>
    <t>GYM_ZN_1_FLR_2_CEILING</t>
  </si>
  <si>
    <t>KITCHEN_ZN_1_FLR_1_WALL_2</t>
  </si>
  <si>
    <t>KITCHEN_ZN_1_FLR_1_FLOOR</t>
  </si>
  <si>
    <t>LIBRARY_MEDIA_CENTER_WALL_2</t>
  </si>
  <si>
    <t>LIBRARY_MEDIA_CENTER_WALL_3</t>
  </si>
  <si>
    <t>LIBRARY_MEDIA_CENTER_CEILING</t>
  </si>
  <si>
    <t>LOBBY_ZN_1_FLR_1_WALL_1</t>
  </si>
  <si>
    <t>LOBBY_ZN_1_FLR_1_FLOOR</t>
  </si>
  <si>
    <t>LOBBY_ZN_1_FLR_2_WALL_1</t>
  </si>
  <si>
    <t>LOBBY_ZN_1_FLR_2_CEILING</t>
  </si>
  <si>
    <t>MAIN_CORRIDOR_ZN_1_FLR_1_WALL_11</t>
  </si>
  <si>
    <t>MAIN_CORRIDOR_ZN_1_FLR_1_WALL_4</t>
  </si>
  <si>
    <t>MAIN_CORRIDOR_ZN_1_FLR_1_WALL_7</t>
  </si>
  <si>
    <t>MAIN_CORRIDOR_ZN_1_FLR_1_FLOOR</t>
  </si>
  <si>
    <t>MAIN_CORRIDOR_ZN_1_FLR_2_WALL_11</t>
  </si>
  <si>
    <t>MAIN_CORRIDOR_ZN_1_FLR_2_WALL_4</t>
  </si>
  <si>
    <t>MAIN_CORRIDOR_ZN_1_FLR_2_WALL_7</t>
  </si>
  <si>
    <t>MAIN_CORRIDOR_ZN_1_FLR_2_CEILING</t>
  </si>
  <si>
    <t>MECH_ZN_1_FLR_1_FLOOR</t>
  </si>
  <si>
    <t>MECH_ZN_1_FLR_2_CEILING</t>
  </si>
  <si>
    <t>MULT_CLASS_1_POD_1_ZN_1_FLR_1_WALL_1</t>
  </si>
  <si>
    <t>MULT_CLASS_1_POD_1_ZN_1_FLR_1_FLOOR</t>
  </si>
  <si>
    <t>MULT_CLASS_1_POD_1_ZN_1_FLR_2_WALL_1</t>
  </si>
  <si>
    <t>MULT_CLASS_1_POD_1_ZN_1_FLR_2_CEILING</t>
  </si>
  <si>
    <t>MULT_CLASS_1_POD_2_ZN_1_FLR_1_WALL_1</t>
  </si>
  <si>
    <t>MULT_CLASS_1_POD_2_ZN_1_FLR_1_FLOOR</t>
  </si>
  <si>
    <t>MULT_CLASS_1_POD_2_ZN_1_FLR_2_WALL_1</t>
  </si>
  <si>
    <t>MULT_CLASS_1_POD_2_ZN_1_FLR_2_CEILING</t>
  </si>
  <si>
    <t>MULT_CLASS_1_POD_3_ZN_1_FLR_1_WALL_1</t>
  </si>
  <si>
    <t>MULT_CLASS_1_POD_3_ZN_1_FLR_1_FLOOR</t>
  </si>
  <si>
    <t>MULT_CLASS_1_POD_3_ZN_1_FLR_2_WALL_1</t>
  </si>
  <si>
    <t>MULT_CLASS_1_POD_3_ZN_1_FLR_2_CEILING</t>
  </si>
  <si>
    <t>MULT_CLASS_2_POD_1_ZN_1_FLR_1_WALL_3</t>
  </si>
  <si>
    <t>MULT_CLASS_2_POD_1_ZN_1_FLR_1_FLOOR</t>
  </si>
  <si>
    <t>MULT_CLASS_2_POD_1_ZN_1_FLR_2_WALL_3</t>
  </si>
  <si>
    <t>MULT_CLASS_2_POD_1_ZN_1_FLR_2_CEILING</t>
  </si>
  <si>
    <t>MULT_CLASS_2_POD_2_ZN_1_FLR_1_WALL_3</t>
  </si>
  <si>
    <t>MULT_CLASS_2_POD_2_ZN_1_FLR_1_FLOOR</t>
  </si>
  <si>
    <t>MULT_CLASS_2_POD_2_ZN_1_FLR_2_WALL_3</t>
  </si>
  <si>
    <t>MULT_CLASS_2_POD_2_ZN_1_FLR_2_CEILING</t>
  </si>
  <si>
    <t>MULT_CLASS_2_POD_3_ZN_1_FLR_1_WALL_3</t>
  </si>
  <si>
    <t>MULT_CLASS_2_POD_3_ZN_1_FLR_1_FLOOR</t>
  </si>
  <si>
    <t>MULT_CLASS_2_POD_3_ZN_1_FLR_2_WALL_3</t>
  </si>
  <si>
    <t>MULT_CLASS_2_POD_3_ZN_1_FLR_2_CEILING</t>
  </si>
  <si>
    <t>OFFICES_ZN_1_FLR_1_WALL_1</t>
  </si>
  <si>
    <t>OFFICES_ZN_1_FLR_1_WALL_2</t>
  </si>
  <si>
    <t>OFFICES_ZN_1_FLR_1_FLOOR</t>
  </si>
  <si>
    <t>OFFICES_ZN_1_FLR_2_WALL_1</t>
  </si>
  <si>
    <t>OFFICES_ZN_1_FLR_2_WALL_2</t>
  </si>
  <si>
    <t>OFFICES_ZN_1_FLR_2_CEILING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</si>
  <si>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</si>
  <si>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</si>
  <si>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</si>
  <si>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</si>
  <si>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</si>
  <si>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</si>
  <si>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AUDITORIUM_ZN_1_FLR_1_WALL_3_WINDOW_1</t>
  </si>
  <si>
    <t>No</t>
  </si>
  <si>
    <t>AUDITORIUM_ZN_1_FLR_2_WALL_3_WINDOW_1</t>
  </si>
  <si>
    <t>AUX_GYM_ZN_1_FLR_1_WALL_1_WINDOW_1</t>
  </si>
  <si>
    <t>AUX_GYM_ZN_1_FLR_1_WALL_2_WINDOW_1</t>
  </si>
  <si>
    <t>AUX_GYM_ZN_1_FLR_2_WALL_1_WINDOW_1</t>
  </si>
  <si>
    <t>AUX_GYM_ZN_1_FLR_2_WALL_2_WINDOW_1</t>
  </si>
  <si>
    <t>BATHROOMS_ZN_1_FLR_1_WALL_3_WINDOW_1</t>
  </si>
  <si>
    <t>BATHROOMS_ZN_1_FLR_1_WALL_4_WINDOW_1</t>
  </si>
  <si>
    <t>BATHROOMS_ZN_1_FLR_2_WALL_3_WINDOW_1</t>
  </si>
  <si>
    <t>BATHROOMS_ZN_1_FLR_2_WALL_4_WINDOW_1</t>
  </si>
  <si>
    <t>CAFETERIA_ZN_1_FLR_1_WALL_2_WINDOW_1</t>
  </si>
  <si>
    <t>CAFETERIA_ZN_1_FLR_1_WALL_3_WINDOW_1</t>
  </si>
  <si>
    <t>CORNER_CLASS_1_POD_1_ZN_1_FLR_1_WALL_1_WINDOW_1</t>
  </si>
  <si>
    <t>CORNER_CLASS_1_POD_1_ZN_1_FLR_1_WALL_4_WINDOW_1</t>
  </si>
  <si>
    <t>CORNER_CLASS_1_POD_1_ZN_1_FLR_2_WALL_1_WINDOW_1</t>
  </si>
  <si>
    <t>CORNER_CLASS_1_POD_1_ZN_1_FLR_2_WALL_4_WINDOW_1</t>
  </si>
  <si>
    <t>CORNER_CLASS_1_POD_2_ZN_1_FLR_1_WALL_1_WINDOW_1</t>
  </si>
  <si>
    <t>CORNER_CLASS_1_POD_2_ZN_1_FLR_1_WALL_4_WINDOW_1</t>
  </si>
  <si>
    <t>CORNER_CLASS_1_POD_2_ZN_1_FLR_2_WALL_1_WINDOW_1</t>
  </si>
  <si>
    <t>CORNER_CLASS_1_POD_2_ZN_1_FLR_2_WALL_4_WINDOW_1</t>
  </si>
  <si>
    <t>CORNER_CLASS_1_POD_3_ZN_1_FLR_1_WALL_1_WINDOW_1</t>
  </si>
  <si>
    <t>CORNER_CLASS_1_POD_3_ZN_1_FLR_1_WALL_4_WINDOW_1</t>
  </si>
  <si>
    <t>CORNER_CLASS_1_POD_3_ZN_1_FLR_2_WALL_1_WINDOW_1</t>
  </si>
  <si>
    <t>CORNER_CLASS_1_POD_3_ZN_1_FLR_2_WALL_4_WINDOW_1</t>
  </si>
  <si>
    <t>CORNER_CLASS_2_POD_1_ZN_1_FLR_1_WALL_3_WINDOW_1</t>
  </si>
  <si>
    <t>CORNER_CLASS_2_POD_1_ZN_1_FLR_1_WALL_4_WINDOW_1</t>
  </si>
  <si>
    <t>CORNER_CLASS_2_POD_1_ZN_1_FLR_2_WALL_3_WINDOW_1</t>
  </si>
  <si>
    <t>CORNER_CLASS_2_POD_1_ZN_1_FLR_2_WALL_4_WINDOW_1</t>
  </si>
  <si>
    <t>CORNER_CLASS_2_POD_2_ZN_1_FLR_1_WALL_3_WINDOW_1</t>
  </si>
  <si>
    <t>CORNER_CLASS_2_POD_2_ZN_1_FLR_1_WALL_4_WINDOW_1</t>
  </si>
  <si>
    <t>CORNER_CLASS_2_POD_2_ZN_1_FLR_2_WALL_3_WINDOW_1</t>
  </si>
  <si>
    <t>CORNER_CLASS_2_POD_2_ZN_1_FLR_2_WALL_4_WINDOW_1</t>
  </si>
  <si>
    <t>CORNER_CLASS_2_POD_3_ZN_1_FLR_1_WALL_3_WINDOW_1</t>
  </si>
  <si>
    <t>CORNER_CLASS_2_POD_3_ZN_1_FLR_1_WALL_4_WINDOW_1</t>
  </si>
  <si>
    <t>CORNER_CLASS_2_POD_3_ZN_1_FLR_2_WALL_3_WINDOW_1</t>
  </si>
  <si>
    <t>CORNER_CLASS_2_POD_3_ZN_1_FLR_2_WALL_4_WINDOW_1</t>
  </si>
  <si>
    <t>CORRIDOR_POD_1_ZN_1_FLR_1_WALL_6_WINDOW_1</t>
  </si>
  <si>
    <t>CORRIDOR_POD_1_ZN_1_FLR_2_WALL_6_WINDOW_1</t>
  </si>
  <si>
    <t>CORRIDOR_POD_2_ZN_1_FLR_1_WALL_6_WINDOW_1</t>
  </si>
  <si>
    <t>CORRIDOR_POD_2_ZN_1_FLR_2_WALL_6_WINDOW_1</t>
  </si>
  <si>
    <t>CORRIDOR_POD_3_ZN_1_FLR_1_WALL_6_WINDOW_1</t>
  </si>
  <si>
    <t>CORRIDOR_POD_3_ZN_1_FLR_2_WALL_6_WINDOW_1</t>
  </si>
  <si>
    <t>KITCHEN_ZN_1_FLR_1_WALL_2_WINDOW_1</t>
  </si>
  <si>
    <t>LIBRARY_MEDIA_CENTER_WALL_2_WINDOW_1</t>
  </si>
  <si>
    <t>LIBRARY_MEDIA_CENTER_WALL_3_WINDOW_1</t>
  </si>
  <si>
    <t>LOBBY_ZN_1_FLR_1_WALL_1_WINDOW_1</t>
  </si>
  <si>
    <t>LOBBY_ZN_1_FLR_2_WALL_1_WINDOW_1</t>
  </si>
  <si>
    <t>MAIN_CORRIDOR_ZN_1_FLR_1_WALL_11_WINDOW_1</t>
  </si>
  <si>
    <t>MAIN_CORRIDOR_ZN_1_FLR_1_WALL_7_WINDOW_1</t>
  </si>
  <si>
    <t>MAIN_CORRIDOR_ZN_1_FLR_2_WALL_11_WINDOW_1</t>
  </si>
  <si>
    <t>MAIN_CORRIDOR_ZN_1_FLR_2_WALL_7_WINDOW_1</t>
  </si>
  <si>
    <t>MULT_CLASS_1_POD_1_ZN_1_FLR_1_WALL_1_WINDOW_1</t>
  </si>
  <si>
    <t>MULT_CLASS_1_POD_1_ZN_1_FLR_2_WALL_1_WINDOW_1</t>
  </si>
  <si>
    <t>MULT_CLASS_1_POD_2_ZN_1_FLR_1_WALL_1_WINDOW_1</t>
  </si>
  <si>
    <t>MULT_CLASS_1_POD_2_ZN_1_FLR_2_WALL_1_WINDOW_1</t>
  </si>
  <si>
    <t>MULT_CLASS_1_POD_3_ZN_1_FLR_1_WALL_1_WINDOW_1</t>
  </si>
  <si>
    <t>MULT_CLASS_1_POD_3_ZN_1_FLR_2_WALL_1_WINDOW_1</t>
  </si>
  <si>
    <t>MULT_CLASS_2_POD_1_ZN_1_FLR_1_WALL_3_WINDOW_1</t>
  </si>
  <si>
    <t>MULT_CLASS_2_POD_1_ZN_1_FLR_2_WALL_3_WINDOW_1</t>
  </si>
  <si>
    <t>MULT_CLASS_2_POD_2_ZN_1_FLR_1_WALL_3_WINDOW_1</t>
  </si>
  <si>
    <t>MULT_CLASS_2_POD_2_ZN_1_FLR_2_WALL_3_WINDOW_1</t>
  </si>
  <si>
    <t>MULT_CLASS_2_POD_3_ZN_1_FLR_1_WALL_3_WINDOW_1</t>
  </si>
  <si>
    <t>MULT_CLASS_2_POD_3_ZN_1_FLR_2_WALL_3_WINDOW_1</t>
  </si>
  <si>
    <t>OFFICES_ZN_1_FLR_1_WALL_1_WINDOW_1</t>
  </si>
  <si>
    <t>OFFICES_ZN_1_FLR_1_WALL_2_WINDOW_1</t>
  </si>
  <si>
    <t>OFFICES_ZN_1_FLR_2_WALL_1_WINDOW_1</t>
  </si>
  <si>
    <t>OFFICES_ZN_1_FLR_2_WALL_2_WINDOW_1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</si>
  <si>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</si>
  <si>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</si>
  <si>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</si>
  <si>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</si>
  <si>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</si>
  <si>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</si>
  <si>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</si>
  <si>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</si>
  <si>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</si>
  <si>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</si>
  <si>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</si>
  <si>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</si>
  <si>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</si>
  <si>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PSZ-AC_1:5_COOLC DXCOIL</t>
  </si>
  <si>
    <t>Coil:Cooling:DX:SingleSpeed</t>
  </si>
  <si>
    <t>PSZ-AC_2:6_COOLC DXCOIL</t>
  </si>
  <si>
    <t>PSZ-AC_3:7_COOLC DXCOIL</t>
  </si>
  <si>
    <t>PSZ-AC_4:8_COOLC DXCOIL</t>
  </si>
  <si>
    <t>PSZ-AC_5:9_COOLC DXCOIL</t>
  </si>
  <si>
    <t>VAV_OTHER_COOLC</t>
  </si>
  <si>
    <t>Coil:Cooling:Water</t>
  </si>
  <si>
    <t>-</t>
  </si>
  <si>
    <t>VAV_POD_1_COOLC</t>
  </si>
  <si>
    <t>VAV_POD_2_COOLC</t>
  </si>
  <si>
    <t>VAV_POD_3_COOLC</t>
  </si>
  <si>
    <t>BATHROOMS_ZN_1_FLR_1 VAV BOX REHEAT COIL</t>
  </si>
  <si>
    <t>Coil:Heating:Water</t>
  </si>
  <si>
    <t>BATHROOMS_ZN_1_FLR_2 VAV BOX REHEAT COIL</t>
  </si>
  <si>
    <t>CORNER_CLASS_1_POD_1_ZN_1_FLR_1 VAV BOX REHEAT COIL</t>
  </si>
  <si>
    <t>CORNER_CLASS_1_POD_1_ZN_1_FLR_2 VAV BOX REHEAT COIL</t>
  </si>
  <si>
    <t>CORNER_CLASS_1_POD_2_ZN_1_FLR_1 VAV BOX REHEAT COIL</t>
  </si>
  <si>
    <t>CORNER_CLASS_1_POD_2_ZN_1_FLR_2 VAV BOX REHEAT COIL</t>
  </si>
  <si>
    <t>CORNER_CLASS_1_POD_3_ZN_1_FLR_1 VAV BOX REHEAT COIL</t>
  </si>
  <si>
    <t>CORNER_CLASS_1_POD_3_ZN_1_FLR_2 VAV BOX REHEAT COIL</t>
  </si>
  <si>
    <t>CORNER_CLASS_2_POD_1_ZN_1_FLR_1 VAV BOX REHEAT COIL</t>
  </si>
  <si>
    <t>CORNER_CLASS_2_POD_1_ZN_1_FLR_2 VAV BOX REHEAT COIL</t>
  </si>
  <si>
    <t>CORNER_CLASS_2_POD_2_ZN_1_FLR_1 VAV BOX REHEAT COIL</t>
  </si>
  <si>
    <t>CORNER_CLASS_2_POD_2_ZN_1_FLR_2 VAV BOX REHEAT COIL</t>
  </si>
  <si>
    <t>CORNER_CLASS_2_POD_3_ZN_1_FLR_1 VAV BOX REHEAT COIL</t>
  </si>
  <si>
    <t>CORNER_CLASS_2_POD_3_ZN_1_FLR_2 VAV BOX REHEAT COIL</t>
  </si>
  <si>
    <t>CORRIDOR_POD_1_ZN_1_FLR_1 VAV BOX REHEAT COIL</t>
  </si>
  <si>
    <t>CORRIDOR_POD_1_ZN_1_FLR_2 VAV BOX REHEAT COIL</t>
  </si>
  <si>
    <t>CORRIDOR_POD_2_ZN_1_FLR_1 VAV BOX REHEAT COIL</t>
  </si>
  <si>
    <t>CORRIDOR_POD_2_ZN_1_FLR_2 VAV BOX REHEAT COIL</t>
  </si>
  <si>
    <t>CORRIDOR_POD_3_ZN_1_FLR_1 VAV BOX REHEAT COIL</t>
  </si>
  <si>
    <t>CORRIDOR_POD_3_ZN_1_FLR_2 VAV BOX REHEAT COIL</t>
  </si>
  <si>
    <t>LIBRARY_MEDIA_CENTER_ZN_1_FLR_2 VAV BOX REHEAT COIL</t>
  </si>
  <si>
    <t>LOBBY_ZN_1_FLR_1 VAV BOX REHEAT COIL</t>
  </si>
  <si>
    <t>LOBBY_ZN_1_FLR_2 VAV BOX REHEAT COIL</t>
  </si>
  <si>
    <t>MAIN_CORRIDOR_ZN_1_FLR_1 VAV BOX REHEAT COIL</t>
  </si>
  <si>
    <t>MAIN_CORRIDOR_ZN_1_FLR_2 VAV BOX REHEAT COIL</t>
  </si>
  <si>
    <t>MECH_ZN_1_FLR_1 VAV BOX REHEAT COIL</t>
  </si>
  <si>
    <t>MECH_ZN_1_FLR_2 VAV BOX REHEAT COIL</t>
  </si>
  <si>
    <t>MULT_CLASS_1_POD_1_ZN_1_FLR_1 VAV BOX REHEAT COIL</t>
  </si>
  <si>
    <t>MULT_CLASS_1_POD_1_ZN_1_FLR_2 VAV BOX REHEAT COIL</t>
  </si>
  <si>
    <t>MULT_CLASS_1_POD_2_ZN_1_FLR_1 VAV BOX REHEAT COIL</t>
  </si>
  <si>
    <t>MULT_CLASS_1_POD_2_ZN_1_FLR_2 VAV BOX REHEAT COIL</t>
  </si>
  <si>
    <t>MULT_CLASS_1_POD_3_ZN_1_FLR_1 VAV BOX REHEAT COIL</t>
  </si>
  <si>
    <t>MULT_CLASS_1_POD_3_ZN_1_FLR_2 VAV BOX REHEAT COIL</t>
  </si>
  <si>
    <t>MULT_CLASS_2_POD_1_ZN_1_FLR_1 VAV BOX REHEAT COIL</t>
  </si>
  <si>
    <t>MULT_CLASS_2_POD_1_ZN_1_FLR_2 VAV BOX REHEAT COIL</t>
  </si>
  <si>
    <t>MULT_CLASS_2_POD_2_ZN_1_FLR_1 VAV BOX REHEAT COIL</t>
  </si>
  <si>
    <t>MULT_CLASS_2_POD_2_ZN_1_FLR_2 VAV BOX REHEAT COIL</t>
  </si>
  <si>
    <t>MULT_CLASS_2_POD_3_ZN_1_FLR_1 VAV BOX REHEAT COIL</t>
  </si>
  <si>
    <t>MULT_CLASS_2_POD_3_ZN_1_FLR_2 VAV BOX REHEAT COIL</t>
  </si>
  <si>
    <t>OFFICES_ZN_1_FLR_1 VAV BOX REHEAT COIL</t>
  </si>
  <si>
    <t>OFFICES_ZN_1_FLR_2 VAV BOX REHEAT COIL</t>
  </si>
  <si>
    <t>PSZ-AC_1:5_HEATC</t>
  </si>
  <si>
    <t>Coil:Heating:Gas</t>
  </si>
  <si>
    <t>PSZ-AC_2:6_HEATC</t>
  </si>
  <si>
    <t>PSZ-AC_3:7_HEATC</t>
  </si>
  <si>
    <t>PSZ-AC_4:8_HEATC</t>
  </si>
  <si>
    <t>PSZ-AC_5:9_HEATC</t>
  </si>
  <si>
    <t>VAV_OTHER_HEATC</t>
  </si>
  <si>
    <t>VAV_POD_1_HEATC</t>
  </si>
  <si>
    <t>VAV_POD_2_HEATC</t>
  </si>
  <si>
    <t>VAV_POD_3_HEATC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</si>
  <si>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</si>
  <si>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</si>
  <si>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</si>
  <si>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</si>
  <si>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</si>
  <si>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</si>
  <si>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BATHROOMS_ZN_1_FLR_1 EXHAUST FAN</t>
  </si>
  <si>
    <t>Fan:ZoneExhaust</t>
  </si>
  <si>
    <t>Zone Exhaust Fans</t>
  </si>
  <si>
    <t>BATHROOMS_ZN_1_FLR_2 EXHAUST FAN</t>
  </si>
  <si>
    <t>CAFETERIA_ZN_1_FLR_1 EXHAUST FAN</t>
  </si>
  <si>
    <t>KITCHEN_ZN_1_FLR_1 EXHAUST FAN</t>
  </si>
  <si>
    <t>PSZ-AC_1:5_FAN</t>
  </si>
  <si>
    <t>Fan:ConstantVolume</t>
  </si>
  <si>
    <t>Fan Energy</t>
  </si>
  <si>
    <t>PSZ-AC_2:6_FAN</t>
  </si>
  <si>
    <t>PSZ-AC_3:7_FAN</t>
  </si>
  <si>
    <t>PSZ-AC_4:8_FAN</t>
  </si>
  <si>
    <t>PSZ-AC_5:9_FAN</t>
  </si>
  <si>
    <t>VAV_OTHER_FAN</t>
  </si>
  <si>
    <t>Fan:VariableVolume</t>
  </si>
  <si>
    <t>VAV_POD_1_FAN</t>
  </si>
  <si>
    <t>VAV_POD_2_FAN</t>
  </si>
  <si>
    <t>VAV_POD_3_FAN</t>
  </si>
  <si>
    <t>Control</t>
  </si>
  <si>
    <t>Head [pa]</t>
  </si>
  <si>
    <t>Power [W]</t>
  </si>
  <si>
    <t>Motor Efficiency [W/W]</t>
  </si>
  <si>
    <t>COOLSYS1 PUMP</t>
  </si>
  <si>
    <t>Pump:VariableSpeed</t>
  </si>
  <si>
    <t>INTERMITTENT</t>
  </si>
  <si>
    <t>HEATSYS1 PUMP</t>
  </si>
  <si>
    <t>SWHSYS1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</si>
  <si>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</si>
  <si>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</si>
  <si>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</si>
  <si>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</si>
  <si>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</si>
  <si>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</si>
  <si>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</si>
  <si>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</si>
  <si>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</si>
  <si>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</si>
  <si>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</si>
  <si>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</si>
  <si>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</si>
  <si>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</si>
  <si>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</si>
  <si>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</si>
  <si>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</si>
  <si>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</si>
  <si>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</si>
  <si>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</si>
  <si>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</si>
  <si>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</si>
  <si>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</si>
  <si>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</si>
  <si>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</si>
  <si>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</si>
  <si>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</si>
  <si>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</si>
  <si>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</si>
  <si>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</si>
  <si>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</si>
  <si>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</si>
  <si>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</si>
  <si>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</si>
  <si>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</si>
  <si>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</si>
  <si>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</si>
  <si>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</si>
  <si>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</si>
  <si>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</si>
  <si>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</si>
  <si>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</si>
  <si>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</si>
  <si>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</si>
  <si>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</si>
  <si>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</si>
  <si>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06-JAN-12:00</t>
  </si>
  <si>
    <t>23-FEB-11:00</t>
  </si>
  <si>
    <t>24-MAY-14:00</t>
  </si>
  <si>
    <t>27-JUN-14:00</t>
  </si>
  <si>
    <t>21-AUG-13:00</t>
  </si>
  <si>
    <t>07-SEP-13:00</t>
  </si>
  <si>
    <t>06-OCT-13:00</t>
  </si>
  <si>
    <t>01-NOV-11:00</t>
  </si>
  <si>
    <t>Electric</t>
  </si>
  <si>
    <t>Gas</t>
  </si>
  <si>
    <t>Cost ($)</t>
  </si>
  <si>
    <t>Cost per Total Building Area ($/m2)</t>
  </si>
  <si>
    <t>Cost per Net Conditioned Building Area ($/m2)</t>
  </si>
  <si>
    <t>29-MAR-11:00</t>
  </si>
  <si>
    <t>18-MAY-13:00</t>
  </si>
  <si>
    <t>13-JUN-14:00</t>
  </si>
  <si>
    <t>15-SEP-14:00</t>
  </si>
  <si>
    <t>27-NOV-12:00</t>
  </si>
  <si>
    <t>26-JAN-15:00</t>
  </si>
  <si>
    <t>28-FEB-15:00</t>
  </si>
  <si>
    <t>30-MAY-15:00</t>
  </si>
  <si>
    <t>08-JUN-15:00</t>
  </si>
  <si>
    <t>11-JUL-15:00</t>
  </si>
  <si>
    <t>01-AUG-15:00</t>
  </si>
  <si>
    <t>08-SEP-13:00</t>
  </si>
  <si>
    <t>02-OCT-15:00</t>
  </si>
  <si>
    <t>14-APR-15:00</t>
  </si>
  <si>
    <t>31-MAY-15:00</t>
  </si>
  <si>
    <t>03-JUL-15:00</t>
  </si>
  <si>
    <t>17-AUG-13:00</t>
  </si>
  <si>
    <t>11-SEP-13:00</t>
  </si>
  <si>
    <t>12-OCT-15:00</t>
  </si>
  <si>
    <t>26-JAN-12:00</t>
  </si>
  <si>
    <t>13-FEB-11:00</t>
  </si>
  <si>
    <t>30-MAR-11:00</t>
  </si>
  <si>
    <t>11-APR-15:00</t>
  </si>
  <si>
    <t>28-JUN-12:00</t>
  </si>
  <si>
    <t>19-OCT-10:00</t>
  </si>
  <si>
    <t>20-NOV-12:00</t>
  </si>
  <si>
    <t>19-DEC-12:00</t>
  </si>
  <si>
    <t>18-JAN-14:00</t>
  </si>
  <si>
    <t>08-FEB-15:00</t>
  </si>
  <si>
    <t>31-MAR-15:00</t>
  </si>
  <si>
    <t>21-APR-15:00</t>
  </si>
  <si>
    <t>24-JUL-15:00</t>
  </si>
  <si>
    <t>04-AUG-14:00</t>
  </si>
  <si>
    <t>20-SEP-15:00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</si>
  <si>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</si>
  <si>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</si>
  <si>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</si>
  <si>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</si>
  <si>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</si>
  <si>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</si>
  <si>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</si>
  <si>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</si>
  <si>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14-NOV-12:00</t>
  </si>
  <si>
    <t>07-DEC-14:00</t>
  </si>
  <si>
    <t>15-FEB-12:00</t>
  </si>
  <si>
    <t>09-MAR-15:00</t>
  </si>
  <si>
    <t>04-APR-15:00</t>
  </si>
  <si>
    <t>25-JUL-12:00</t>
  </si>
  <si>
    <t>08-SEP-14:00</t>
  </si>
  <si>
    <t>03-OCT-11:00</t>
  </si>
  <si>
    <t>03-NOV-13:00</t>
  </si>
  <si>
    <t>25-JAN-14:00</t>
  </si>
  <si>
    <t>29-JUN-13:00</t>
  </si>
  <si>
    <t>31-JUL-14:00</t>
  </si>
  <si>
    <t>11-OCT-15:00</t>
  </si>
  <si>
    <t>08-DEC-14:00</t>
  </si>
  <si>
    <t>21-FEB-12:00</t>
  </si>
  <si>
    <t>29-MAR-15:00</t>
  </si>
  <si>
    <t>14-APR-13:00</t>
  </si>
  <si>
    <t>05-MAY-15:00</t>
  </si>
  <si>
    <t>24-JUL-14:00</t>
  </si>
  <si>
    <t>07-AUG-14:00</t>
  </si>
  <si>
    <t>08-JUN-12:00</t>
  </si>
  <si>
    <t>31-OCT-11:00</t>
  </si>
  <si>
    <t>27-JAN-12:00</t>
  </si>
  <si>
    <t>07-FEB-14:00</t>
  </si>
  <si>
    <t>30-MAR-15:00</t>
  </si>
  <si>
    <t>25-APR-14:00</t>
  </si>
  <si>
    <t>23-MAY-15:00</t>
  </si>
  <si>
    <t>28-JUN-11:00</t>
  </si>
  <si>
    <t>17-JUL-14:00</t>
  </si>
  <si>
    <t>30-AUG-13:00</t>
  </si>
  <si>
    <t>10-NOV-13:00</t>
  </si>
  <si>
    <t>23-MAR-13:00</t>
  </si>
  <si>
    <t>31-MAY-11:00</t>
  </si>
  <si>
    <t>29-JUN-14:00</t>
  </si>
  <si>
    <t>13-JUL-15:00</t>
  </si>
  <si>
    <t>25-AUG-15:00</t>
  </si>
  <si>
    <t>06-OCT-14:00</t>
  </si>
  <si>
    <t>02-NOV-14:00</t>
  </si>
  <si>
    <t>02-FEB-14:00</t>
  </si>
  <si>
    <t>06-APR-15:00</t>
  </si>
  <si>
    <t>16-MAY-15:00</t>
  </si>
  <si>
    <t>30-JUN-15:00</t>
  </si>
  <si>
    <t>21-JUL-15:00</t>
  </si>
  <si>
    <t>09-AUG-15:00</t>
  </si>
  <si>
    <t>06-OCT-15:00</t>
  </si>
  <si>
    <t>04-APR-14:00</t>
  </si>
  <si>
    <t>06-JUL-14:00</t>
  </si>
  <si>
    <t>11-AUG-14:00</t>
  </si>
  <si>
    <t>07-SEP-14:00</t>
  </si>
  <si>
    <t>20-JUN-14:00</t>
  </si>
  <si>
    <t>15-AUG-13:00</t>
  </si>
  <si>
    <t>03-APR-13:00</t>
  </si>
  <si>
    <t>15-DEC-16:10</t>
  </si>
  <si>
    <t>21-APR-14:00</t>
  </si>
  <si>
    <t>18-JUL-11:00</t>
  </si>
  <si>
    <t>31-AUG-13:00</t>
  </si>
  <si>
    <t>30-OCT-13:00</t>
  </si>
  <si>
    <t>19-DEC-15:09</t>
  </si>
  <si>
    <t>26-APR-14:00</t>
  </si>
  <si>
    <t>13-NOV-15:39</t>
  </si>
  <si>
    <t>22-NOV-15:09</t>
  </si>
  <si>
    <t>13-DEC-16:10</t>
  </si>
  <si>
    <t>08-AUG-11:00</t>
  </si>
  <si>
    <t>25-SEP-15:09</t>
  </si>
  <si>
    <t>21-APR-15:09</t>
  </si>
  <si>
    <t>03-OCT-15:09</t>
  </si>
  <si>
    <t>10-NOV-12:00</t>
  </si>
  <si>
    <t>15-FEB-16:10</t>
  </si>
  <si>
    <t>09-JAN-11:39</t>
  </si>
  <si>
    <t>30-JUN-14:00</t>
  </si>
  <si>
    <t>09-AUG-14:00</t>
  </si>
  <si>
    <t>06-DEC-11:39</t>
  </si>
  <si>
    <t>14-FEB-16:10</t>
  </si>
  <si>
    <t>20-SEP-15:09</t>
  </si>
  <si>
    <t>08-NOV-16:10</t>
  </si>
  <si>
    <t>28-JUN-14:00</t>
  </si>
  <si>
    <t>13-SEP-14:00</t>
  </si>
  <si>
    <t>03-NOV-10:39</t>
  </si>
  <si>
    <t>27-JAN-11:09</t>
  </si>
  <si>
    <t>31-MAR-15:09</t>
  </si>
  <si>
    <t>07-APR-14:39</t>
  </si>
  <si>
    <t>04-AUG-15:50</t>
  </si>
  <si>
    <t>02-NOV-14:39</t>
  </si>
  <si>
    <t>05-SEP-13:00</t>
  </si>
  <si>
    <t>21-DEC-14:30</t>
  </si>
  <si>
    <t>03-FEB-11:09</t>
  </si>
  <si>
    <t>06-OCT-15:09</t>
  </si>
  <si>
    <t>20-DEC-11:09</t>
  </si>
  <si>
    <t>05-JAN-08:09</t>
  </si>
  <si>
    <t>21-NOV-11:39</t>
  </si>
  <si>
    <t>18-DEC-08:09</t>
  </si>
  <si>
    <t>09-JAN-11:09</t>
  </si>
  <si>
    <t>01-FEB-11:09</t>
  </si>
  <si>
    <t>14-JUN-15:09</t>
  </si>
  <si>
    <t>02-JAN-11:09</t>
  </si>
  <si>
    <t>24-APR-11:00</t>
  </si>
  <si>
    <t>30-OCT-07:10</t>
  </si>
  <si>
    <t>27-NOV-10:09</t>
  </si>
  <si>
    <t>29-DEC-11:09</t>
  </si>
  <si>
    <t>13-MAR-15:09</t>
  </si>
  <si>
    <t>13-JUL-14:00</t>
  </si>
  <si>
    <t>03-JAN-12:39</t>
  </si>
  <si>
    <t>23-FEB-15:09</t>
  </si>
  <si>
    <t>17-MAR-14:00</t>
  </si>
  <si>
    <t>11-DEC-15:00</t>
  </si>
  <si>
    <t>23-JAN-16:30</t>
  </si>
  <si>
    <t>22-FEB-15:00</t>
  </si>
  <si>
    <t>28-MAR-15:39</t>
  </si>
  <si>
    <t>15-MAY-14:00</t>
  </si>
  <si>
    <t>19-JUN-15:09</t>
  </si>
  <si>
    <t>30-MAY-11:20</t>
  </si>
  <si>
    <t>24-JUL-13:50</t>
  </si>
  <si>
    <t>27-JUN-15:00</t>
  </si>
  <si>
    <t>05-DEC-14:30</t>
  </si>
  <si>
    <t>27-JAN-14:00</t>
  </si>
  <si>
    <t>09-JAN-11:50</t>
  </si>
  <si>
    <t>02-MAR-15:09</t>
  </si>
  <si>
    <t>01-AUG-13:00</t>
  </si>
  <si>
    <t>17-OCT-15:09</t>
  </si>
  <si>
    <t>13-DEC-11:09</t>
  </si>
  <si>
    <t>28-FEB-11:39</t>
  </si>
  <si>
    <t>13-JUL-12:00</t>
  </si>
  <si>
    <t>06-SEP-10:00</t>
  </si>
  <si>
    <t>14-DEC-11:39</t>
  </si>
  <si>
    <t>05-OCT-15:09</t>
  </si>
  <si>
    <t>04-JAN-11:09</t>
  </si>
  <si>
    <t>14-SEP-15:09</t>
  </si>
  <si>
    <t>07-SEP-15:00</t>
  </si>
  <si>
    <t>07-MAR-11:09</t>
  </si>
  <si>
    <t>09-NOV-11:50</t>
  </si>
  <si>
    <t>03-FEB-09:39</t>
  </si>
  <si>
    <t>14-MAR-07:19</t>
  </si>
  <si>
    <t>PSZ-AC_1:5</t>
  </si>
  <si>
    <t>PSZ-AC_2:6</t>
  </si>
  <si>
    <t>PSZ-AC_3:7</t>
  </si>
  <si>
    <t>PSZ-AC_4:8</t>
  </si>
  <si>
    <t>PSZ-AC_5:9</t>
  </si>
  <si>
    <t>VAV_OTHER</t>
  </si>
  <si>
    <t>VAV_POD_1</t>
  </si>
  <si>
    <t>VAV_POD_2</t>
  </si>
  <si>
    <t>VAV_POD_3</t>
  </si>
  <si>
    <t>n/a</t>
  </si>
  <si>
    <t>WINDOW-NONRES-FIXED</t>
  </si>
  <si>
    <t>Standard 90.1-1989</t>
  </si>
  <si>
    <t>Building Summary Secondary School post-1980 construction</t>
  </si>
  <si>
    <t>Built-up flat roof, insulation entirely above deck</t>
  </si>
  <si>
    <t>Pless, et al. 2007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</si>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</sst>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1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1" fontId="2" fillId="0" borderId="0" xfId="3" applyNumberFormat="1"/>
    <xf numFmtId="4" fontId="6" fillId="2" borderId="0" xfId="0" applyNumberFormat="1" applyFont="1" applyFill="1" applyAlignment="1">
      <alignment vertical="top"/>
    </xf>
    <xf numFmtId="4" fontId="16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6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center"/>
    </xf>
    <xf numFmtId="4" fontId="16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4" fontId="4" fillId="0" borderId="0" xfId="0" applyNumberFormat="1" applyFont="1" applyFill="1" applyAlignment="1">
      <alignment vertical="top" wrapText="1"/>
    </xf>
    <xf numFmtId="4" fontId="16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17" fillId="3" borderId="0" xfId="0" applyNumberFormat="1" applyFont="1" applyFill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16" fillId="3" borderId="0" xfId="0" applyNumberFormat="1" applyFont="1" applyFill="1" applyAlignment="1">
      <alignment horizontal="left" vertical="top" wrapText="1"/>
    </xf>
    <xf numFmtId="166" fontId="16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vertical="top"/>
    </xf>
    <xf numFmtId="4" fontId="16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167" fontId="16" fillId="0" borderId="0" xfId="0" applyNumberFormat="1" applyFont="1" applyAlignment="1">
      <alignment horizontal="center" vertical="top" wrapText="1"/>
    </xf>
    <xf numFmtId="3" fontId="16" fillId="0" borderId="0" xfId="0" applyNumberFormat="1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164" fontId="22" fillId="0" borderId="0" xfId="4" applyNumberFormat="1" applyFont="1" applyBorder="1" applyAlignment="1">
      <alignment horizontal="center"/>
    </xf>
    <xf numFmtId="164" fontId="22" fillId="0" borderId="0" xfId="4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0" fillId="0" borderId="2" xfId="0" applyBorder="1" applyAlignment="1">
      <alignment vertical="top" wrapText="1"/>
    </xf>
    <xf numFmtId="2" fontId="16" fillId="0" borderId="0" xfId="5" applyNumberFormat="1" applyFont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11" fontId="0" fillId="0" borderId="0" xfId="0" applyNumberForma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734E-2"/>
          <c:w val="0.8546059933407375"/>
          <c:h val="0.73409461663948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LocationSummary!$C$93:$R$93</c:f>
              <c:numCache>
                <c:formatCode>#,##0.00</c:formatCode>
                <c:ptCount val="16"/>
                <c:pt idx="0">
                  <c:v>1673411.111111111</c:v>
                </c:pt>
                <c:pt idx="1">
                  <c:v>1100291.6666666667</c:v>
                </c:pt>
                <c:pt idx="2">
                  <c:v>1116808.3333333333</c:v>
                </c:pt>
                <c:pt idx="3">
                  <c:v>574791.66666666663</c:v>
                </c:pt>
                <c:pt idx="4">
                  <c:v>311108.33333333331</c:v>
                </c:pt>
                <c:pt idx="5">
                  <c:v>786841.66666666663</c:v>
                </c:pt>
                <c:pt idx="6">
                  <c:v>95733.333333333328</c:v>
                </c:pt>
                <c:pt idx="7">
                  <c:v>441997.22222222225</c:v>
                </c:pt>
                <c:pt idx="8">
                  <c:v>339613.88888888888</c:v>
                </c:pt>
                <c:pt idx="9">
                  <c:v>75150</c:v>
                </c:pt>
                <c:pt idx="10">
                  <c:v>317866.66666666669</c:v>
                </c:pt>
                <c:pt idx="11">
                  <c:v>201025</c:v>
                </c:pt>
                <c:pt idx="12">
                  <c:v>245747.22222222222</c:v>
                </c:pt>
                <c:pt idx="13">
                  <c:v>118377.77777777778</c:v>
                </c:pt>
                <c:pt idx="14">
                  <c:v>89786.111111111109</c:v>
                </c:pt>
                <c:pt idx="15">
                  <c:v>42811.111111111109</c:v>
                </c:pt>
              </c:numCache>
            </c:numRef>
          </c:val>
        </c:ser>
        <c:ser>
          <c:idx val="4"/>
          <c:order val="1"/>
          <c:tx>
            <c:strRef>
              <c:f>LocationSummary!$B$94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LocationSummary!$C$94:$R$94</c:f>
              <c:numCache>
                <c:formatCode>#,##0.00</c:formatCode>
                <c:ptCount val="16"/>
                <c:pt idx="0">
                  <c:v>1150916.6666666667</c:v>
                </c:pt>
                <c:pt idx="1">
                  <c:v>1150916.6666666667</c:v>
                </c:pt>
                <c:pt idx="2">
                  <c:v>1150916.6666666667</c:v>
                </c:pt>
                <c:pt idx="3">
                  <c:v>1150916.6666666667</c:v>
                </c:pt>
                <c:pt idx="4">
                  <c:v>1150916.6666666667</c:v>
                </c:pt>
                <c:pt idx="5">
                  <c:v>1150916.6666666667</c:v>
                </c:pt>
                <c:pt idx="6">
                  <c:v>1150916.6666666667</c:v>
                </c:pt>
                <c:pt idx="7">
                  <c:v>1150916.6666666667</c:v>
                </c:pt>
                <c:pt idx="8">
                  <c:v>1150916.6666666667</c:v>
                </c:pt>
                <c:pt idx="9">
                  <c:v>1150916.6666666667</c:v>
                </c:pt>
                <c:pt idx="10">
                  <c:v>1150916.6666666667</c:v>
                </c:pt>
                <c:pt idx="11">
                  <c:v>1150916.6666666667</c:v>
                </c:pt>
                <c:pt idx="12">
                  <c:v>1150916.6666666667</c:v>
                </c:pt>
                <c:pt idx="13">
                  <c:v>1150916.6666666667</c:v>
                </c:pt>
                <c:pt idx="14">
                  <c:v>1150916.6666666667</c:v>
                </c:pt>
                <c:pt idx="15">
                  <c:v>1150916.6666666667</c:v>
                </c:pt>
              </c:numCache>
            </c:numRef>
          </c:val>
        </c:ser>
        <c:ser>
          <c:idx val="6"/>
          <c:order val="2"/>
          <c:tx>
            <c:strRef>
              <c:f>LocationSummary!$B$95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48986.111111111109</c:v>
                </c:pt>
                <c:pt idx="1">
                  <c:v>48966.666666666664</c:v>
                </c:pt>
                <c:pt idx="2">
                  <c:v>48958.333333333336</c:v>
                </c:pt>
                <c:pt idx="3">
                  <c:v>48950</c:v>
                </c:pt>
                <c:pt idx="4">
                  <c:v>48913.888888888891</c:v>
                </c:pt>
                <c:pt idx="5">
                  <c:v>48902.777777777781</c:v>
                </c:pt>
                <c:pt idx="6">
                  <c:v>48927.777777777781</c:v>
                </c:pt>
                <c:pt idx="7">
                  <c:v>48897.222222222219</c:v>
                </c:pt>
                <c:pt idx="8">
                  <c:v>48916.666666666664</c:v>
                </c:pt>
                <c:pt idx="9">
                  <c:v>48819.444444444445</c:v>
                </c:pt>
                <c:pt idx="10">
                  <c:v>48905.555555555555</c:v>
                </c:pt>
                <c:pt idx="11">
                  <c:v>48877.777777777781</c:v>
                </c:pt>
                <c:pt idx="12">
                  <c:v>48875</c:v>
                </c:pt>
                <c:pt idx="13">
                  <c:v>48863.888888888891</c:v>
                </c:pt>
                <c:pt idx="14">
                  <c:v>48833.333333333336</c:v>
                </c:pt>
                <c:pt idx="15">
                  <c:v>48536.111111111109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LocationSummary!$B$96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LocationSummary!$C$96:$R$96</c:f>
              <c:numCache>
                <c:formatCode>#,##0.00</c:formatCode>
                <c:ptCount val="16"/>
                <c:pt idx="0">
                  <c:v>632727.77777777775</c:v>
                </c:pt>
                <c:pt idx="1">
                  <c:v>632727.77777777775</c:v>
                </c:pt>
                <c:pt idx="2">
                  <c:v>632727.77777777775</c:v>
                </c:pt>
                <c:pt idx="3">
                  <c:v>632727.77777777775</c:v>
                </c:pt>
                <c:pt idx="4">
                  <c:v>632727.77777777775</c:v>
                </c:pt>
                <c:pt idx="5">
                  <c:v>632727.77777777775</c:v>
                </c:pt>
                <c:pt idx="6">
                  <c:v>632727.77777777775</c:v>
                </c:pt>
                <c:pt idx="7">
                  <c:v>632727.77777777775</c:v>
                </c:pt>
                <c:pt idx="8">
                  <c:v>632727.77777777775</c:v>
                </c:pt>
                <c:pt idx="9">
                  <c:v>632727.77777777775</c:v>
                </c:pt>
                <c:pt idx="10">
                  <c:v>632727.77777777775</c:v>
                </c:pt>
                <c:pt idx="11">
                  <c:v>632727.77777777775</c:v>
                </c:pt>
                <c:pt idx="12">
                  <c:v>632727.77777777775</c:v>
                </c:pt>
                <c:pt idx="13">
                  <c:v>632727.77777777775</c:v>
                </c:pt>
                <c:pt idx="14">
                  <c:v>632727.77777777775</c:v>
                </c:pt>
                <c:pt idx="15">
                  <c:v>632727.77777777775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LocationSummary!$B$98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370741.66666666669</c:v>
                </c:pt>
                <c:pt idx="1">
                  <c:v>321591.66666666669</c:v>
                </c:pt>
                <c:pt idx="2">
                  <c:v>353883.33333333331</c:v>
                </c:pt>
                <c:pt idx="3">
                  <c:v>310669.44444444444</c:v>
                </c:pt>
                <c:pt idx="4">
                  <c:v>308627.77777777775</c:v>
                </c:pt>
                <c:pt idx="5">
                  <c:v>330308.33333333331</c:v>
                </c:pt>
                <c:pt idx="6">
                  <c:v>295649.99999999994</c:v>
                </c:pt>
                <c:pt idx="7">
                  <c:v>301638.88888888888</c:v>
                </c:pt>
                <c:pt idx="8">
                  <c:v>318236.11111111112</c:v>
                </c:pt>
                <c:pt idx="9">
                  <c:v>283194.44444444444</c:v>
                </c:pt>
                <c:pt idx="10">
                  <c:v>307680.55555555556</c:v>
                </c:pt>
                <c:pt idx="11">
                  <c:v>307363.88888888888</c:v>
                </c:pt>
                <c:pt idx="12">
                  <c:v>311113.88888888888</c:v>
                </c:pt>
                <c:pt idx="13">
                  <c:v>309316.66666666669</c:v>
                </c:pt>
                <c:pt idx="14">
                  <c:v>311752.77777777775</c:v>
                </c:pt>
                <c:pt idx="15">
                  <c:v>349027.77777777775</c:v>
                </c:pt>
              </c:numCache>
            </c:numRef>
          </c:val>
        </c:ser>
        <c:ser>
          <c:idx val="0"/>
          <c:order val="5"/>
          <c:tx>
            <c:strRef>
              <c:f>LocationSummary!$B$99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23633.333333333332</c:v>
                </c:pt>
                <c:pt idx="1">
                  <c:v>13616.666666666666</c:v>
                </c:pt>
                <c:pt idx="2">
                  <c:v>14475</c:v>
                </c:pt>
                <c:pt idx="3">
                  <c:v>9199.9999999999982</c:v>
                </c:pt>
                <c:pt idx="4">
                  <c:v>7188.8888888888887</c:v>
                </c:pt>
                <c:pt idx="5">
                  <c:v>10750</c:v>
                </c:pt>
                <c:pt idx="6">
                  <c:v>3791.6666666666665</c:v>
                </c:pt>
                <c:pt idx="7">
                  <c:v>7427.7777777777774</c:v>
                </c:pt>
                <c:pt idx="8">
                  <c:v>7072.2222222222226</c:v>
                </c:pt>
                <c:pt idx="9">
                  <c:v>3308.3333333333335</c:v>
                </c:pt>
                <c:pt idx="10">
                  <c:v>6475</c:v>
                </c:pt>
                <c:pt idx="11">
                  <c:v>4988.8888888888887</c:v>
                </c:pt>
                <c:pt idx="12">
                  <c:v>6797.2222222222226</c:v>
                </c:pt>
                <c:pt idx="13">
                  <c:v>4994.4444444444443</c:v>
                </c:pt>
                <c:pt idx="14">
                  <c:v>5652.7777777777774</c:v>
                </c:pt>
                <c:pt idx="15">
                  <c:v>9197.2222222222226</c:v>
                </c:pt>
              </c:numCache>
            </c:numRef>
          </c:val>
        </c:ser>
        <c:ser>
          <c:idx val="1"/>
          <c:order val="6"/>
          <c:tx>
            <c:strRef>
              <c:f>LocationSummary!$B$104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LocationSummary!$C$104:$R$104</c:f>
              <c:numCache>
                <c:formatCode>#,##0.00</c:formatCode>
                <c:ptCount val="16"/>
                <c:pt idx="0">
                  <c:v>43633.333333333336</c:v>
                </c:pt>
                <c:pt idx="1">
                  <c:v>41647.222222222219</c:v>
                </c:pt>
                <c:pt idx="2">
                  <c:v>41763.888888888891</c:v>
                </c:pt>
                <c:pt idx="3">
                  <c:v>39800</c:v>
                </c:pt>
                <c:pt idx="4">
                  <c:v>39863.888888888891</c:v>
                </c:pt>
                <c:pt idx="5">
                  <c:v>40419.444444444445</c:v>
                </c:pt>
                <c:pt idx="6">
                  <c:v>38158.333333333336</c:v>
                </c:pt>
                <c:pt idx="7">
                  <c:v>38616.666666666664</c:v>
                </c:pt>
                <c:pt idx="8">
                  <c:v>38591.666666666664</c:v>
                </c:pt>
                <c:pt idx="9">
                  <c:v>37375</c:v>
                </c:pt>
                <c:pt idx="10">
                  <c:v>37775</c:v>
                </c:pt>
                <c:pt idx="11">
                  <c:v>37572.222222222219</c:v>
                </c:pt>
                <c:pt idx="12">
                  <c:v>37391.666666666664</c:v>
                </c:pt>
                <c:pt idx="13">
                  <c:v>36713.888888888883</c:v>
                </c:pt>
                <c:pt idx="14">
                  <c:v>36127.777777777781</c:v>
                </c:pt>
                <c:pt idx="15">
                  <c:v>35175</c:v>
                </c:pt>
              </c:numCache>
            </c:numRef>
          </c:val>
        </c:ser>
        <c:overlap val="100"/>
        <c:axId val="100689408"/>
        <c:axId val="100690944"/>
      </c:barChart>
      <c:catAx>
        <c:axId val="1006894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0944"/>
        <c:crosses val="autoZero"/>
        <c:auto val="1"/>
        <c:lblAlgn val="ctr"/>
        <c:lblOffset val="50"/>
        <c:tickLblSkip val="1"/>
        <c:tickMarkSkip val="1"/>
      </c:catAx>
      <c:valAx>
        <c:axId val="100690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94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605"/>
          <c:y val="6.4165307232191424E-2"/>
          <c:w val="0.46947835738068905"/>
          <c:h val="0.1827079934747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8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745792"/>
        <c:axId val="101747712"/>
      </c:barChart>
      <c:catAx>
        <c:axId val="10174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7712"/>
        <c:crosses val="autoZero"/>
        <c:auto val="1"/>
        <c:lblAlgn val="ctr"/>
        <c:lblOffset val="100"/>
        <c:tickLblSkip val="1"/>
        <c:tickMarkSkip val="1"/>
      </c:catAx>
      <c:valAx>
        <c:axId val="101747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5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021087680355153E-2"/>
          <c:y val="9.9510603588907065E-2"/>
          <c:w val="0.33296337402886111"/>
          <c:h val="0.26590538336052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92"/>
          <c:h val="0.776508972267540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Schedules!$E$117:$AB$117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Schedules!$E$118:$AB$118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Schedules!$E$121:$AB$121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1900288"/>
        <c:axId val="101902208"/>
      </c:barChart>
      <c:catAx>
        <c:axId val="10190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02208"/>
        <c:crosses val="autoZero"/>
        <c:auto val="1"/>
        <c:lblAlgn val="ctr"/>
        <c:lblOffset val="100"/>
        <c:tickLblSkip val="1"/>
        <c:tickMarkSkip val="1"/>
      </c:catAx>
      <c:valAx>
        <c:axId val="1019022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00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42730299667039"/>
          <c:y val="0.12561174551386622"/>
          <c:w val="0.2186459489456174"/>
          <c:h val="0.133768352365418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92"/>
          <c:h val="0.776508972267540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Schedules!$E$125:$AB$125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Schedules!$E$130:$AB$130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102142336"/>
        <c:axId val="102144256"/>
      </c:barChart>
      <c:catAx>
        <c:axId val="10214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4256"/>
        <c:crosses val="autoZero"/>
        <c:auto val="1"/>
        <c:lblAlgn val="ctr"/>
        <c:lblOffset val="100"/>
        <c:tickLblSkip val="1"/>
        <c:tickMarkSkip val="1"/>
      </c:catAx>
      <c:valAx>
        <c:axId val="1021442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2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786E-2"/>
          <c:w val="0.21864594894561673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211510</c:v>
                </c:pt>
                <c:pt idx="1">
                  <c:v>2074380</c:v>
                </c:pt>
                <c:pt idx="2">
                  <c:v>1444470</c:v>
                </c:pt>
                <c:pt idx="3">
                  <c:v>4115450</c:v>
                </c:pt>
                <c:pt idx="4">
                  <c:v>1231630</c:v>
                </c:pt>
                <c:pt idx="5">
                  <c:v>2294290</c:v>
                </c:pt>
                <c:pt idx="6">
                  <c:v>3522210</c:v>
                </c:pt>
                <c:pt idx="7">
                  <c:v>6813980</c:v>
                </c:pt>
                <c:pt idx="8">
                  <c:v>4506680</c:v>
                </c:pt>
                <c:pt idx="9">
                  <c:v>6618800</c:v>
                </c:pt>
                <c:pt idx="10">
                  <c:v>9312400</c:v>
                </c:pt>
                <c:pt idx="11">
                  <c:v>6519540</c:v>
                </c:pt>
                <c:pt idx="12">
                  <c:v>12444690</c:v>
                </c:pt>
                <c:pt idx="13">
                  <c:v>9901780</c:v>
                </c:pt>
                <c:pt idx="14">
                  <c:v>14993580</c:v>
                </c:pt>
                <c:pt idx="15">
                  <c:v>26582850</c:v>
                </c:pt>
              </c:numCache>
            </c:numRef>
          </c:val>
        </c:ser>
        <c:ser>
          <c:idx val="4"/>
          <c:order val="1"/>
          <c:tx>
            <c:strRef>
              <c:f>LocationSummary!$B$112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353390</c:v>
                </c:pt>
                <c:pt idx="1">
                  <c:v>353390</c:v>
                </c:pt>
                <c:pt idx="2">
                  <c:v>353390</c:v>
                </c:pt>
                <c:pt idx="3">
                  <c:v>353390</c:v>
                </c:pt>
                <c:pt idx="4">
                  <c:v>353390</c:v>
                </c:pt>
                <c:pt idx="5">
                  <c:v>353390</c:v>
                </c:pt>
                <c:pt idx="6">
                  <c:v>353390</c:v>
                </c:pt>
                <c:pt idx="7">
                  <c:v>353390</c:v>
                </c:pt>
                <c:pt idx="8">
                  <c:v>353390</c:v>
                </c:pt>
                <c:pt idx="9">
                  <c:v>353390</c:v>
                </c:pt>
                <c:pt idx="10">
                  <c:v>353390</c:v>
                </c:pt>
                <c:pt idx="11">
                  <c:v>353390</c:v>
                </c:pt>
                <c:pt idx="12">
                  <c:v>353390</c:v>
                </c:pt>
                <c:pt idx="13">
                  <c:v>353390</c:v>
                </c:pt>
                <c:pt idx="14">
                  <c:v>353390</c:v>
                </c:pt>
                <c:pt idx="15">
                  <c:v>353390</c:v>
                </c:pt>
              </c:numCache>
            </c:numRef>
          </c:val>
        </c:ser>
        <c:ser>
          <c:idx val="6"/>
          <c:order val="2"/>
          <c:tx>
            <c:strRef>
              <c:f>LocationSummary!$B$119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LocationSummary!$C$119:$R$119</c:f>
              <c:numCache>
                <c:formatCode>#,##0.00</c:formatCode>
                <c:ptCount val="16"/>
                <c:pt idx="0">
                  <c:v>188470</c:v>
                </c:pt>
                <c:pt idx="1">
                  <c:v>256649.99999999997</c:v>
                </c:pt>
                <c:pt idx="2">
                  <c:v>225520</c:v>
                </c:pt>
                <c:pt idx="3">
                  <c:v>317240</c:v>
                </c:pt>
                <c:pt idx="4">
                  <c:v>296690</c:v>
                </c:pt>
                <c:pt idx="5">
                  <c:v>270010</c:v>
                </c:pt>
                <c:pt idx="6">
                  <c:v>347960</c:v>
                </c:pt>
                <c:pt idx="7">
                  <c:v>365490</c:v>
                </c:pt>
                <c:pt idx="8">
                  <c:v>356170</c:v>
                </c:pt>
                <c:pt idx="9">
                  <c:v>382460</c:v>
                </c:pt>
                <c:pt idx="10">
                  <c:v>406520</c:v>
                </c:pt>
                <c:pt idx="11">
                  <c:v>402650</c:v>
                </c:pt>
                <c:pt idx="12">
                  <c:v>443070</c:v>
                </c:pt>
                <c:pt idx="13">
                  <c:v>446410</c:v>
                </c:pt>
                <c:pt idx="14">
                  <c:v>497680</c:v>
                </c:pt>
                <c:pt idx="15">
                  <c:v>562320</c:v>
                </c:pt>
              </c:numCache>
            </c:numRef>
          </c:val>
        </c:ser>
        <c:overlap val="100"/>
        <c:axId val="100873344"/>
        <c:axId val="100874880"/>
      </c:barChart>
      <c:catAx>
        <c:axId val="1008733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4880"/>
        <c:crosses val="autoZero"/>
        <c:auto val="1"/>
        <c:lblAlgn val="ctr"/>
        <c:lblOffset val="50"/>
        <c:tickLblSkip val="1"/>
        <c:tickMarkSkip val="1"/>
      </c:catAx>
      <c:valAx>
        <c:axId val="100874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33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278"/>
          <c:y val="5.328983143012507E-2"/>
          <c:w val="0.24306326304106701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75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LocationSummary!$B$159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307.48672927725602</c:v>
                </c:pt>
                <c:pt idx="1">
                  <c:v>202.17690894242548</c:v>
                </c:pt>
                <c:pt idx="2">
                  <c:v>205.2118211514904</c:v>
                </c:pt>
                <c:pt idx="3">
                  <c:v>105.61708860759494</c:v>
                </c:pt>
                <c:pt idx="4">
                  <c:v>57.165679869334426</c:v>
                </c:pt>
                <c:pt idx="5">
                  <c:v>144.58095140873826</c:v>
                </c:pt>
                <c:pt idx="6">
                  <c:v>17.590853409554921</c:v>
                </c:pt>
                <c:pt idx="7">
                  <c:v>81.216312780726824</c:v>
                </c:pt>
                <c:pt idx="8">
                  <c:v>62.403532053899553</c:v>
                </c:pt>
                <c:pt idx="9">
                  <c:v>13.808697427521437</c:v>
                </c:pt>
                <c:pt idx="10">
                  <c:v>58.407513270722745</c:v>
                </c:pt>
                <c:pt idx="11">
                  <c:v>36.938035933033895</c:v>
                </c:pt>
                <c:pt idx="12">
                  <c:v>45.155675786035118</c:v>
                </c:pt>
                <c:pt idx="13">
                  <c:v>21.751735402204982</c:v>
                </c:pt>
                <c:pt idx="14">
                  <c:v>16.498060432829725</c:v>
                </c:pt>
                <c:pt idx="15">
                  <c:v>7.8664761126990612</c:v>
                </c:pt>
              </c:numCache>
            </c:numRef>
          </c:val>
        </c:ser>
        <c:ser>
          <c:idx val="7"/>
          <c:order val="1"/>
          <c:tx>
            <c:strRef>
              <c:f>LocationSummary!$B$160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LocationSummary!$C$160:$R$160</c:f>
              <c:numCache>
                <c:formatCode>0.00</c:formatCode>
                <c:ptCount val="16"/>
                <c:pt idx="0">
                  <c:v>211.47917517354023</c:v>
                </c:pt>
                <c:pt idx="1">
                  <c:v>211.47917517354023</c:v>
                </c:pt>
                <c:pt idx="2">
                  <c:v>211.47917517354023</c:v>
                </c:pt>
                <c:pt idx="3">
                  <c:v>211.47917517354023</c:v>
                </c:pt>
                <c:pt idx="4">
                  <c:v>211.47917517354023</c:v>
                </c:pt>
                <c:pt idx="5">
                  <c:v>211.47917517354023</c:v>
                </c:pt>
                <c:pt idx="6">
                  <c:v>211.47917517354023</c:v>
                </c:pt>
                <c:pt idx="7">
                  <c:v>211.47917517354023</c:v>
                </c:pt>
                <c:pt idx="8">
                  <c:v>211.47917517354023</c:v>
                </c:pt>
                <c:pt idx="9">
                  <c:v>211.47917517354023</c:v>
                </c:pt>
                <c:pt idx="10">
                  <c:v>211.47917517354023</c:v>
                </c:pt>
                <c:pt idx="11">
                  <c:v>211.47917517354023</c:v>
                </c:pt>
                <c:pt idx="12">
                  <c:v>211.47917517354023</c:v>
                </c:pt>
                <c:pt idx="13">
                  <c:v>211.47917517354023</c:v>
                </c:pt>
                <c:pt idx="14">
                  <c:v>211.47917517354023</c:v>
                </c:pt>
                <c:pt idx="15">
                  <c:v>211.47917517354023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9.0011229073091066</c:v>
                </c:pt>
                <c:pt idx="1">
                  <c:v>8.9975500204164973</c:v>
                </c:pt>
                <c:pt idx="2">
                  <c:v>8.9960187831768064</c:v>
                </c:pt>
                <c:pt idx="3">
                  <c:v>8.9944875459371172</c:v>
                </c:pt>
                <c:pt idx="4">
                  <c:v>8.9878521845651278</c:v>
                </c:pt>
                <c:pt idx="5">
                  <c:v>8.9858105349122095</c:v>
                </c:pt>
                <c:pt idx="6">
                  <c:v>8.9904042466312788</c:v>
                </c:pt>
                <c:pt idx="7">
                  <c:v>8.9847897100857494</c:v>
                </c:pt>
                <c:pt idx="8">
                  <c:v>8.9883625969783587</c:v>
                </c:pt>
                <c:pt idx="9">
                  <c:v>8.9704981625153124</c:v>
                </c:pt>
                <c:pt idx="10">
                  <c:v>8.9863209473254386</c:v>
                </c:pt>
                <c:pt idx="11">
                  <c:v>8.9812168231931402</c:v>
                </c:pt>
                <c:pt idx="12">
                  <c:v>8.9807064107799111</c:v>
                </c:pt>
                <c:pt idx="13">
                  <c:v>8.978664761126991</c:v>
                </c:pt>
                <c:pt idx="14">
                  <c:v>8.9730502245814616</c:v>
                </c:pt>
                <c:pt idx="15">
                  <c:v>8.9184360963658644</c:v>
                </c:pt>
              </c:numCache>
            </c:numRef>
          </c:val>
        </c:ser>
        <c:ser>
          <c:idx val="10"/>
          <c:order val="3"/>
          <c:tx>
            <c:strRef>
              <c:f>LocationSummary!$B$162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LocationSummary!$C$162:$R$162</c:f>
              <c:numCache>
                <c:formatCode>0.00</c:formatCode>
                <c:ptCount val="16"/>
                <c:pt idx="0">
                  <c:v>116.26276031033075</c:v>
                </c:pt>
                <c:pt idx="1">
                  <c:v>116.26276031033075</c:v>
                </c:pt>
                <c:pt idx="2">
                  <c:v>116.26276031033075</c:v>
                </c:pt>
                <c:pt idx="3">
                  <c:v>116.26276031033075</c:v>
                </c:pt>
                <c:pt idx="4">
                  <c:v>116.26276031033075</c:v>
                </c:pt>
                <c:pt idx="5">
                  <c:v>116.26276031033075</c:v>
                </c:pt>
                <c:pt idx="6">
                  <c:v>116.26276031033075</c:v>
                </c:pt>
                <c:pt idx="7">
                  <c:v>116.26276031033075</c:v>
                </c:pt>
                <c:pt idx="8">
                  <c:v>116.26276031033075</c:v>
                </c:pt>
                <c:pt idx="9">
                  <c:v>116.26276031033075</c:v>
                </c:pt>
                <c:pt idx="10">
                  <c:v>116.26276031033075</c:v>
                </c:pt>
                <c:pt idx="11">
                  <c:v>116.26276031033075</c:v>
                </c:pt>
                <c:pt idx="12">
                  <c:v>116.26276031033075</c:v>
                </c:pt>
                <c:pt idx="13">
                  <c:v>116.26276031033075</c:v>
                </c:pt>
                <c:pt idx="14">
                  <c:v>116.26276031033075</c:v>
                </c:pt>
                <c:pt idx="15">
                  <c:v>116.26276031033075</c:v>
                </c:pt>
              </c:numCache>
            </c:numRef>
          </c:val>
        </c:ser>
        <c:ser>
          <c:idx val="4"/>
          <c:order val="4"/>
          <c:tx>
            <c:strRef>
              <c:f>LocationSummary!$B$164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68.123213556553694</c:v>
                </c:pt>
                <c:pt idx="1">
                  <c:v>59.091976316864027</c:v>
                </c:pt>
                <c:pt idx="2">
                  <c:v>65.025520620661496</c:v>
                </c:pt>
                <c:pt idx="3">
                  <c:v>57.085034708044098</c:v>
                </c:pt>
                <c:pt idx="4">
                  <c:v>56.709881584320129</c:v>
                </c:pt>
                <c:pt idx="5">
                  <c:v>60.693650469579417</c:v>
                </c:pt>
                <c:pt idx="6">
                  <c:v>54.325234789710088</c:v>
                </c:pt>
                <c:pt idx="7">
                  <c:v>55.425683952633726</c:v>
                </c:pt>
                <c:pt idx="8">
                  <c:v>58.475398121682318</c:v>
                </c:pt>
                <c:pt idx="9">
                  <c:v>52.036545528787258</c:v>
                </c:pt>
                <c:pt idx="10">
                  <c:v>56.535830951408741</c:v>
                </c:pt>
                <c:pt idx="11">
                  <c:v>56.477643936300531</c:v>
                </c:pt>
                <c:pt idx="12">
                  <c:v>57.16670069416088</c:v>
                </c:pt>
                <c:pt idx="13">
                  <c:v>56.836463862801146</c:v>
                </c:pt>
                <c:pt idx="14">
                  <c:v>57.284095549203755</c:v>
                </c:pt>
                <c:pt idx="15">
                  <c:v>64.133319722335642</c:v>
                </c:pt>
              </c:numCache>
            </c:numRef>
          </c:val>
        </c:ser>
        <c:ser>
          <c:idx val="6"/>
          <c:order val="5"/>
          <c:tx>
            <c:strRef>
              <c:f>LocationSummary!$B$165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4.3425888117599021</c:v>
                </c:pt>
                <c:pt idx="1">
                  <c:v>2.5020416496529196</c:v>
                </c:pt>
                <c:pt idx="2">
                  <c:v>2.6597590853409554</c:v>
                </c:pt>
                <c:pt idx="3">
                  <c:v>1.6904859126173948</c:v>
                </c:pt>
                <c:pt idx="4">
                  <c:v>1.3209473254389548</c:v>
                </c:pt>
                <c:pt idx="5">
                  <c:v>1.9752960391996732</c:v>
                </c:pt>
                <c:pt idx="6">
                  <c:v>0.69671294405879947</c:v>
                </c:pt>
                <c:pt idx="7">
                  <c:v>1.3648427929767253</c:v>
                </c:pt>
                <c:pt idx="8">
                  <c:v>1.2995100040832992</c:v>
                </c:pt>
                <c:pt idx="9">
                  <c:v>0.60790118415679872</c:v>
                </c:pt>
                <c:pt idx="10">
                  <c:v>1.189771335238873</c:v>
                </c:pt>
                <c:pt idx="11">
                  <c:v>0.91670069416088196</c:v>
                </c:pt>
                <c:pt idx="12">
                  <c:v>1.2489791751735402</c:v>
                </c:pt>
                <c:pt idx="13">
                  <c:v>0.91772151898734178</c:v>
                </c:pt>
                <c:pt idx="14">
                  <c:v>1.0386892609228255</c:v>
                </c:pt>
                <c:pt idx="15">
                  <c:v>1.689975500204165</c:v>
                </c:pt>
              </c:numCache>
            </c:numRef>
          </c:val>
        </c:ser>
        <c:ser>
          <c:idx val="3"/>
          <c:order val="6"/>
          <c:tx>
            <c:strRef>
              <c:f>LocationSummary!$B$170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LocationSummary!$C$170:$R$170</c:f>
              <c:numCache>
                <c:formatCode>0.00</c:formatCode>
                <c:ptCount val="16"/>
                <c:pt idx="0">
                  <c:v>8.0175581870151085</c:v>
                </c:pt>
                <c:pt idx="1">
                  <c:v>7.6526133115557373</c:v>
                </c:pt>
                <c:pt idx="2">
                  <c:v>7.674050632911392</c:v>
                </c:pt>
                <c:pt idx="3">
                  <c:v>7.3131890567578601</c:v>
                </c:pt>
                <c:pt idx="4">
                  <c:v>7.324928542262148</c:v>
                </c:pt>
                <c:pt idx="5">
                  <c:v>7.4270110249081256</c:v>
                </c:pt>
                <c:pt idx="6">
                  <c:v>7.0115353205389956</c:v>
                </c:pt>
                <c:pt idx="7">
                  <c:v>7.095753368721927</c:v>
                </c:pt>
                <c:pt idx="8">
                  <c:v>7.0911596570028586</c:v>
                </c:pt>
                <c:pt idx="9">
                  <c:v>6.8675990200081669</c:v>
                </c:pt>
                <c:pt idx="10">
                  <c:v>6.9410984075132705</c:v>
                </c:pt>
                <c:pt idx="11">
                  <c:v>6.9038383013474887</c:v>
                </c:pt>
                <c:pt idx="12">
                  <c:v>6.8706614944875462</c:v>
                </c:pt>
                <c:pt idx="13">
                  <c:v>6.7461208656594529</c:v>
                </c:pt>
                <c:pt idx="14">
                  <c:v>6.6384238464679459</c:v>
                </c:pt>
                <c:pt idx="15">
                  <c:v>6.4633523887300939</c:v>
                </c:pt>
              </c:numCache>
            </c:numRef>
          </c:val>
        </c:ser>
        <c:ser>
          <c:idx val="0"/>
          <c:order val="7"/>
          <c:tx>
            <c:strRef>
              <c:f>LocationSummary!$B$174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10.795732952225398</c:v>
                </c:pt>
                <c:pt idx="1">
                  <c:v>105.87893017558187</c:v>
                </c:pt>
                <c:pt idx="2">
                  <c:v>73.727541853817883</c:v>
                </c:pt>
                <c:pt idx="3">
                  <c:v>210.05767660269498</c:v>
                </c:pt>
                <c:pt idx="4">
                  <c:v>62.86392405063291</c:v>
                </c:pt>
                <c:pt idx="5">
                  <c:v>117.10340955492038</c:v>
                </c:pt>
                <c:pt idx="6">
                  <c:v>179.777970600245</c:v>
                </c:pt>
                <c:pt idx="7">
                  <c:v>347.79399755002044</c:v>
                </c:pt>
                <c:pt idx="8">
                  <c:v>230.02654144548796</c:v>
                </c:pt>
                <c:pt idx="9">
                  <c:v>337.83176806859944</c:v>
                </c:pt>
                <c:pt idx="10">
                  <c:v>475.31645569620252</c:v>
                </c:pt>
                <c:pt idx="11">
                  <c:v>332.76541445487953</c:v>
                </c:pt>
                <c:pt idx="12">
                  <c:v>635.19242547978763</c:v>
                </c:pt>
                <c:pt idx="13">
                  <c:v>505.39914250714577</c:v>
                </c:pt>
                <c:pt idx="14">
                  <c:v>765.29093507554103</c:v>
                </c:pt>
                <c:pt idx="15">
                  <c:v>1356.8216619028174</c:v>
                </c:pt>
              </c:numCache>
            </c:numRef>
          </c:val>
        </c:ser>
        <c:ser>
          <c:idx val="1"/>
          <c:order val="8"/>
          <c:tx>
            <c:strRef>
              <c:f>LocationSummary!$B$178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18.037464271131075</c:v>
                </c:pt>
                <c:pt idx="1">
                  <c:v>18.037464271131075</c:v>
                </c:pt>
                <c:pt idx="2">
                  <c:v>18.037464271131075</c:v>
                </c:pt>
                <c:pt idx="3">
                  <c:v>18.037464271131075</c:v>
                </c:pt>
                <c:pt idx="4">
                  <c:v>18.037464271131075</c:v>
                </c:pt>
                <c:pt idx="5">
                  <c:v>18.037464271131075</c:v>
                </c:pt>
                <c:pt idx="6">
                  <c:v>18.037464271131075</c:v>
                </c:pt>
                <c:pt idx="7">
                  <c:v>18.037464271131075</c:v>
                </c:pt>
                <c:pt idx="8">
                  <c:v>18.037464271131075</c:v>
                </c:pt>
                <c:pt idx="9">
                  <c:v>18.037464271131075</c:v>
                </c:pt>
                <c:pt idx="10">
                  <c:v>18.037464271131075</c:v>
                </c:pt>
                <c:pt idx="11">
                  <c:v>18.037464271131075</c:v>
                </c:pt>
                <c:pt idx="12">
                  <c:v>18.037464271131075</c:v>
                </c:pt>
                <c:pt idx="13">
                  <c:v>18.037464271131075</c:v>
                </c:pt>
                <c:pt idx="14">
                  <c:v>18.037464271131075</c:v>
                </c:pt>
                <c:pt idx="15">
                  <c:v>18.037464271131075</c:v>
                </c:pt>
              </c:numCache>
            </c:numRef>
          </c:val>
        </c:ser>
        <c:overlap val="100"/>
        <c:axId val="100992512"/>
        <c:axId val="100994048"/>
      </c:barChart>
      <c:catAx>
        <c:axId val="1009925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4048"/>
        <c:crosses val="autoZero"/>
        <c:auto val="1"/>
        <c:lblAlgn val="ctr"/>
        <c:lblOffset val="50"/>
        <c:tickLblSkip val="1"/>
        <c:tickMarkSkip val="1"/>
      </c:catAx>
      <c:valAx>
        <c:axId val="10099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2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93636699963009"/>
          <c:y val="0.10059815116911366"/>
          <c:w val="0.53866074731779567"/>
          <c:h val="0.303425774877652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LocationSummary!$C$256:$R$256</c:f>
              <c:numCache>
                <c:formatCode>#,##0.00</c:formatCode>
                <c:ptCount val="16"/>
                <c:pt idx="0">
                  <c:v>2677.93</c:v>
                </c:pt>
                <c:pt idx="1">
                  <c:v>2677.93</c:v>
                </c:pt>
                <c:pt idx="2">
                  <c:v>2677.93</c:v>
                </c:pt>
                <c:pt idx="3">
                  <c:v>2677.93</c:v>
                </c:pt>
                <c:pt idx="4">
                  <c:v>2677.93</c:v>
                </c:pt>
                <c:pt idx="5">
                  <c:v>2677.93</c:v>
                </c:pt>
                <c:pt idx="6">
                  <c:v>2677.93</c:v>
                </c:pt>
                <c:pt idx="7">
                  <c:v>2677.93</c:v>
                </c:pt>
                <c:pt idx="8">
                  <c:v>2677.93</c:v>
                </c:pt>
                <c:pt idx="9">
                  <c:v>2677.93</c:v>
                </c:pt>
                <c:pt idx="10">
                  <c:v>2677.93</c:v>
                </c:pt>
                <c:pt idx="11">
                  <c:v>2677.93</c:v>
                </c:pt>
                <c:pt idx="12">
                  <c:v>2677.93</c:v>
                </c:pt>
                <c:pt idx="13">
                  <c:v>2677.93</c:v>
                </c:pt>
                <c:pt idx="14">
                  <c:v>2677.93</c:v>
                </c:pt>
                <c:pt idx="15">
                  <c:v>2677.93</c:v>
                </c:pt>
              </c:numCache>
            </c:numRef>
          </c:val>
        </c:ser>
        <c:ser>
          <c:idx val="0"/>
          <c:order val="1"/>
          <c:tx>
            <c:strRef>
              <c:f>LocationSummary!$B$264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LocationSummary!$C$264:$R$264</c:f>
              <c:numCache>
                <c:formatCode>#,##0.00</c:formatCode>
                <c:ptCount val="16"/>
                <c:pt idx="0">
                  <c:v>2089.39</c:v>
                </c:pt>
                <c:pt idx="1">
                  <c:v>5385.36</c:v>
                </c:pt>
                <c:pt idx="2">
                  <c:v>99792.900000000009</c:v>
                </c:pt>
                <c:pt idx="3">
                  <c:v>17276.400000000001</c:v>
                </c:pt>
                <c:pt idx="4">
                  <c:v>43882.9</c:v>
                </c:pt>
                <c:pt idx="5">
                  <c:v>82325.7</c:v>
                </c:pt>
                <c:pt idx="6">
                  <c:v>39784.200000000004</c:v>
                </c:pt>
                <c:pt idx="7">
                  <c:v>595.34288210000011</c:v>
                </c:pt>
                <c:pt idx="8">
                  <c:v>11515.800000000001</c:v>
                </c:pt>
                <c:pt idx="9">
                  <c:v>22798.7</c:v>
                </c:pt>
                <c:pt idx="10">
                  <c:v>3882.2400000000002</c:v>
                </c:pt>
                <c:pt idx="11">
                  <c:v>10822.9</c:v>
                </c:pt>
                <c:pt idx="12">
                  <c:v>3775.53</c:v>
                </c:pt>
                <c:pt idx="13">
                  <c:v>145813</c:v>
                </c:pt>
                <c:pt idx="14">
                  <c:v>3530.76</c:v>
                </c:pt>
                <c:pt idx="15">
                  <c:v>2317.5700000000002</c:v>
                </c:pt>
              </c:numCache>
            </c:numRef>
          </c:val>
        </c:ser>
        <c:overlap val="100"/>
        <c:axId val="101031936"/>
        <c:axId val="101033472"/>
      </c:barChart>
      <c:catAx>
        <c:axId val="101031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3472"/>
        <c:crosses val="autoZero"/>
        <c:auto val="1"/>
        <c:lblAlgn val="ctr"/>
        <c:lblOffset val="50"/>
        <c:tickLblSkip val="1"/>
        <c:tickMarkSkip val="1"/>
      </c:catAx>
      <c:valAx>
        <c:axId val="101033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1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91"/>
          <c:y val="8.8769401377845766E-2"/>
          <c:w val="0.2686734191522398"/>
          <c:h val="0.10433332048828385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#,##0.00</c:formatCode>
                <c:ptCount val="16"/>
                <c:pt idx="0">
                  <c:v>1095240</c:v>
                </c:pt>
                <c:pt idx="1">
                  <c:v>1152410</c:v>
                </c:pt>
                <c:pt idx="2">
                  <c:v>1050650</c:v>
                </c:pt>
                <c:pt idx="3">
                  <c:v>938660.26509999996</c:v>
                </c:pt>
                <c:pt idx="4">
                  <c:v>326020.39649999997</c:v>
                </c:pt>
                <c:pt idx="5">
                  <c:v>1064730</c:v>
                </c:pt>
                <c:pt idx="6">
                  <c:v>340969.05339999998</c:v>
                </c:pt>
                <c:pt idx="7">
                  <c:v>843458.82940000005</c:v>
                </c:pt>
                <c:pt idx="8">
                  <c:v>1130040</c:v>
                </c:pt>
                <c:pt idx="9">
                  <c:v>295152.9106</c:v>
                </c:pt>
                <c:pt idx="10">
                  <c:v>1515760</c:v>
                </c:pt>
                <c:pt idx="11">
                  <c:v>1104840</c:v>
                </c:pt>
                <c:pt idx="12">
                  <c:v>1071770</c:v>
                </c:pt>
                <c:pt idx="13">
                  <c:v>1034180</c:v>
                </c:pt>
                <c:pt idx="14">
                  <c:v>1064710</c:v>
                </c:pt>
                <c:pt idx="15">
                  <c:v>1134170</c:v>
                </c:pt>
              </c:numCache>
            </c:numRef>
          </c:val>
        </c:ser>
        <c:overlap val="100"/>
        <c:axId val="101099008"/>
        <c:axId val="101100544"/>
      </c:barChart>
      <c:catAx>
        <c:axId val="1010990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0544"/>
        <c:crosses val="autoZero"/>
        <c:auto val="1"/>
        <c:lblAlgn val="ctr"/>
        <c:lblOffset val="50"/>
        <c:tickLblSkip val="1"/>
        <c:tickMarkSkip val="1"/>
      </c:catAx>
      <c:valAx>
        <c:axId val="101100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990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96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8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1182080"/>
        <c:axId val="101266176"/>
      </c:barChart>
      <c:catAx>
        <c:axId val="10118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6176"/>
        <c:crosses val="autoZero"/>
        <c:auto val="1"/>
        <c:lblAlgn val="ctr"/>
        <c:lblOffset val="100"/>
        <c:tickLblSkip val="1"/>
        <c:tickMarkSkip val="1"/>
      </c:catAx>
      <c:valAx>
        <c:axId val="101266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82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141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8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313920"/>
        <c:axId val="101324288"/>
      </c:barChart>
      <c:catAx>
        <c:axId val="10131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4288"/>
        <c:crosses val="autoZero"/>
        <c:auto val="1"/>
        <c:lblAlgn val="ctr"/>
        <c:lblOffset val="100"/>
        <c:tickLblSkip val="1"/>
        <c:tickMarkSkip val="1"/>
      </c:catAx>
      <c:valAx>
        <c:axId val="101324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3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16"/>
          <c:w val="0.23307436182020241"/>
          <c:h val="0.17781402936378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654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8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418880"/>
        <c:axId val="101425152"/>
      </c:barChart>
      <c:catAx>
        <c:axId val="10141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5152"/>
        <c:crosses val="autoZero"/>
        <c:auto val="1"/>
        <c:lblAlgn val="ctr"/>
        <c:lblOffset val="100"/>
        <c:tickLblSkip val="1"/>
        <c:tickMarkSkip val="1"/>
      </c:catAx>
      <c:valAx>
        <c:axId val="10142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8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26"/>
          <c:w val="0.23085460599334068"/>
          <c:h val="8.972267536704792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286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8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08224"/>
        <c:axId val="101510144"/>
      </c:barChart>
      <c:catAx>
        <c:axId val="10150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0144"/>
        <c:crosses val="autoZero"/>
        <c:auto val="1"/>
        <c:lblAlgn val="ctr"/>
        <c:lblOffset val="100"/>
        <c:tickLblSkip val="1"/>
        <c:tickMarkSkip val="1"/>
      </c:catAx>
      <c:valAx>
        <c:axId val="10151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8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26"/>
          <c:w val="0.23085460599334068"/>
          <c:h val="8.972267536704792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26</xdr:col>
      <xdr:colOff>438150</xdr:colOff>
      <xdr:row>25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27</xdr:row>
      <xdr:rowOff>19050</xdr:rowOff>
    </xdr:from>
    <xdr:to>
      <xdr:col>27</xdr:col>
      <xdr:colOff>219075</xdr:colOff>
      <xdr:row>45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sec01miami_6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sec10seattle_6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sec11chicago_6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sec12boulder_6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sec13minneapolis_6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sec14helena_6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sec15duluth_6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sec16fairbanks_6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sec02houston_6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sec03phoenix_6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sec04atlanta_6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sec05losangeles_6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sec06lasvegas_6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sec07sanfrancisco_6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sec08baltimore_6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sec09albuquerque_6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1029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46</v>
      </c>
      <c r="D2" s="27" t="s">
        <v>193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52</v>
      </c>
    </row>
    <row r="4" spans="1:18">
      <c r="B4" s="23" t="s">
        <v>53</v>
      </c>
      <c r="C4" s="1" t="s">
        <v>203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68</v>
      </c>
      <c r="C5" s="1" t="s">
        <v>69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70</v>
      </c>
      <c r="C6" s="1" t="s">
        <v>202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71</v>
      </c>
    </row>
    <row r="8" spans="1:18" ht="76.5">
      <c r="B8" s="23" t="s">
        <v>302</v>
      </c>
      <c r="C8" s="30">
        <v>19592</v>
      </c>
      <c r="D8" s="1" t="s">
        <v>232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72</v>
      </c>
      <c r="C9" s="1" t="s">
        <v>204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73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74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75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0" t="s">
        <v>303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1" t="s">
        <v>304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1" t="s">
        <v>305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61" t="s">
        <v>306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1" t="s">
        <v>269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76</v>
      </c>
      <c r="C18" s="3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77</v>
      </c>
      <c r="C19" s="1" t="s">
        <v>78</v>
      </c>
      <c r="D19" s="7"/>
    </row>
    <row r="20" spans="1:18">
      <c r="B20" s="23" t="s">
        <v>79</v>
      </c>
      <c r="C20" s="11">
        <v>0</v>
      </c>
      <c r="D20" s="12"/>
    </row>
    <row r="21" spans="1:18">
      <c r="B21" s="23" t="s">
        <v>80</v>
      </c>
      <c r="C21" s="1" t="s">
        <v>205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307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192</v>
      </c>
      <c r="C23" s="1" t="s">
        <v>1030</v>
      </c>
      <c r="D23" s="7" t="s">
        <v>195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81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82</v>
      </c>
    </row>
    <row r="26" spans="1:18">
      <c r="B26" s="23" t="s">
        <v>83</v>
      </c>
      <c r="C26" s="1" t="s">
        <v>201</v>
      </c>
      <c r="D26" s="7" t="s">
        <v>195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308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309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84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85</v>
      </c>
    </row>
    <row r="31" spans="1:18">
      <c r="B31" s="23" t="s">
        <v>83</v>
      </c>
      <c r="C31" s="1" t="s">
        <v>370</v>
      </c>
      <c r="D31" s="7" t="s">
        <v>195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308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62"/>
      <c r="B33" s="23" t="s">
        <v>309</v>
      </c>
      <c r="C33" s="8">
        <v>11768.6976</v>
      </c>
      <c r="D33" s="7"/>
    </row>
    <row r="34" spans="1:18">
      <c r="A34" s="62"/>
      <c r="B34" s="23" t="s">
        <v>86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62"/>
      <c r="B35" s="22" t="s">
        <v>310</v>
      </c>
      <c r="D35" s="1" t="s">
        <v>1031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62"/>
      <c r="B36" s="23" t="s">
        <v>303</v>
      </c>
      <c r="C36" s="63">
        <v>753.18</v>
      </c>
    </row>
    <row r="37" spans="1:18">
      <c r="A37" s="62"/>
      <c r="B37" s="23" t="s">
        <v>304</v>
      </c>
      <c r="C37" s="63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62"/>
      <c r="B38" s="23" t="s">
        <v>305</v>
      </c>
      <c r="C38" s="63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62"/>
      <c r="B39" s="23" t="s">
        <v>306</v>
      </c>
      <c r="C39" s="63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62"/>
      <c r="B40" s="23" t="s">
        <v>311</v>
      </c>
      <c r="C40" s="63">
        <f>SUM(C36:C39)</f>
        <v>2089.1699999999996</v>
      </c>
    </row>
    <row r="41" spans="1:18" ht="14.25">
      <c r="A41" s="62"/>
      <c r="B41" s="23" t="s">
        <v>312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62"/>
      <c r="B42" s="22" t="s">
        <v>90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62"/>
      <c r="B43" s="23" t="s">
        <v>313</v>
      </c>
      <c r="C43" s="63"/>
      <c r="D43" s="7"/>
    </row>
    <row r="44" spans="1:18" ht="14.25">
      <c r="A44" s="62"/>
      <c r="B44" s="23" t="s">
        <v>312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62"/>
      <c r="B45" s="22" t="s">
        <v>91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62"/>
      <c r="B46" s="23" t="s">
        <v>92</v>
      </c>
      <c r="C46" s="1" t="s">
        <v>93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62"/>
      <c r="B47" s="23" t="s">
        <v>94</v>
      </c>
      <c r="C47" s="32" t="s">
        <v>368</v>
      </c>
      <c r="D47" s="7"/>
    </row>
    <row r="48" spans="1:18" ht="14.25">
      <c r="A48" s="62"/>
      <c r="B48" s="23" t="s">
        <v>313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95</v>
      </c>
    </row>
    <row r="50" spans="1:18">
      <c r="B50" s="23" t="s">
        <v>94</v>
      </c>
      <c r="C50" s="1" t="s">
        <v>96</v>
      </c>
      <c r="D50" s="7"/>
    </row>
    <row r="51" spans="1:18" ht="14.25">
      <c r="B51" s="23" t="s">
        <v>313</v>
      </c>
      <c r="C51" s="41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97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94</v>
      </c>
      <c r="C53" s="1" t="s">
        <v>317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313</v>
      </c>
      <c r="C54" s="8">
        <v>39184</v>
      </c>
      <c r="D54" s="7"/>
    </row>
    <row r="55" spans="1:18" ht="14.25">
      <c r="B55" s="23" t="s">
        <v>314</v>
      </c>
      <c r="C55" s="64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98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99</v>
      </c>
      <c r="C57" s="11">
        <v>0.60327312907128194</v>
      </c>
      <c r="D57" s="12" t="s">
        <v>196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100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101</v>
      </c>
      <c r="C59" s="32" t="s">
        <v>261</v>
      </c>
      <c r="D59" s="7" t="s">
        <v>195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102</v>
      </c>
      <c r="C60" s="32" t="s">
        <v>262</v>
      </c>
      <c r="D60" s="7" t="s">
        <v>195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8.25">
      <c r="B61" s="23" t="s">
        <v>103</v>
      </c>
      <c r="C61" s="32" t="s">
        <v>263</v>
      </c>
      <c r="D61" s="7" t="s">
        <v>195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B62" s="23" t="s">
        <v>104</v>
      </c>
      <c r="C62" s="32" t="s">
        <v>264</v>
      </c>
      <c r="D62" s="7" t="s">
        <v>195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110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111</v>
      </c>
      <c r="C64" s="1" t="s">
        <v>157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112</v>
      </c>
      <c r="C65" s="1" t="s">
        <v>158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113</v>
      </c>
      <c r="C66" s="9">
        <v>78</v>
      </c>
      <c r="D66" s="12" t="s">
        <v>1028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315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316</v>
      </c>
      <c r="C68" s="8">
        <v>2677.93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12380.82</v>
      </c>
      <c r="C2" s="90">
        <v>631.92999999999995</v>
      </c>
      <c r="D2" s="90">
        <v>631.92999999999995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12380.82</v>
      </c>
      <c r="C3" s="90">
        <v>631.92999999999995</v>
      </c>
      <c r="D3" s="90">
        <v>631.92999999999995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29858.84</v>
      </c>
      <c r="C4" s="90">
        <v>1524.03</v>
      </c>
      <c r="D4" s="90">
        <v>1524.03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29858.84</v>
      </c>
      <c r="C5" s="90">
        <v>1524.03</v>
      </c>
      <c r="D5" s="90">
        <v>1524.03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3522.21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344.64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176.14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1064.3399999999999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13.65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347.96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137.37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8157.26</v>
      </c>
      <c r="C28" s="90">
        <v>4223.5600000000004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0.73799999999999999</v>
      </c>
      <c r="E82" s="90">
        <v>0.83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0.73799999999999999</v>
      </c>
      <c r="E83" s="90">
        <v>0.83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0.73799999999999999</v>
      </c>
      <c r="E84" s="90">
        <v>0.83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0.73799999999999999</v>
      </c>
      <c r="E85" s="90">
        <v>0.83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0.501</v>
      </c>
      <c r="E87" s="90">
        <v>0.55300000000000005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0.73799999999999999</v>
      </c>
      <c r="E88" s="90">
        <v>0.83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0.73799999999999999</v>
      </c>
      <c r="E89" s="90">
        <v>0.83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0.73799999999999999</v>
      </c>
      <c r="E90" s="90">
        <v>0.83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0.73799999999999999</v>
      </c>
      <c r="E91" s="90">
        <v>0.83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0.501</v>
      </c>
      <c r="E93" s="90">
        <v>0.55300000000000005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0.73799999999999999</v>
      </c>
      <c r="E94" s="90">
        <v>0.83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0.73799999999999999</v>
      </c>
      <c r="E95" s="90">
        <v>0.83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0.73799999999999999</v>
      </c>
      <c r="E96" s="90">
        <v>0.83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0.73799999999999999</v>
      </c>
      <c r="E98" s="90">
        <v>0.83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0.73799999999999999</v>
      </c>
      <c r="E99" s="90">
        <v>0.83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0.73799999999999999</v>
      </c>
      <c r="E100" s="90">
        <v>0.83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0.501</v>
      </c>
      <c r="E101" s="90">
        <v>0.55300000000000005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0.73799999999999999</v>
      </c>
      <c r="E102" s="90">
        <v>0.83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0.73799999999999999</v>
      </c>
      <c r="E103" s="90">
        <v>0.83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0.73799999999999999</v>
      </c>
      <c r="E105" s="90">
        <v>0.83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0.73799999999999999</v>
      </c>
      <c r="E106" s="90">
        <v>0.83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0.73799999999999999</v>
      </c>
      <c r="E108" s="90">
        <v>0.83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0.73799999999999999</v>
      </c>
      <c r="E109" s="90">
        <v>0.83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0.501</v>
      </c>
      <c r="E110" s="90">
        <v>0.55300000000000005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0.73799999999999999</v>
      </c>
      <c r="E111" s="90">
        <v>0.83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0.73799999999999999</v>
      </c>
      <c r="E112" s="90">
        <v>0.83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0.73799999999999999</v>
      </c>
      <c r="E114" s="90">
        <v>0.83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0.73799999999999999</v>
      </c>
      <c r="E115" s="90">
        <v>0.83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0.501</v>
      </c>
      <c r="E116" s="90">
        <v>0.55300000000000005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0.73799999999999999</v>
      </c>
      <c r="E117" s="90">
        <v>0.83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0.73799999999999999</v>
      </c>
      <c r="E118" s="90">
        <v>0.83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0.73799999999999999</v>
      </c>
      <c r="E120" s="90">
        <v>0.83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0.73799999999999999</v>
      </c>
      <c r="E121" s="90">
        <v>0.83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0.501</v>
      </c>
      <c r="E122" s="90">
        <v>0.55300000000000005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0.73799999999999999</v>
      </c>
      <c r="E123" s="90">
        <v>0.83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0.73799999999999999</v>
      </c>
      <c r="E124" s="90">
        <v>0.83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0.73799999999999999</v>
      </c>
      <c r="E126" s="90">
        <v>0.83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0.73799999999999999</v>
      </c>
      <c r="E127" s="90">
        <v>0.83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0.501</v>
      </c>
      <c r="E128" s="90">
        <v>0.55300000000000005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0.73799999999999999</v>
      </c>
      <c r="E129" s="90">
        <v>0.83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0.73799999999999999</v>
      </c>
      <c r="E130" s="90">
        <v>0.83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0.73799999999999999</v>
      </c>
      <c r="E132" s="90">
        <v>0.83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0.73799999999999999</v>
      </c>
      <c r="E133" s="90">
        <v>0.83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0.501</v>
      </c>
      <c r="E134" s="90">
        <v>0.55300000000000005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0.73799999999999999</v>
      </c>
      <c r="E135" s="90">
        <v>0.83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0.73799999999999999</v>
      </c>
      <c r="E136" s="90">
        <v>0.83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0.73799999999999999</v>
      </c>
      <c r="E138" s="90">
        <v>0.83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0.73799999999999999</v>
      </c>
      <c r="E139" s="90">
        <v>0.83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0.501</v>
      </c>
      <c r="E140" s="90">
        <v>0.55300000000000005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0.73799999999999999</v>
      </c>
      <c r="E141" s="90">
        <v>0.83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0.73799999999999999</v>
      </c>
      <c r="E143" s="90">
        <v>0.83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0.501</v>
      </c>
      <c r="E144" s="90">
        <v>0.55300000000000005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0.73799999999999999</v>
      </c>
      <c r="E145" s="90">
        <v>0.83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0.73799999999999999</v>
      </c>
      <c r="E147" s="90">
        <v>0.83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0.501</v>
      </c>
      <c r="E148" s="90">
        <v>0.55300000000000005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0.73799999999999999</v>
      </c>
      <c r="E149" s="90">
        <v>0.83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0.73799999999999999</v>
      </c>
      <c r="E151" s="90">
        <v>0.83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0.501</v>
      </c>
      <c r="E152" s="90">
        <v>0.55300000000000005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0.501</v>
      </c>
      <c r="E154" s="90">
        <v>0.55300000000000005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0.73799999999999999</v>
      </c>
      <c r="E155" s="90">
        <v>0.83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0.73799999999999999</v>
      </c>
      <c r="E157" s="90">
        <v>0.83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0.73799999999999999</v>
      </c>
      <c r="E158" s="90">
        <v>0.83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0.501</v>
      </c>
      <c r="E159" s="90">
        <v>0.55300000000000005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0.73799999999999999</v>
      </c>
      <c r="E160" s="90">
        <v>0.83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0.73799999999999999</v>
      </c>
      <c r="E162" s="90">
        <v>0.83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0.501</v>
      </c>
      <c r="E163" s="90">
        <v>0.55300000000000005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0.73799999999999999</v>
      </c>
      <c r="E164" s="90">
        <v>0.83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0.73799999999999999</v>
      </c>
      <c r="E165" s="90">
        <v>0.83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0.73799999999999999</v>
      </c>
      <c r="E166" s="90">
        <v>0.83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0.73799999999999999</v>
      </c>
      <c r="E168" s="90">
        <v>0.83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0.73799999999999999</v>
      </c>
      <c r="E169" s="90">
        <v>0.83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0.73799999999999999</v>
      </c>
      <c r="E170" s="90">
        <v>0.83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0.501</v>
      </c>
      <c r="E171" s="90">
        <v>0.55300000000000005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0.501</v>
      </c>
      <c r="E173" s="90">
        <v>0.55300000000000005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0.73799999999999999</v>
      </c>
      <c r="E174" s="90">
        <v>0.83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0.73799999999999999</v>
      </c>
      <c r="E176" s="90">
        <v>0.83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0.501</v>
      </c>
      <c r="E177" s="90">
        <v>0.55300000000000005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0.73799999999999999</v>
      </c>
      <c r="E178" s="90">
        <v>0.83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0.73799999999999999</v>
      </c>
      <c r="E180" s="90">
        <v>0.83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0.501</v>
      </c>
      <c r="E181" s="90">
        <v>0.55300000000000005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0.73799999999999999</v>
      </c>
      <c r="E182" s="90">
        <v>0.83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0.73799999999999999</v>
      </c>
      <c r="E184" s="90">
        <v>0.83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0.501</v>
      </c>
      <c r="E185" s="90">
        <v>0.55300000000000005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0.73799999999999999</v>
      </c>
      <c r="E186" s="90">
        <v>0.83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0.73799999999999999</v>
      </c>
      <c r="E188" s="90">
        <v>0.83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0.501</v>
      </c>
      <c r="E189" s="90">
        <v>0.55300000000000005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0.73799999999999999</v>
      </c>
      <c r="E190" s="90">
        <v>0.83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0.73799999999999999</v>
      </c>
      <c r="E192" s="90">
        <v>0.83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0.501</v>
      </c>
      <c r="E193" s="90">
        <v>0.55300000000000005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0.73799999999999999</v>
      </c>
      <c r="E194" s="90">
        <v>0.83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0.73799999999999999</v>
      </c>
      <c r="E196" s="90">
        <v>0.83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0.501</v>
      </c>
      <c r="E197" s="90">
        <v>0.55300000000000005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0.73799999999999999</v>
      </c>
      <c r="E198" s="90">
        <v>0.83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0.73799999999999999</v>
      </c>
      <c r="E199" s="90">
        <v>0.83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0.73799999999999999</v>
      </c>
      <c r="E201" s="90">
        <v>0.83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0.73799999999999999</v>
      </c>
      <c r="E202" s="90">
        <v>0.83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0.501</v>
      </c>
      <c r="E203" s="90">
        <v>0.55300000000000005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4.0919999999999996</v>
      </c>
      <c r="F206" s="90">
        <v>0.39200000000000002</v>
      </c>
      <c r="G206" s="90">
        <v>0.253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4.0919999999999996</v>
      </c>
      <c r="F207" s="90">
        <v>0.39200000000000002</v>
      </c>
      <c r="G207" s="90">
        <v>0.253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4.0919999999999996</v>
      </c>
      <c r="F208" s="90">
        <v>0.39200000000000002</v>
      </c>
      <c r="G208" s="90">
        <v>0.253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4.0919999999999996</v>
      </c>
      <c r="F209" s="90">
        <v>0.39200000000000002</v>
      </c>
      <c r="G209" s="90">
        <v>0.253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4.0919999999999996</v>
      </c>
      <c r="F210" s="90">
        <v>0.39200000000000002</v>
      </c>
      <c r="G210" s="90">
        <v>0.253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4.0919999999999996</v>
      </c>
      <c r="F211" s="90">
        <v>0.39200000000000002</v>
      </c>
      <c r="G211" s="90">
        <v>0.253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4.0919999999999996</v>
      </c>
      <c r="F212" s="90">
        <v>0.39200000000000002</v>
      </c>
      <c r="G212" s="90">
        <v>0.253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4.0919999999999996</v>
      </c>
      <c r="F213" s="90">
        <v>0.39200000000000002</v>
      </c>
      <c r="G213" s="90">
        <v>0.253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4.0919999999999996</v>
      </c>
      <c r="F214" s="90">
        <v>0.39200000000000002</v>
      </c>
      <c r="G214" s="90">
        <v>0.253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4.0919999999999996</v>
      </c>
      <c r="F215" s="90">
        <v>0.39200000000000002</v>
      </c>
      <c r="G215" s="90">
        <v>0.253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4.0919999999999996</v>
      </c>
      <c r="F216" s="90">
        <v>0.39200000000000002</v>
      </c>
      <c r="G216" s="90">
        <v>0.253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4.0919999999999996</v>
      </c>
      <c r="F217" s="90">
        <v>0.39200000000000002</v>
      </c>
      <c r="G217" s="90">
        <v>0.253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4.0919999999999996</v>
      </c>
      <c r="F218" s="90">
        <v>0.39200000000000002</v>
      </c>
      <c r="G218" s="90">
        <v>0.253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4.0919999999999996</v>
      </c>
      <c r="F219" s="90">
        <v>0.39200000000000002</v>
      </c>
      <c r="G219" s="90">
        <v>0.253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4.0919999999999996</v>
      </c>
      <c r="F220" s="90">
        <v>0.39200000000000002</v>
      </c>
      <c r="G220" s="90">
        <v>0.253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4.0919999999999996</v>
      </c>
      <c r="F221" s="90">
        <v>0.39200000000000002</v>
      </c>
      <c r="G221" s="90">
        <v>0.253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4.0919999999999996</v>
      </c>
      <c r="F222" s="90">
        <v>0.39200000000000002</v>
      </c>
      <c r="G222" s="90">
        <v>0.253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4.0919999999999996</v>
      </c>
      <c r="F223" s="90">
        <v>0.39200000000000002</v>
      </c>
      <c r="G223" s="90">
        <v>0.253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4.0919999999999996</v>
      </c>
      <c r="F224" s="90">
        <v>0.39200000000000002</v>
      </c>
      <c r="G224" s="90">
        <v>0.253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4.0919999999999996</v>
      </c>
      <c r="F225" s="90">
        <v>0.39200000000000002</v>
      </c>
      <c r="G225" s="90">
        <v>0.253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4.0919999999999996</v>
      </c>
      <c r="F226" s="90">
        <v>0.39200000000000002</v>
      </c>
      <c r="G226" s="90">
        <v>0.253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4.0919999999999996</v>
      </c>
      <c r="F227" s="90">
        <v>0.39200000000000002</v>
      </c>
      <c r="G227" s="90">
        <v>0.253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4.0919999999999996</v>
      </c>
      <c r="F228" s="90">
        <v>0.39200000000000002</v>
      </c>
      <c r="G228" s="90">
        <v>0.253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4.0919999999999996</v>
      </c>
      <c r="F229" s="90">
        <v>0.39200000000000002</v>
      </c>
      <c r="G229" s="90">
        <v>0.253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4.0919999999999996</v>
      </c>
      <c r="F230" s="90">
        <v>0.39200000000000002</v>
      </c>
      <c r="G230" s="90">
        <v>0.253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4.0919999999999996</v>
      </c>
      <c r="F231" s="90">
        <v>0.39200000000000002</v>
      </c>
      <c r="G231" s="90">
        <v>0.253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4.0919999999999996</v>
      </c>
      <c r="F232" s="90">
        <v>0.39200000000000002</v>
      </c>
      <c r="G232" s="90">
        <v>0.253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4.0919999999999996</v>
      </c>
      <c r="F233" s="90">
        <v>0.39200000000000002</v>
      </c>
      <c r="G233" s="90">
        <v>0.253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4.0919999999999996</v>
      </c>
      <c r="F234" s="90">
        <v>0.39200000000000002</v>
      </c>
      <c r="G234" s="90">
        <v>0.253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4.0919999999999996</v>
      </c>
      <c r="F235" s="90">
        <v>0.39200000000000002</v>
      </c>
      <c r="G235" s="90">
        <v>0.253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4.0919999999999996</v>
      </c>
      <c r="F236" s="90">
        <v>0.39200000000000002</v>
      </c>
      <c r="G236" s="90">
        <v>0.253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4.0919999999999996</v>
      </c>
      <c r="F237" s="90">
        <v>0.39200000000000002</v>
      </c>
      <c r="G237" s="90">
        <v>0.253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4.0919999999999996</v>
      </c>
      <c r="F238" s="90">
        <v>0.39200000000000002</v>
      </c>
      <c r="G238" s="90">
        <v>0.253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4.0919999999999996</v>
      </c>
      <c r="F239" s="90">
        <v>0.39200000000000002</v>
      </c>
      <c r="G239" s="90">
        <v>0.253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4.0919999999999996</v>
      </c>
      <c r="F240" s="90">
        <v>0.39200000000000002</v>
      </c>
      <c r="G240" s="90">
        <v>0.253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4.0919999999999996</v>
      </c>
      <c r="F241" s="90">
        <v>0.39200000000000002</v>
      </c>
      <c r="G241" s="90">
        <v>0.253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4.0919999999999996</v>
      </c>
      <c r="F242" s="90">
        <v>0.39200000000000002</v>
      </c>
      <c r="G242" s="90">
        <v>0.253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4.0919999999999996</v>
      </c>
      <c r="F243" s="90">
        <v>0.39200000000000002</v>
      </c>
      <c r="G243" s="90">
        <v>0.253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4.0919999999999996</v>
      </c>
      <c r="F244" s="90">
        <v>0.39200000000000002</v>
      </c>
      <c r="G244" s="90">
        <v>0.253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4.0919999999999996</v>
      </c>
      <c r="F245" s="90">
        <v>0.39200000000000002</v>
      </c>
      <c r="G245" s="90">
        <v>0.253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4.0919999999999996</v>
      </c>
      <c r="F246" s="90">
        <v>0.39200000000000002</v>
      </c>
      <c r="G246" s="90">
        <v>0.253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4.0919999999999996</v>
      </c>
      <c r="F247" s="90">
        <v>0.39200000000000002</v>
      </c>
      <c r="G247" s="90">
        <v>0.253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4.0919999999999996</v>
      </c>
      <c r="F248" s="90">
        <v>0.39200000000000002</v>
      </c>
      <c r="G248" s="90">
        <v>0.253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4.0919999999999996</v>
      </c>
      <c r="F249" s="90">
        <v>0.39200000000000002</v>
      </c>
      <c r="G249" s="90">
        <v>0.253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4.0919999999999996</v>
      </c>
      <c r="F250" s="90">
        <v>0.39200000000000002</v>
      </c>
      <c r="G250" s="90">
        <v>0.253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4.0919999999999996</v>
      </c>
      <c r="F251" s="90">
        <v>0.39200000000000002</v>
      </c>
      <c r="G251" s="90">
        <v>0.253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4.0919999999999996</v>
      </c>
      <c r="F252" s="90">
        <v>0.39200000000000002</v>
      </c>
      <c r="G252" s="90">
        <v>0.253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4.0919999999999996</v>
      </c>
      <c r="F253" s="90">
        <v>0.39200000000000002</v>
      </c>
      <c r="G253" s="90">
        <v>0.253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4.0919999999999996</v>
      </c>
      <c r="F254" s="90">
        <v>0.39200000000000002</v>
      </c>
      <c r="G254" s="90">
        <v>0.253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4.0919999999999996</v>
      </c>
      <c r="F255" s="90">
        <v>0.39200000000000002</v>
      </c>
      <c r="G255" s="90">
        <v>0.253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4.0919999999999996</v>
      </c>
      <c r="F256" s="90">
        <v>0.39200000000000002</v>
      </c>
      <c r="G256" s="90">
        <v>0.253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4.0919999999999996</v>
      </c>
      <c r="F257" s="90">
        <v>0.39200000000000002</v>
      </c>
      <c r="G257" s="90">
        <v>0.253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4.0919999999999996</v>
      </c>
      <c r="F258" s="90">
        <v>0.39200000000000002</v>
      </c>
      <c r="G258" s="90">
        <v>0.253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4.0919999999999996</v>
      </c>
      <c r="F259" s="90">
        <v>0.39200000000000002</v>
      </c>
      <c r="G259" s="90">
        <v>0.253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4.0919999999999996</v>
      </c>
      <c r="F260" s="90">
        <v>0.39200000000000002</v>
      </c>
      <c r="G260" s="90">
        <v>0.253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4.0919999999999996</v>
      </c>
      <c r="F261" s="90">
        <v>0.39200000000000002</v>
      </c>
      <c r="G261" s="90">
        <v>0.253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4.0919999999999996</v>
      </c>
      <c r="F262" s="90">
        <v>0.39200000000000002</v>
      </c>
      <c r="G262" s="90">
        <v>0.253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4.0919999999999996</v>
      </c>
      <c r="F263" s="90">
        <v>0.39200000000000002</v>
      </c>
      <c r="G263" s="90">
        <v>0.253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4.0919999999999996</v>
      </c>
      <c r="F264" s="90">
        <v>0.39200000000000002</v>
      </c>
      <c r="G264" s="90">
        <v>0.253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4.0919999999999996</v>
      </c>
      <c r="F265" s="90">
        <v>0.39200000000000002</v>
      </c>
      <c r="G265" s="90">
        <v>0.253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4.0919999999999996</v>
      </c>
      <c r="F266" s="90">
        <v>0.39200000000000002</v>
      </c>
      <c r="G266" s="90">
        <v>0.253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4.0919999999999996</v>
      </c>
      <c r="F267" s="90">
        <v>0.39200000000000002</v>
      </c>
      <c r="G267" s="90">
        <v>0.253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4.0919999999999996</v>
      </c>
      <c r="F268" s="90">
        <v>0.39200000000000002</v>
      </c>
      <c r="G268" s="90">
        <v>0.253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4.0919999999999996</v>
      </c>
      <c r="F269" s="90">
        <v>0.39200000000000002</v>
      </c>
      <c r="G269" s="90">
        <v>0.253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4.0919999999999996</v>
      </c>
      <c r="F270" s="90">
        <v>0.39200000000000002</v>
      </c>
      <c r="G270" s="90">
        <v>0.253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4.0919999999999996</v>
      </c>
      <c r="F271" s="90">
        <v>0.39200000000000002</v>
      </c>
      <c r="G271" s="90">
        <v>0.253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4.0919999999999996</v>
      </c>
      <c r="F272" s="90">
        <v>0.39200000000000002</v>
      </c>
      <c r="G272" s="90">
        <v>0.253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4.09</v>
      </c>
      <c r="F273" s="90">
        <v>0.39200000000000002</v>
      </c>
      <c r="G273" s="90">
        <v>0.253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4.09</v>
      </c>
      <c r="F274" s="90">
        <v>0.39200000000000002</v>
      </c>
      <c r="G274" s="90">
        <v>0.253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4.09</v>
      </c>
      <c r="F275" s="90">
        <v>0.39200000000000002</v>
      </c>
      <c r="G275" s="90">
        <v>0.253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1092123.4099999999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1058242.46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364272.8</v>
      </c>
      <c r="D282" s="90">
        <v>277260.94</v>
      </c>
      <c r="E282" s="90">
        <v>87011.86</v>
      </c>
      <c r="F282" s="90">
        <v>0.76</v>
      </c>
      <c r="G282" s="90">
        <v>2.95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89815.9</v>
      </c>
      <c r="D283" s="90">
        <v>68543.990000000005</v>
      </c>
      <c r="E283" s="90">
        <v>21271.91</v>
      </c>
      <c r="F283" s="90">
        <v>0.76</v>
      </c>
      <c r="G283" s="90">
        <v>3.2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147909.57</v>
      </c>
      <c r="D284" s="90">
        <v>112135.6</v>
      </c>
      <c r="E284" s="90">
        <v>35773.97</v>
      </c>
      <c r="F284" s="90">
        <v>0.76</v>
      </c>
      <c r="G284" s="90">
        <v>3.16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18835.7</v>
      </c>
      <c r="D285" s="90">
        <v>14018.79</v>
      </c>
      <c r="E285" s="90">
        <v>4816.91</v>
      </c>
      <c r="F285" s="90">
        <v>0.74</v>
      </c>
      <c r="G285" s="90">
        <v>3.06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87214.12</v>
      </c>
      <c r="D286" s="90">
        <v>64910.61</v>
      </c>
      <c r="E286" s="90">
        <v>22303.51</v>
      </c>
      <c r="F286" s="90">
        <v>0.74</v>
      </c>
      <c r="G286" s="90">
        <v>3.13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413832.45</v>
      </c>
      <c r="D287" s="90">
        <v>289926.34000000003</v>
      </c>
      <c r="E287" s="90">
        <v>123906.1</v>
      </c>
      <c r="F287" s="90">
        <v>0.7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345581.51</v>
      </c>
      <c r="D288" s="90">
        <v>239904.12</v>
      </c>
      <c r="E288" s="90">
        <v>105677.39</v>
      </c>
      <c r="F288" s="90">
        <v>0.69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346813.21</v>
      </c>
      <c r="D289" s="90">
        <v>240770.75</v>
      </c>
      <c r="E289" s="90">
        <v>106042.46</v>
      </c>
      <c r="F289" s="90">
        <v>0.69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348029.79</v>
      </c>
      <c r="D290" s="90">
        <v>241635.81</v>
      </c>
      <c r="E290" s="90">
        <v>106393.98</v>
      </c>
      <c r="F290" s="90">
        <v>0.69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6439.78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7899.96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8822.68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12200.37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8761.43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12172.87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8763.01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12178.98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6692.63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9865.93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6673.03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9864.7800000000007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6733.46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9887.27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7859.07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14541.69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6543.7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14397.71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6561.22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14399.76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48160.06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5484.62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10702.35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16719.47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43400.41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10900.45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8891.06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28247.02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45066.1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30671.14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44953.64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30699.08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45023.01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18039.419999999998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30212.78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17959.95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30210.92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18267.580000000002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30366.959999999999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24447.1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38410.47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879468.07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193328.17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352855.23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43151.69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199803.42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67060.47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65466.63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65705.16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65947.19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4.9000000000000004</v>
      </c>
      <c r="F350" s="90">
        <v>9350.15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7.95</v>
      </c>
      <c r="F351" s="90">
        <v>14915.01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0.55000000000000004</v>
      </c>
      <c r="D352" s="90">
        <v>622</v>
      </c>
      <c r="E352" s="90">
        <v>0.97</v>
      </c>
      <c r="F352" s="90">
        <v>1104.49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18.05</v>
      </c>
      <c r="F354" s="90">
        <v>30391.51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0.6</v>
      </c>
      <c r="D355" s="90">
        <v>1017.59</v>
      </c>
      <c r="E355" s="90">
        <v>14.8</v>
      </c>
      <c r="F355" s="90">
        <v>25076.51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0.6</v>
      </c>
      <c r="D356" s="90">
        <v>1017.59</v>
      </c>
      <c r="E356" s="90">
        <v>14.85</v>
      </c>
      <c r="F356" s="90">
        <v>25167.88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14.91</v>
      </c>
      <c r="F357" s="90">
        <v>25260.58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10007.799999999999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5827.13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102556.20699999999</v>
      </c>
      <c r="C368" s="90">
        <v>89.944699999999997</v>
      </c>
      <c r="D368" s="90">
        <v>566.45330000000001</v>
      </c>
      <c r="E368" s="90">
        <v>0</v>
      </c>
      <c r="F368" s="90">
        <v>2.9999999999999997E-4</v>
      </c>
      <c r="G368" s="91">
        <v>3416590</v>
      </c>
      <c r="H368" s="90">
        <v>37223.102599999998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76725.123800000001</v>
      </c>
      <c r="C369" s="90">
        <v>66.781599999999997</v>
      </c>
      <c r="D369" s="90">
        <v>514.76179999999999</v>
      </c>
      <c r="E369" s="90">
        <v>0</v>
      </c>
      <c r="F369" s="90">
        <v>2.9999999999999997E-4</v>
      </c>
      <c r="G369" s="91">
        <v>3105320</v>
      </c>
      <c r="H369" s="90">
        <v>28125.212200000002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92398.228400000007</v>
      </c>
      <c r="C370" s="90">
        <v>80.5732</v>
      </c>
      <c r="D370" s="90">
        <v>593.14110000000005</v>
      </c>
      <c r="E370" s="90">
        <v>0</v>
      </c>
      <c r="F370" s="90">
        <v>2.9999999999999997E-4</v>
      </c>
      <c r="G370" s="91">
        <v>3578030</v>
      </c>
      <c r="H370" s="90">
        <v>33788.832499999997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76736.876499999998</v>
      </c>
      <c r="C371" s="90">
        <v>66.5989</v>
      </c>
      <c r="D371" s="90">
        <v>549.36030000000005</v>
      </c>
      <c r="E371" s="90">
        <v>0</v>
      </c>
      <c r="F371" s="90">
        <v>2.9999999999999997E-4</v>
      </c>
      <c r="G371" s="91">
        <v>3314200</v>
      </c>
      <c r="H371" s="90">
        <v>28234.838500000002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77080.043399999995</v>
      </c>
      <c r="C372" s="90">
        <v>66.613299999999995</v>
      </c>
      <c r="D372" s="90">
        <v>602.54300000000001</v>
      </c>
      <c r="E372" s="90">
        <v>0</v>
      </c>
      <c r="F372" s="90">
        <v>2.9999999999999997E-4</v>
      </c>
      <c r="G372" s="91">
        <v>3635260</v>
      </c>
      <c r="H372" s="90">
        <v>28515.867600000001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74730.607199999999</v>
      </c>
      <c r="C373" s="90">
        <v>64.497100000000003</v>
      </c>
      <c r="D373" s="90">
        <v>599.52800000000002</v>
      </c>
      <c r="E373" s="90">
        <v>0</v>
      </c>
      <c r="F373" s="90">
        <v>2.9999999999999997E-4</v>
      </c>
      <c r="G373" s="91">
        <v>3617130</v>
      </c>
      <c r="H373" s="90">
        <v>27693.525099999999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51514.674400000004</v>
      </c>
      <c r="C374" s="90">
        <v>44.465800000000002</v>
      </c>
      <c r="D374" s="90">
        <v>412.30009999999999</v>
      </c>
      <c r="E374" s="90">
        <v>0</v>
      </c>
      <c r="F374" s="90">
        <v>2.0000000000000001E-4</v>
      </c>
      <c r="G374" s="91">
        <v>2487530</v>
      </c>
      <c r="H374" s="90">
        <v>19087.226900000001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55417.538699999997</v>
      </c>
      <c r="C375" s="90">
        <v>47.8446</v>
      </c>
      <c r="D375" s="90">
        <v>441.7525</v>
      </c>
      <c r="E375" s="90">
        <v>0</v>
      </c>
      <c r="F375" s="90">
        <v>2.0000000000000001E-4</v>
      </c>
      <c r="G375" s="91">
        <v>2665220</v>
      </c>
      <c r="H375" s="90">
        <v>20527.872800000001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71247.123800000001</v>
      </c>
      <c r="C376" s="90">
        <v>61.325600000000001</v>
      </c>
      <c r="D376" s="90">
        <v>601.11339999999996</v>
      </c>
      <c r="E376" s="90">
        <v>0</v>
      </c>
      <c r="F376" s="90">
        <v>2.9999999999999997E-4</v>
      </c>
      <c r="G376" s="91">
        <v>3626810</v>
      </c>
      <c r="H376" s="90">
        <v>26492.722600000001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75499.377099999998</v>
      </c>
      <c r="C377" s="90">
        <v>65.190700000000007</v>
      </c>
      <c r="D377" s="90">
        <v>600.30970000000002</v>
      </c>
      <c r="E377" s="90">
        <v>0</v>
      </c>
      <c r="F377" s="90">
        <v>2.9999999999999997E-4</v>
      </c>
      <c r="G377" s="91">
        <v>3621830</v>
      </c>
      <c r="H377" s="90">
        <v>27961.982400000001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78916.207999999999</v>
      </c>
      <c r="C378" s="90">
        <v>68.502099999999999</v>
      </c>
      <c r="D378" s="90">
        <v>562.86620000000005</v>
      </c>
      <c r="E378" s="90">
        <v>0</v>
      </c>
      <c r="F378" s="90">
        <v>2.9999999999999997E-4</v>
      </c>
      <c r="G378" s="91">
        <v>3395670</v>
      </c>
      <c r="H378" s="90">
        <v>29030.314900000001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94214.967300000004</v>
      </c>
      <c r="C379" s="90">
        <v>82.460800000000006</v>
      </c>
      <c r="D379" s="90">
        <v>550.51400000000001</v>
      </c>
      <c r="E379" s="90">
        <v>0</v>
      </c>
      <c r="F379" s="90">
        <v>2.9999999999999997E-4</v>
      </c>
      <c r="G379" s="91">
        <v>3320620</v>
      </c>
      <c r="H379" s="90">
        <v>34287.5553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0">
        <v>927036.97549999994</v>
      </c>
      <c r="C381" s="90">
        <v>804.79819999999995</v>
      </c>
      <c r="D381" s="90">
        <v>6594.6435000000001</v>
      </c>
      <c r="E381" s="90">
        <v>0</v>
      </c>
      <c r="F381" s="90">
        <v>3.3999999999999998E-3</v>
      </c>
      <c r="G381" s="91">
        <v>39784200</v>
      </c>
      <c r="H381" s="90">
        <v>340969.05339999998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51514.674400000004</v>
      </c>
      <c r="C382" s="90">
        <v>44.465800000000002</v>
      </c>
      <c r="D382" s="90">
        <v>412.30009999999999</v>
      </c>
      <c r="E382" s="90">
        <v>0</v>
      </c>
      <c r="F382" s="90">
        <v>2.0000000000000001E-4</v>
      </c>
      <c r="G382" s="91">
        <v>2487530</v>
      </c>
      <c r="H382" s="90">
        <v>19087.226900000001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102556.20699999999</v>
      </c>
      <c r="C383" s="90">
        <v>89.944699999999997</v>
      </c>
      <c r="D383" s="90">
        <v>602.54300000000001</v>
      </c>
      <c r="E383" s="90">
        <v>0</v>
      </c>
      <c r="F383" s="90">
        <v>2.9999999999999997E-4</v>
      </c>
      <c r="G383" s="91">
        <v>3635260</v>
      </c>
      <c r="H383" s="90">
        <v>37223.102599999998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700530000000</v>
      </c>
      <c r="C386" s="90">
        <v>523605.68900000001</v>
      </c>
      <c r="D386" s="90" t="s">
        <v>999</v>
      </c>
      <c r="E386" s="90">
        <v>270589.05</v>
      </c>
      <c r="F386" s="90">
        <v>145652.64300000001</v>
      </c>
      <c r="G386" s="90">
        <v>79732.73</v>
      </c>
      <c r="H386" s="90">
        <v>0</v>
      </c>
      <c r="I386" s="90">
        <v>22204.062000000002</v>
      </c>
      <c r="J386" s="90">
        <v>0</v>
      </c>
      <c r="K386" s="90">
        <v>762.98099999999999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4664.223</v>
      </c>
      <c r="R386" s="90">
        <v>0</v>
      </c>
      <c r="S386" s="90">
        <v>0</v>
      </c>
    </row>
    <row r="387" spans="1:19">
      <c r="A387" s="90" t="s">
        <v>799</v>
      </c>
      <c r="B387" s="91">
        <v>636708000000</v>
      </c>
      <c r="C387" s="90">
        <v>635276.58700000006</v>
      </c>
      <c r="D387" s="90" t="s">
        <v>952</v>
      </c>
      <c r="E387" s="90">
        <v>270589.05</v>
      </c>
      <c r="F387" s="90">
        <v>133019.06400000001</v>
      </c>
      <c r="G387" s="90">
        <v>80074.172999999995</v>
      </c>
      <c r="H387" s="90">
        <v>0</v>
      </c>
      <c r="I387" s="90">
        <v>144709.13699999999</v>
      </c>
      <c r="J387" s="90">
        <v>0</v>
      </c>
      <c r="K387" s="90">
        <v>2041.635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4843.5290000000005</v>
      </c>
      <c r="R387" s="90">
        <v>0</v>
      </c>
      <c r="S387" s="90">
        <v>0</v>
      </c>
    </row>
    <row r="388" spans="1:19">
      <c r="A388" s="90" t="s">
        <v>800</v>
      </c>
      <c r="B388" s="91">
        <v>733630000000</v>
      </c>
      <c r="C388" s="90">
        <v>550112.478</v>
      </c>
      <c r="D388" s="90" t="s">
        <v>877</v>
      </c>
      <c r="E388" s="90">
        <v>270589.05</v>
      </c>
      <c r="F388" s="90">
        <v>151653.867</v>
      </c>
      <c r="G388" s="90">
        <v>79311.375</v>
      </c>
      <c r="H388" s="90">
        <v>0</v>
      </c>
      <c r="I388" s="90">
        <v>42235.654999999999</v>
      </c>
      <c r="J388" s="90">
        <v>0</v>
      </c>
      <c r="K388" s="90">
        <v>1424.9849999999999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4897.5460000000003</v>
      </c>
      <c r="R388" s="90">
        <v>0</v>
      </c>
      <c r="S388" s="90">
        <v>0</v>
      </c>
    </row>
    <row r="389" spans="1:19">
      <c r="A389" s="90" t="s">
        <v>801</v>
      </c>
      <c r="B389" s="91">
        <v>679535000000</v>
      </c>
      <c r="C389" s="90">
        <v>660614.94200000004</v>
      </c>
      <c r="D389" s="90" t="s">
        <v>878</v>
      </c>
      <c r="E389" s="90">
        <v>270589.05</v>
      </c>
      <c r="F389" s="90">
        <v>137835.54800000001</v>
      </c>
      <c r="G389" s="90">
        <v>86776.804000000004</v>
      </c>
      <c r="H389" s="90">
        <v>0</v>
      </c>
      <c r="I389" s="90">
        <v>158423.61499999999</v>
      </c>
      <c r="J389" s="90">
        <v>0</v>
      </c>
      <c r="K389" s="90">
        <v>1972.105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5017.8209999999999</v>
      </c>
      <c r="R389" s="90">
        <v>0</v>
      </c>
      <c r="S389" s="90">
        <v>0</v>
      </c>
    </row>
    <row r="390" spans="1:19">
      <c r="A390" s="90" t="s">
        <v>344</v>
      </c>
      <c r="B390" s="91">
        <v>745365000000</v>
      </c>
      <c r="C390" s="90">
        <v>727801.59100000001</v>
      </c>
      <c r="D390" s="90" t="s">
        <v>879</v>
      </c>
      <c r="E390" s="90">
        <v>270589.05</v>
      </c>
      <c r="F390" s="90">
        <v>145652.64300000001</v>
      </c>
      <c r="G390" s="90">
        <v>83529.951000000001</v>
      </c>
      <c r="H390" s="90">
        <v>0</v>
      </c>
      <c r="I390" s="90">
        <v>219720.391</v>
      </c>
      <c r="J390" s="90">
        <v>0</v>
      </c>
      <c r="K390" s="90">
        <v>3051.8470000000002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5257.7079999999996</v>
      </c>
      <c r="R390" s="90">
        <v>0</v>
      </c>
      <c r="S390" s="90">
        <v>0</v>
      </c>
    </row>
    <row r="391" spans="1:19">
      <c r="A391" s="90" t="s">
        <v>802</v>
      </c>
      <c r="B391" s="91">
        <v>741648000000</v>
      </c>
      <c r="C391" s="90">
        <v>748460.30500000005</v>
      </c>
      <c r="D391" s="90" t="s">
        <v>880</v>
      </c>
      <c r="E391" s="90">
        <v>270589.05</v>
      </c>
      <c r="F391" s="90">
        <v>145652.64300000001</v>
      </c>
      <c r="G391" s="90">
        <v>83836.373999999996</v>
      </c>
      <c r="H391" s="90">
        <v>0</v>
      </c>
      <c r="I391" s="90">
        <v>240073.823</v>
      </c>
      <c r="J391" s="90">
        <v>0</v>
      </c>
      <c r="K391" s="90">
        <v>3027.1970000000001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5281.2190000000001</v>
      </c>
      <c r="R391" s="90">
        <v>0</v>
      </c>
      <c r="S391" s="90">
        <v>0</v>
      </c>
    </row>
    <row r="392" spans="1:19">
      <c r="A392" s="90" t="s">
        <v>803</v>
      </c>
      <c r="B392" s="91">
        <v>510037000000</v>
      </c>
      <c r="C392" s="90">
        <v>607814.04599999997</v>
      </c>
      <c r="D392" s="90" t="s">
        <v>881</v>
      </c>
      <c r="E392" s="90">
        <v>150327.25</v>
      </c>
      <c r="F392" s="90">
        <v>84617.157999999996</v>
      </c>
      <c r="G392" s="90">
        <v>78497.849000000002</v>
      </c>
      <c r="H392" s="90">
        <v>0</v>
      </c>
      <c r="I392" s="90">
        <v>286817.44099999999</v>
      </c>
      <c r="J392" s="90">
        <v>0</v>
      </c>
      <c r="K392" s="90">
        <v>2465.6860000000001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5088.6610000000001</v>
      </c>
      <c r="R392" s="90">
        <v>0</v>
      </c>
      <c r="S392" s="90">
        <v>0</v>
      </c>
    </row>
    <row r="393" spans="1:19">
      <c r="A393" s="90" t="s">
        <v>804</v>
      </c>
      <c r="B393" s="91">
        <v>546469000000</v>
      </c>
      <c r="C393" s="90">
        <v>565967.12899999996</v>
      </c>
      <c r="D393" s="90" t="s">
        <v>882</v>
      </c>
      <c r="E393" s="90">
        <v>150327.25</v>
      </c>
      <c r="F393" s="90">
        <v>88818.014999999999</v>
      </c>
      <c r="G393" s="90">
        <v>76534.358999999997</v>
      </c>
      <c r="H393" s="90">
        <v>0</v>
      </c>
      <c r="I393" s="90">
        <v>243227.804</v>
      </c>
      <c r="J393" s="90">
        <v>0</v>
      </c>
      <c r="K393" s="90">
        <v>2071.94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4987.7610000000004</v>
      </c>
      <c r="R393" s="90">
        <v>0</v>
      </c>
      <c r="S393" s="90">
        <v>0</v>
      </c>
    </row>
    <row r="394" spans="1:19">
      <c r="A394" s="90" t="s">
        <v>805</v>
      </c>
      <c r="B394" s="91">
        <v>743633000000</v>
      </c>
      <c r="C394" s="90">
        <v>1042519.052</v>
      </c>
      <c r="D394" s="90" t="s">
        <v>883</v>
      </c>
      <c r="E394" s="90">
        <v>270589.05</v>
      </c>
      <c r="F394" s="90">
        <v>137835.54800000001</v>
      </c>
      <c r="G394" s="90">
        <v>104271.545</v>
      </c>
      <c r="H394" s="90">
        <v>0</v>
      </c>
      <c r="I394" s="90">
        <v>517072.36499999999</v>
      </c>
      <c r="J394" s="90">
        <v>0</v>
      </c>
      <c r="K394" s="90">
        <v>7232.3670000000002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5518.1779999999999</v>
      </c>
      <c r="R394" s="90">
        <v>0</v>
      </c>
      <c r="S394" s="90">
        <v>0</v>
      </c>
    </row>
    <row r="395" spans="1:19">
      <c r="A395" s="90" t="s">
        <v>806</v>
      </c>
      <c r="B395" s="91">
        <v>742611000000</v>
      </c>
      <c r="C395" s="90">
        <v>713336.70200000005</v>
      </c>
      <c r="D395" s="90" t="s">
        <v>884</v>
      </c>
      <c r="E395" s="90">
        <v>270589.05</v>
      </c>
      <c r="F395" s="90">
        <v>145652.64300000001</v>
      </c>
      <c r="G395" s="90">
        <v>86504.554000000004</v>
      </c>
      <c r="H395" s="90">
        <v>0</v>
      </c>
      <c r="I395" s="90">
        <v>202368.56700000001</v>
      </c>
      <c r="J395" s="90">
        <v>0</v>
      </c>
      <c r="K395" s="90">
        <v>3020.5720000000001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5201.3149999999996</v>
      </c>
      <c r="R395" s="90">
        <v>0</v>
      </c>
      <c r="S395" s="90">
        <v>0</v>
      </c>
    </row>
    <row r="396" spans="1:19">
      <c r="A396" s="90" t="s">
        <v>807</v>
      </c>
      <c r="B396" s="91">
        <v>696240000000</v>
      </c>
      <c r="C396" s="90">
        <v>552206.68999999994</v>
      </c>
      <c r="D396" s="90" t="s">
        <v>885</v>
      </c>
      <c r="E396" s="90">
        <v>270589.05</v>
      </c>
      <c r="F396" s="90">
        <v>151653.867</v>
      </c>
      <c r="G396" s="90">
        <v>79793.122000000003</v>
      </c>
      <c r="H396" s="90">
        <v>0</v>
      </c>
      <c r="I396" s="90">
        <v>43346.305999999997</v>
      </c>
      <c r="J396" s="90">
        <v>0</v>
      </c>
      <c r="K396" s="90">
        <v>1968.085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4856.259</v>
      </c>
      <c r="R396" s="90">
        <v>0</v>
      </c>
      <c r="S396" s="90">
        <v>0</v>
      </c>
    </row>
    <row r="397" spans="1:19">
      <c r="A397" s="90" t="s">
        <v>808</v>
      </c>
      <c r="B397" s="91">
        <v>680852000000</v>
      </c>
      <c r="C397" s="90">
        <v>526118.63500000001</v>
      </c>
      <c r="D397" s="90" t="s">
        <v>886</v>
      </c>
      <c r="E397" s="90">
        <v>270589.05</v>
      </c>
      <c r="F397" s="90">
        <v>145652.64300000001</v>
      </c>
      <c r="G397" s="90">
        <v>78977.455000000002</v>
      </c>
      <c r="H397" s="90">
        <v>0</v>
      </c>
      <c r="I397" s="90">
        <v>24911.177</v>
      </c>
      <c r="J397" s="90">
        <v>0</v>
      </c>
      <c r="K397" s="90">
        <v>1232.4359999999999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4755.8729999999996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8157260000000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510037000000</v>
      </c>
      <c r="C400" s="90">
        <v>523605.68900000001</v>
      </c>
      <c r="D400" s="90"/>
      <c r="E400" s="90">
        <v>150327.25</v>
      </c>
      <c r="F400" s="90">
        <v>84617.157999999996</v>
      </c>
      <c r="G400" s="90">
        <v>76534.358999999997</v>
      </c>
      <c r="H400" s="90">
        <v>0</v>
      </c>
      <c r="I400" s="90">
        <v>22204.062000000002</v>
      </c>
      <c r="J400" s="90">
        <v>0</v>
      </c>
      <c r="K400" s="90">
        <v>762.98099999999999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4664.223</v>
      </c>
      <c r="R400" s="90">
        <v>0</v>
      </c>
      <c r="S400" s="90">
        <v>0</v>
      </c>
    </row>
    <row r="401" spans="1:19">
      <c r="A401" s="90" t="s">
        <v>811</v>
      </c>
      <c r="B401" s="91">
        <v>745365000000</v>
      </c>
      <c r="C401" s="90">
        <v>1042519.052</v>
      </c>
      <c r="D401" s="90"/>
      <c r="E401" s="90">
        <v>270589.05</v>
      </c>
      <c r="F401" s="90">
        <v>151653.867</v>
      </c>
      <c r="G401" s="90">
        <v>104271.545</v>
      </c>
      <c r="H401" s="90">
        <v>0</v>
      </c>
      <c r="I401" s="90">
        <v>517072.36499999999</v>
      </c>
      <c r="J401" s="90">
        <v>0</v>
      </c>
      <c r="K401" s="90">
        <v>7232.3670000000002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5518.1779999999999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346500.91</v>
      </c>
      <c r="C404" s="90">
        <v>36198.300000000003</v>
      </c>
      <c r="D404" s="90">
        <v>0</v>
      </c>
      <c r="E404" s="90">
        <v>382699.2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17.690000000000001</v>
      </c>
      <c r="C405" s="90">
        <v>1.85</v>
      </c>
      <c r="D405" s="90">
        <v>0</v>
      </c>
      <c r="E405" s="90">
        <v>19.53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17.690000000000001</v>
      </c>
      <c r="C406" s="90">
        <v>1.85</v>
      </c>
      <c r="D406" s="90">
        <v>0</v>
      </c>
      <c r="E406" s="90">
        <v>19.53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16972.87</v>
      </c>
      <c r="C2" s="90">
        <v>866.32</v>
      </c>
      <c r="D2" s="90">
        <v>866.32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16972.87</v>
      </c>
      <c r="C3" s="90">
        <v>866.32</v>
      </c>
      <c r="D3" s="90">
        <v>866.32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41983.32</v>
      </c>
      <c r="C4" s="90">
        <v>2142.88</v>
      </c>
      <c r="D4" s="90">
        <v>2142.88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41983.32</v>
      </c>
      <c r="C5" s="90">
        <v>2142.88</v>
      </c>
      <c r="D5" s="90">
        <v>2142.88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6813.98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1591.19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1085.9000000000001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26.74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365.49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139.02000000000001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9440</v>
      </c>
      <c r="C28" s="90">
        <v>7532.87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0.505</v>
      </c>
      <c r="E82" s="90">
        <v>0.54700000000000004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0.505</v>
      </c>
      <c r="E83" s="90">
        <v>0.54700000000000004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0.505</v>
      </c>
      <c r="E84" s="90">
        <v>0.54700000000000004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0.505</v>
      </c>
      <c r="E85" s="90">
        <v>0.54700000000000004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0.33</v>
      </c>
      <c r="E87" s="90">
        <v>0.35199999999999998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0.505</v>
      </c>
      <c r="E88" s="90">
        <v>0.54700000000000004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0.505</v>
      </c>
      <c r="E89" s="90">
        <v>0.54700000000000004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0.505</v>
      </c>
      <c r="E90" s="90">
        <v>0.54700000000000004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0.505</v>
      </c>
      <c r="E91" s="90">
        <v>0.54700000000000004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0.33</v>
      </c>
      <c r="E93" s="90">
        <v>0.35199999999999998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0.505</v>
      </c>
      <c r="E94" s="90">
        <v>0.54700000000000004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0.505</v>
      </c>
      <c r="E95" s="90">
        <v>0.54700000000000004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0.505</v>
      </c>
      <c r="E96" s="90">
        <v>0.54700000000000004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0.505</v>
      </c>
      <c r="E98" s="90">
        <v>0.54700000000000004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0.505</v>
      </c>
      <c r="E99" s="90">
        <v>0.54700000000000004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0.505</v>
      </c>
      <c r="E100" s="90">
        <v>0.54700000000000004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0.33</v>
      </c>
      <c r="E101" s="90">
        <v>0.35199999999999998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0.505</v>
      </c>
      <c r="E102" s="90">
        <v>0.54700000000000004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0.505</v>
      </c>
      <c r="E103" s="90">
        <v>0.54700000000000004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0.505</v>
      </c>
      <c r="E105" s="90">
        <v>0.54700000000000004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0.505</v>
      </c>
      <c r="E106" s="90">
        <v>0.54700000000000004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0.505</v>
      </c>
      <c r="E108" s="90">
        <v>0.54700000000000004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0.505</v>
      </c>
      <c r="E109" s="90">
        <v>0.54700000000000004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0.33</v>
      </c>
      <c r="E110" s="90">
        <v>0.35199999999999998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0.505</v>
      </c>
      <c r="E111" s="90">
        <v>0.54700000000000004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0.505</v>
      </c>
      <c r="E112" s="90">
        <v>0.54700000000000004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0.505</v>
      </c>
      <c r="E114" s="90">
        <v>0.54700000000000004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0.505</v>
      </c>
      <c r="E115" s="90">
        <v>0.54700000000000004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0.33</v>
      </c>
      <c r="E116" s="90">
        <v>0.35199999999999998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0.505</v>
      </c>
      <c r="E117" s="90">
        <v>0.54700000000000004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0.505</v>
      </c>
      <c r="E118" s="90">
        <v>0.54700000000000004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0.505</v>
      </c>
      <c r="E120" s="90">
        <v>0.54700000000000004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0.505</v>
      </c>
      <c r="E121" s="90">
        <v>0.54700000000000004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0.33</v>
      </c>
      <c r="E122" s="90">
        <v>0.35199999999999998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0.505</v>
      </c>
      <c r="E123" s="90">
        <v>0.54700000000000004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0.505</v>
      </c>
      <c r="E124" s="90">
        <v>0.54700000000000004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0.505</v>
      </c>
      <c r="E126" s="90">
        <v>0.54700000000000004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0.505</v>
      </c>
      <c r="E127" s="90">
        <v>0.54700000000000004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0.33</v>
      </c>
      <c r="E128" s="90">
        <v>0.35199999999999998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0.505</v>
      </c>
      <c r="E129" s="90">
        <v>0.54700000000000004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0.505</v>
      </c>
      <c r="E130" s="90">
        <v>0.54700000000000004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0.505</v>
      </c>
      <c r="E132" s="90">
        <v>0.54700000000000004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0.505</v>
      </c>
      <c r="E133" s="90">
        <v>0.54700000000000004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0.33</v>
      </c>
      <c r="E134" s="90">
        <v>0.35199999999999998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0.505</v>
      </c>
      <c r="E135" s="90">
        <v>0.54700000000000004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0.505</v>
      </c>
      <c r="E136" s="90">
        <v>0.54700000000000004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0.505</v>
      </c>
      <c r="E138" s="90">
        <v>0.54700000000000004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0.505</v>
      </c>
      <c r="E139" s="90">
        <v>0.54700000000000004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0.33</v>
      </c>
      <c r="E140" s="90">
        <v>0.35199999999999998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0.505</v>
      </c>
      <c r="E141" s="90">
        <v>0.54700000000000004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0.505</v>
      </c>
      <c r="E143" s="90">
        <v>0.54700000000000004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0.33</v>
      </c>
      <c r="E144" s="90">
        <v>0.35199999999999998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0.505</v>
      </c>
      <c r="E145" s="90">
        <v>0.54700000000000004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0.505</v>
      </c>
      <c r="E147" s="90">
        <v>0.54700000000000004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0.33</v>
      </c>
      <c r="E148" s="90">
        <v>0.35199999999999998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0.505</v>
      </c>
      <c r="E149" s="90">
        <v>0.54700000000000004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0.505</v>
      </c>
      <c r="E151" s="90">
        <v>0.54700000000000004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0.33</v>
      </c>
      <c r="E152" s="90">
        <v>0.35199999999999998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0.33</v>
      </c>
      <c r="E154" s="90">
        <v>0.35199999999999998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0.505</v>
      </c>
      <c r="E155" s="90">
        <v>0.54700000000000004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0.505</v>
      </c>
      <c r="E157" s="90">
        <v>0.54700000000000004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0.505</v>
      </c>
      <c r="E158" s="90">
        <v>0.54700000000000004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0.33</v>
      </c>
      <c r="E159" s="90">
        <v>0.35199999999999998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0.505</v>
      </c>
      <c r="E160" s="90">
        <v>0.54700000000000004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0.505</v>
      </c>
      <c r="E162" s="90">
        <v>0.54700000000000004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0.33</v>
      </c>
      <c r="E163" s="90">
        <v>0.35199999999999998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0.505</v>
      </c>
      <c r="E164" s="90">
        <v>0.54700000000000004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0.505</v>
      </c>
      <c r="E165" s="90">
        <v>0.54700000000000004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0.505</v>
      </c>
      <c r="E166" s="90">
        <v>0.54700000000000004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0.505</v>
      </c>
      <c r="E168" s="90">
        <v>0.54700000000000004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0.505</v>
      </c>
      <c r="E169" s="90">
        <v>0.54700000000000004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0.505</v>
      </c>
      <c r="E170" s="90">
        <v>0.54700000000000004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0.33</v>
      </c>
      <c r="E171" s="90">
        <v>0.35199999999999998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0.33</v>
      </c>
      <c r="E173" s="90">
        <v>0.35199999999999998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0.505</v>
      </c>
      <c r="E174" s="90">
        <v>0.54700000000000004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0.505</v>
      </c>
      <c r="E176" s="90">
        <v>0.54700000000000004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0.33</v>
      </c>
      <c r="E177" s="90">
        <v>0.35199999999999998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0.505</v>
      </c>
      <c r="E178" s="90">
        <v>0.54700000000000004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0.505</v>
      </c>
      <c r="E180" s="90">
        <v>0.54700000000000004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0.33</v>
      </c>
      <c r="E181" s="90">
        <v>0.35199999999999998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0.505</v>
      </c>
      <c r="E182" s="90">
        <v>0.54700000000000004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0.505</v>
      </c>
      <c r="E184" s="90">
        <v>0.54700000000000004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0.33</v>
      </c>
      <c r="E185" s="90">
        <v>0.35199999999999998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0.505</v>
      </c>
      <c r="E186" s="90">
        <v>0.54700000000000004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0.505</v>
      </c>
      <c r="E188" s="90">
        <v>0.54700000000000004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0.33</v>
      </c>
      <c r="E189" s="90">
        <v>0.35199999999999998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0.505</v>
      </c>
      <c r="E190" s="90">
        <v>0.54700000000000004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0.505</v>
      </c>
      <c r="E192" s="90">
        <v>0.54700000000000004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0.33</v>
      </c>
      <c r="E193" s="90">
        <v>0.35199999999999998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0.505</v>
      </c>
      <c r="E194" s="90">
        <v>0.54700000000000004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0.505</v>
      </c>
      <c r="E196" s="90">
        <v>0.54700000000000004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0.33</v>
      </c>
      <c r="E197" s="90">
        <v>0.35199999999999998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0.505</v>
      </c>
      <c r="E198" s="90">
        <v>0.54700000000000004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0.505</v>
      </c>
      <c r="E199" s="90">
        <v>0.54700000000000004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0.505</v>
      </c>
      <c r="E201" s="90">
        <v>0.54700000000000004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0.505</v>
      </c>
      <c r="E202" s="90">
        <v>0.54700000000000004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0.33</v>
      </c>
      <c r="E203" s="90">
        <v>0.35199999999999998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3.3540000000000001</v>
      </c>
      <c r="F206" s="90">
        <v>0.35499999999999998</v>
      </c>
      <c r="G206" s="90">
        <v>0.27400000000000002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3.3540000000000001</v>
      </c>
      <c r="F207" s="90">
        <v>0.35499999999999998</v>
      </c>
      <c r="G207" s="90">
        <v>0.27400000000000002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3.3540000000000001</v>
      </c>
      <c r="F208" s="90">
        <v>0.35499999999999998</v>
      </c>
      <c r="G208" s="90">
        <v>0.27400000000000002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3.3540000000000001</v>
      </c>
      <c r="F209" s="90">
        <v>0.35499999999999998</v>
      </c>
      <c r="G209" s="90">
        <v>0.27400000000000002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3.3540000000000001</v>
      </c>
      <c r="F210" s="90">
        <v>0.35499999999999998</v>
      </c>
      <c r="G210" s="90">
        <v>0.27400000000000002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3.3540000000000001</v>
      </c>
      <c r="F211" s="90">
        <v>0.35499999999999998</v>
      </c>
      <c r="G211" s="90">
        <v>0.27400000000000002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3.3540000000000001</v>
      </c>
      <c r="F212" s="90">
        <v>0.35499999999999998</v>
      </c>
      <c r="G212" s="90">
        <v>0.27400000000000002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3.3540000000000001</v>
      </c>
      <c r="F213" s="90">
        <v>0.35499999999999998</v>
      </c>
      <c r="G213" s="90">
        <v>0.27400000000000002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3.3540000000000001</v>
      </c>
      <c r="F214" s="90">
        <v>0.35499999999999998</v>
      </c>
      <c r="G214" s="90">
        <v>0.27400000000000002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3.3540000000000001</v>
      </c>
      <c r="F215" s="90">
        <v>0.35499999999999998</v>
      </c>
      <c r="G215" s="90">
        <v>0.27400000000000002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3.3540000000000001</v>
      </c>
      <c r="F216" s="90">
        <v>0.35499999999999998</v>
      </c>
      <c r="G216" s="90">
        <v>0.27400000000000002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3.3540000000000001</v>
      </c>
      <c r="F217" s="90">
        <v>0.35499999999999998</v>
      </c>
      <c r="G217" s="90">
        <v>0.27400000000000002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3.3540000000000001</v>
      </c>
      <c r="F218" s="90">
        <v>0.35499999999999998</v>
      </c>
      <c r="G218" s="90">
        <v>0.27400000000000002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3.3540000000000001</v>
      </c>
      <c r="F219" s="90">
        <v>0.35499999999999998</v>
      </c>
      <c r="G219" s="90">
        <v>0.27400000000000002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3.3540000000000001</v>
      </c>
      <c r="F220" s="90">
        <v>0.35499999999999998</v>
      </c>
      <c r="G220" s="90">
        <v>0.27400000000000002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3.3540000000000001</v>
      </c>
      <c r="F221" s="90">
        <v>0.35499999999999998</v>
      </c>
      <c r="G221" s="90">
        <v>0.27400000000000002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3.3540000000000001</v>
      </c>
      <c r="F222" s="90">
        <v>0.35499999999999998</v>
      </c>
      <c r="G222" s="90">
        <v>0.27400000000000002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3.3540000000000001</v>
      </c>
      <c r="F223" s="90">
        <v>0.35499999999999998</v>
      </c>
      <c r="G223" s="90">
        <v>0.27400000000000002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3.3540000000000001</v>
      </c>
      <c r="F224" s="90">
        <v>0.35499999999999998</v>
      </c>
      <c r="G224" s="90">
        <v>0.27400000000000002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3.3540000000000001</v>
      </c>
      <c r="F225" s="90">
        <v>0.35499999999999998</v>
      </c>
      <c r="G225" s="90">
        <v>0.27400000000000002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3.3540000000000001</v>
      </c>
      <c r="F226" s="90">
        <v>0.35499999999999998</v>
      </c>
      <c r="G226" s="90">
        <v>0.27400000000000002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3.3540000000000001</v>
      </c>
      <c r="F227" s="90">
        <v>0.35499999999999998</v>
      </c>
      <c r="G227" s="90">
        <v>0.27400000000000002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3.3540000000000001</v>
      </c>
      <c r="F228" s="90">
        <v>0.35499999999999998</v>
      </c>
      <c r="G228" s="90">
        <v>0.27400000000000002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3.3540000000000001</v>
      </c>
      <c r="F229" s="90">
        <v>0.35499999999999998</v>
      </c>
      <c r="G229" s="90">
        <v>0.27400000000000002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3.3540000000000001</v>
      </c>
      <c r="F230" s="90">
        <v>0.35499999999999998</v>
      </c>
      <c r="G230" s="90">
        <v>0.27400000000000002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3.3540000000000001</v>
      </c>
      <c r="F231" s="90">
        <v>0.35499999999999998</v>
      </c>
      <c r="G231" s="90">
        <v>0.27400000000000002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3.3540000000000001</v>
      </c>
      <c r="F232" s="90">
        <v>0.35499999999999998</v>
      </c>
      <c r="G232" s="90">
        <v>0.27400000000000002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3.3540000000000001</v>
      </c>
      <c r="F233" s="90">
        <v>0.35499999999999998</v>
      </c>
      <c r="G233" s="90">
        <v>0.27400000000000002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3.3540000000000001</v>
      </c>
      <c r="F234" s="90">
        <v>0.35499999999999998</v>
      </c>
      <c r="G234" s="90">
        <v>0.27400000000000002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3.3540000000000001</v>
      </c>
      <c r="F235" s="90">
        <v>0.35499999999999998</v>
      </c>
      <c r="G235" s="90">
        <v>0.27400000000000002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3.3540000000000001</v>
      </c>
      <c r="F236" s="90">
        <v>0.35499999999999998</v>
      </c>
      <c r="G236" s="90">
        <v>0.27400000000000002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3.3540000000000001</v>
      </c>
      <c r="F237" s="90">
        <v>0.35499999999999998</v>
      </c>
      <c r="G237" s="90">
        <v>0.27400000000000002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3.3540000000000001</v>
      </c>
      <c r="F238" s="90">
        <v>0.35499999999999998</v>
      </c>
      <c r="G238" s="90">
        <v>0.27400000000000002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3.3540000000000001</v>
      </c>
      <c r="F239" s="90">
        <v>0.35499999999999998</v>
      </c>
      <c r="G239" s="90">
        <v>0.27400000000000002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3.3540000000000001</v>
      </c>
      <c r="F240" s="90">
        <v>0.35499999999999998</v>
      </c>
      <c r="G240" s="90">
        <v>0.27400000000000002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3.3540000000000001</v>
      </c>
      <c r="F241" s="90">
        <v>0.35499999999999998</v>
      </c>
      <c r="G241" s="90">
        <v>0.27400000000000002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3.3540000000000001</v>
      </c>
      <c r="F242" s="90">
        <v>0.35499999999999998</v>
      </c>
      <c r="G242" s="90">
        <v>0.27400000000000002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3.3540000000000001</v>
      </c>
      <c r="F243" s="90">
        <v>0.35499999999999998</v>
      </c>
      <c r="G243" s="90">
        <v>0.27400000000000002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3.3540000000000001</v>
      </c>
      <c r="F244" s="90">
        <v>0.35499999999999998</v>
      </c>
      <c r="G244" s="90">
        <v>0.27400000000000002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3.3540000000000001</v>
      </c>
      <c r="F245" s="90">
        <v>0.35499999999999998</v>
      </c>
      <c r="G245" s="90">
        <v>0.27400000000000002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3.3540000000000001</v>
      </c>
      <c r="F246" s="90">
        <v>0.35499999999999998</v>
      </c>
      <c r="G246" s="90">
        <v>0.27400000000000002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3.3540000000000001</v>
      </c>
      <c r="F247" s="90">
        <v>0.35499999999999998</v>
      </c>
      <c r="G247" s="90">
        <v>0.27400000000000002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3.3540000000000001</v>
      </c>
      <c r="F248" s="90">
        <v>0.35499999999999998</v>
      </c>
      <c r="G248" s="90">
        <v>0.27400000000000002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3.3540000000000001</v>
      </c>
      <c r="F249" s="90">
        <v>0.35499999999999998</v>
      </c>
      <c r="G249" s="90">
        <v>0.27400000000000002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3.3540000000000001</v>
      </c>
      <c r="F250" s="90">
        <v>0.35499999999999998</v>
      </c>
      <c r="G250" s="90">
        <v>0.27400000000000002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3.3540000000000001</v>
      </c>
      <c r="F251" s="90">
        <v>0.35499999999999998</v>
      </c>
      <c r="G251" s="90">
        <v>0.27400000000000002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3.3540000000000001</v>
      </c>
      <c r="F252" s="90">
        <v>0.35499999999999998</v>
      </c>
      <c r="G252" s="90">
        <v>0.27400000000000002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3.3540000000000001</v>
      </c>
      <c r="F253" s="90">
        <v>0.35499999999999998</v>
      </c>
      <c r="G253" s="90">
        <v>0.27400000000000002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3.3540000000000001</v>
      </c>
      <c r="F254" s="90">
        <v>0.35499999999999998</v>
      </c>
      <c r="G254" s="90">
        <v>0.27400000000000002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3.3540000000000001</v>
      </c>
      <c r="F255" s="90">
        <v>0.35499999999999998</v>
      </c>
      <c r="G255" s="90">
        <v>0.27400000000000002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3.3540000000000001</v>
      </c>
      <c r="F256" s="90">
        <v>0.35499999999999998</v>
      </c>
      <c r="G256" s="90">
        <v>0.27400000000000002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3.3540000000000001</v>
      </c>
      <c r="F257" s="90">
        <v>0.35499999999999998</v>
      </c>
      <c r="G257" s="90">
        <v>0.27400000000000002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3.3540000000000001</v>
      </c>
      <c r="F258" s="90">
        <v>0.35499999999999998</v>
      </c>
      <c r="G258" s="90">
        <v>0.27400000000000002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3.3540000000000001</v>
      </c>
      <c r="F259" s="90">
        <v>0.35499999999999998</v>
      </c>
      <c r="G259" s="90">
        <v>0.27400000000000002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3.3540000000000001</v>
      </c>
      <c r="F260" s="90">
        <v>0.35499999999999998</v>
      </c>
      <c r="G260" s="90">
        <v>0.27400000000000002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3.3540000000000001</v>
      </c>
      <c r="F261" s="90">
        <v>0.35499999999999998</v>
      </c>
      <c r="G261" s="90">
        <v>0.27400000000000002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3.3540000000000001</v>
      </c>
      <c r="F262" s="90">
        <v>0.35499999999999998</v>
      </c>
      <c r="G262" s="90">
        <v>0.27400000000000002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3.3540000000000001</v>
      </c>
      <c r="F263" s="90">
        <v>0.35499999999999998</v>
      </c>
      <c r="G263" s="90">
        <v>0.27400000000000002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3.3540000000000001</v>
      </c>
      <c r="F264" s="90">
        <v>0.35499999999999998</v>
      </c>
      <c r="G264" s="90">
        <v>0.27400000000000002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3.3540000000000001</v>
      </c>
      <c r="F265" s="90">
        <v>0.35499999999999998</v>
      </c>
      <c r="G265" s="90">
        <v>0.27400000000000002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3.3540000000000001</v>
      </c>
      <c r="F266" s="90">
        <v>0.35499999999999998</v>
      </c>
      <c r="G266" s="90">
        <v>0.27400000000000002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3.3540000000000001</v>
      </c>
      <c r="F267" s="90">
        <v>0.35499999999999998</v>
      </c>
      <c r="G267" s="90">
        <v>0.27400000000000002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3.3540000000000001</v>
      </c>
      <c r="F268" s="90">
        <v>0.35499999999999998</v>
      </c>
      <c r="G268" s="90">
        <v>0.27400000000000002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3.3540000000000001</v>
      </c>
      <c r="F269" s="90">
        <v>0.35499999999999998</v>
      </c>
      <c r="G269" s="90">
        <v>0.27400000000000002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3.3540000000000001</v>
      </c>
      <c r="F270" s="90">
        <v>0.35499999999999998</v>
      </c>
      <c r="G270" s="90">
        <v>0.27400000000000002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3.3540000000000001</v>
      </c>
      <c r="F271" s="90">
        <v>0.35499999999999998</v>
      </c>
      <c r="G271" s="90">
        <v>0.27400000000000002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3.3540000000000001</v>
      </c>
      <c r="F272" s="90">
        <v>0.35499999999999998</v>
      </c>
      <c r="G272" s="90">
        <v>0.27400000000000002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3.35</v>
      </c>
      <c r="F273" s="90">
        <v>0.35499999999999998</v>
      </c>
      <c r="G273" s="90">
        <v>0.27400000000000002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3.35</v>
      </c>
      <c r="F274" s="90">
        <v>0.35499999999999998</v>
      </c>
      <c r="G274" s="90">
        <v>0.27400000000000002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3.35</v>
      </c>
      <c r="F275" s="90">
        <v>0.35499999999999998</v>
      </c>
      <c r="G275" s="90">
        <v>0.27400000000000002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1364552.97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897979.21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93065.5</v>
      </c>
      <c r="D283" s="90">
        <v>62920.02</v>
      </c>
      <c r="E283" s="90">
        <v>30145.48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13720.99</v>
      </c>
      <c r="D285" s="90">
        <v>9276.5300000000007</v>
      </c>
      <c r="E285" s="90">
        <v>4444.46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324082.59000000003</v>
      </c>
      <c r="D287" s="90">
        <v>214612.84</v>
      </c>
      <c r="E287" s="90">
        <v>109469.75</v>
      </c>
      <c r="F287" s="90">
        <v>0.66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275708.59999999998</v>
      </c>
      <c r="D288" s="90">
        <v>176739.86</v>
      </c>
      <c r="E288" s="90">
        <v>98968.75</v>
      </c>
      <c r="F288" s="90">
        <v>0.64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276312.33</v>
      </c>
      <c r="D289" s="90">
        <v>177140.1</v>
      </c>
      <c r="E289" s="90">
        <v>99172.23</v>
      </c>
      <c r="F289" s="90">
        <v>0.64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294043.5</v>
      </c>
      <c r="D290" s="90">
        <v>188927.61</v>
      </c>
      <c r="E290" s="90">
        <v>105115.89</v>
      </c>
      <c r="F290" s="90">
        <v>0.64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7361.5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8976.14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5678.15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8003.96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5617.95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7975.54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5621.63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7994.7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5402.68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7784.12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5393.74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7786.87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5456.99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7825.54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5058.59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9930.61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4319.3599999999997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9872.39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4371.8100000000004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10017.56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31479.57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2966.75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6556.55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17896.810000000001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36720.28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10948.75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6977.82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11897.92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21475.97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13125.03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21394.94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13192.67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24903.52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11646.56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20108.64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11644.03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20124.87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12009.19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23794.85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13813.09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22402.43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1212770.3400000001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230018.08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485108.14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33912.42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275525.26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104213.62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68813.47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68985.539999999994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74088.479999999996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0.55000000000000004</v>
      </c>
      <c r="F352" s="90">
        <v>640.9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13.27</v>
      </c>
      <c r="F354" s="90">
        <v>22491.38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8.77</v>
      </c>
      <c r="F355" s="90">
        <v>16443.990000000002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8.7899999999999991</v>
      </c>
      <c r="F356" s="90">
        <v>16485.11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9.44</v>
      </c>
      <c r="F357" s="90">
        <v>17704.53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12504.24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4944.66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215540.03200000001</v>
      </c>
      <c r="C368" s="90">
        <v>327.35730000000001</v>
      </c>
      <c r="D368" s="90">
        <v>728.16089999999997</v>
      </c>
      <c r="E368" s="90">
        <v>0</v>
      </c>
      <c r="F368" s="90">
        <v>3.0999999999999999E-3</v>
      </c>
      <c r="G368" s="90">
        <v>45257.795299999998</v>
      </c>
      <c r="H368" s="90">
        <v>86642.130399999995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180621.54870000001</v>
      </c>
      <c r="C369" s="90">
        <v>282.01780000000002</v>
      </c>
      <c r="D369" s="90">
        <v>652.67769999999996</v>
      </c>
      <c r="E369" s="90">
        <v>0</v>
      </c>
      <c r="F369" s="90">
        <v>2.8E-3</v>
      </c>
      <c r="G369" s="90">
        <v>40570.273300000001</v>
      </c>
      <c r="H369" s="90">
        <v>73309.209900000002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174405.10860000001</v>
      </c>
      <c r="C370" s="90">
        <v>293.54669999999999</v>
      </c>
      <c r="D370" s="90">
        <v>747.46540000000005</v>
      </c>
      <c r="E370" s="90">
        <v>0</v>
      </c>
      <c r="F370" s="90">
        <v>3.0999999999999999E-3</v>
      </c>
      <c r="G370" s="90">
        <v>46472.6443</v>
      </c>
      <c r="H370" s="90">
        <v>72727.805900000007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135299.56580000001</v>
      </c>
      <c r="C371" s="90">
        <v>247.34039999999999</v>
      </c>
      <c r="D371" s="90">
        <v>688.16390000000001</v>
      </c>
      <c r="E371" s="90">
        <v>0</v>
      </c>
      <c r="F371" s="90">
        <v>2.8E-3</v>
      </c>
      <c r="G371" s="90">
        <v>42793.7405</v>
      </c>
      <c r="H371" s="90">
        <v>58213.995199999998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146797.3187</v>
      </c>
      <c r="C372" s="90">
        <v>282.9452</v>
      </c>
      <c r="D372" s="90">
        <v>827.18010000000004</v>
      </c>
      <c r="E372" s="90">
        <v>0</v>
      </c>
      <c r="F372" s="90">
        <v>3.3999999999999998E-3</v>
      </c>
      <c r="G372" s="90">
        <v>51443.590799999998</v>
      </c>
      <c r="H372" s="90">
        <v>64494.696000000004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188311.1194</v>
      </c>
      <c r="C373" s="90">
        <v>372.78230000000002</v>
      </c>
      <c r="D373" s="90">
        <v>1115.3317999999999</v>
      </c>
      <c r="E373" s="90">
        <v>0</v>
      </c>
      <c r="F373" s="90">
        <v>4.4999999999999997E-3</v>
      </c>
      <c r="G373" s="90">
        <v>69367.265299999999</v>
      </c>
      <c r="H373" s="90">
        <v>83631.597999999998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140118.4817</v>
      </c>
      <c r="C374" s="90">
        <v>278.26299999999998</v>
      </c>
      <c r="D374" s="90">
        <v>834.77300000000002</v>
      </c>
      <c r="E374" s="90">
        <v>0</v>
      </c>
      <c r="F374" s="90">
        <v>3.3999999999999998E-3</v>
      </c>
      <c r="G374" s="90">
        <v>51918.375500000002</v>
      </c>
      <c r="H374" s="90">
        <v>62309.341899999999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152373.28400000001</v>
      </c>
      <c r="C375" s="90">
        <v>302.45179999999999</v>
      </c>
      <c r="D375" s="90">
        <v>906.96429999999998</v>
      </c>
      <c r="E375" s="90">
        <v>0</v>
      </c>
      <c r="F375" s="90">
        <v>3.7000000000000002E-3</v>
      </c>
      <c r="G375" s="90">
        <v>56408.2376</v>
      </c>
      <c r="H375" s="90">
        <v>67745.384699999995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148861.07509999999</v>
      </c>
      <c r="C376" s="90">
        <v>293.02229999999997</v>
      </c>
      <c r="D376" s="90">
        <v>872.48659999999995</v>
      </c>
      <c r="E376" s="90">
        <v>0</v>
      </c>
      <c r="F376" s="90">
        <v>3.5000000000000001E-3</v>
      </c>
      <c r="G376" s="90">
        <v>54263.186199999996</v>
      </c>
      <c r="H376" s="90">
        <v>65959.097899999993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147975.84270000001</v>
      </c>
      <c r="C377" s="90">
        <v>276.38650000000001</v>
      </c>
      <c r="D377" s="90">
        <v>785.06399999999996</v>
      </c>
      <c r="E377" s="90">
        <v>0</v>
      </c>
      <c r="F377" s="90">
        <v>3.2000000000000002E-3</v>
      </c>
      <c r="G377" s="90">
        <v>48821.558199999999</v>
      </c>
      <c r="H377" s="90">
        <v>64205.061600000001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155221.48699999999</v>
      </c>
      <c r="C378" s="90">
        <v>269.6103</v>
      </c>
      <c r="D378" s="90">
        <v>711.36479999999995</v>
      </c>
      <c r="E378" s="90">
        <v>0</v>
      </c>
      <c r="F378" s="90">
        <v>2.8999999999999998E-3</v>
      </c>
      <c r="G378" s="90">
        <v>44231.584799999997</v>
      </c>
      <c r="H378" s="90">
        <v>65491.829599999997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193801.1507</v>
      </c>
      <c r="C379" s="90">
        <v>303.36430000000001</v>
      </c>
      <c r="D379" s="90">
        <v>704.54380000000003</v>
      </c>
      <c r="E379" s="90">
        <v>0</v>
      </c>
      <c r="F379" s="90">
        <v>3.0000000000000001E-3</v>
      </c>
      <c r="G379" s="90">
        <v>43794.6302</v>
      </c>
      <c r="H379" s="90">
        <v>78728.6783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1979330</v>
      </c>
      <c r="C381" s="90">
        <v>3529.0877999999998</v>
      </c>
      <c r="D381" s="90">
        <v>9574.1762999999992</v>
      </c>
      <c r="E381" s="90">
        <v>0</v>
      </c>
      <c r="F381" s="90">
        <v>3.9399999999999998E-2</v>
      </c>
      <c r="G381" s="90">
        <v>595342.88210000005</v>
      </c>
      <c r="H381" s="90">
        <v>843458.82940000005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135299.56580000001</v>
      </c>
      <c r="C382" s="90">
        <v>247.34039999999999</v>
      </c>
      <c r="D382" s="90">
        <v>652.67769999999996</v>
      </c>
      <c r="E382" s="90">
        <v>0</v>
      </c>
      <c r="F382" s="90">
        <v>2.8E-3</v>
      </c>
      <c r="G382" s="90">
        <v>40570.273300000001</v>
      </c>
      <c r="H382" s="90">
        <v>58213.995199999998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215540.03200000001</v>
      </c>
      <c r="C383" s="90">
        <v>372.78230000000002</v>
      </c>
      <c r="D383" s="90">
        <v>1115.3317999999999</v>
      </c>
      <c r="E383" s="90">
        <v>0</v>
      </c>
      <c r="F383" s="90">
        <v>4.4999999999999997E-3</v>
      </c>
      <c r="G383" s="90">
        <v>69367.265299999999</v>
      </c>
      <c r="H383" s="90">
        <v>86642.130399999995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717626000000</v>
      </c>
      <c r="C386" s="90">
        <v>515722.36800000002</v>
      </c>
      <c r="D386" s="90" t="s">
        <v>1000</v>
      </c>
      <c r="E386" s="90">
        <v>270589.05</v>
      </c>
      <c r="F386" s="90">
        <v>151653.867</v>
      </c>
      <c r="G386" s="90">
        <v>71012.425000000003</v>
      </c>
      <c r="H386" s="90">
        <v>0</v>
      </c>
      <c r="I386" s="90">
        <v>15216.964</v>
      </c>
      <c r="J386" s="90">
        <v>0</v>
      </c>
      <c r="K386" s="90">
        <v>700.66099999999994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6549.4009999999998</v>
      </c>
      <c r="R386" s="90">
        <v>0</v>
      </c>
      <c r="S386" s="90">
        <v>0</v>
      </c>
    </row>
    <row r="387" spans="1:19">
      <c r="A387" s="90" t="s">
        <v>799</v>
      </c>
      <c r="B387" s="91">
        <v>643299000000</v>
      </c>
      <c r="C387" s="90">
        <v>510689.321</v>
      </c>
      <c r="D387" s="90" t="s">
        <v>887</v>
      </c>
      <c r="E387" s="90">
        <v>270589.05</v>
      </c>
      <c r="F387" s="90">
        <v>151653.867</v>
      </c>
      <c r="G387" s="90">
        <v>71398.638000000006</v>
      </c>
      <c r="H387" s="90">
        <v>0</v>
      </c>
      <c r="I387" s="90">
        <v>11949.254000000001</v>
      </c>
      <c r="J387" s="90">
        <v>0</v>
      </c>
      <c r="K387" s="90">
        <v>462.48200000000003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4636.03</v>
      </c>
      <c r="R387" s="90">
        <v>0</v>
      </c>
      <c r="S387" s="90">
        <v>0</v>
      </c>
    </row>
    <row r="388" spans="1:19">
      <c r="A388" s="90" t="s">
        <v>800</v>
      </c>
      <c r="B388" s="91">
        <v>736889000000</v>
      </c>
      <c r="C388" s="90">
        <v>737283.11300000001</v>
      </c>
      <c r="D388" s="90" t="s">
        <v>888</v>
      </c>
      <c r="E388" s="90">
        <v>270589.05</v>
      </c>
      <c r="F388" s="90">
        <v>137835.54800000001</v>
      </c>
      <c r="G388" s="90">
        <v>78523.486999999994</v>
      </c>
      <c r="H388" s="90">
        <v>0</v>
      </c>
      <c r="I388" s="90">
        <v>242586.80799999999</v>
      </c>
      <c r="J388" s="90">
        <v>0</v>
      </c>
      <c r="K388" s="90">
        <v>2507.4459999999999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5240.7759999999998</v>
      </c>
      <c r="R388" s="90">
        <v>0</v>
      </c>
      <c r="S388" s="90">
        <v>0</v>
      </c>
    </row>
    <row r="389" spans="1:19">
      <c r="A389" s="90" t="s">
        <v>801</v>
      </c>
      <c r="B389" s="91">
        <v>678555000000</v>
      </c>
      <c r="C389" s="90">
        <v>748603.28200000001</v>
      </c>
      <c r="D389" s="90" t="s">
        <v>889</v>
      </c>
      <c r="E389" s="90">
        <v>270589.05</v>
      </c>
      <c r="F389" s="90">
        <v>133019.06400000001</v>
      </c>
      <c r="G389" s="90">
        <v>79470.028000000006</v>
      </c>
      <c r="H389" s="90">
        <v>0</v>
      </c>
      <c r="I389" s="90">
        <v>258216.07399999999</v>
      </c>
      <c r="J389" s="90">
        <v>0</v>
      </c>
      <c r="K389" s="90">
        <v>2347.8890000000001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4961.1769999999997</v>
      </c>
      <c r="R389" s="90">
        <v>0</v>
      </c>
      <c r="S389" s="90">
        <v>0</v>
      </c>
    </row>
    <row r="390" spans="1:19">
      <c r="A390" s="90" t="s">
        <v>344</v>
      </c>
      <c r="B390" s="91">
        <v>815710000000</v>
      </c>
      <c r="C390" s="90">
        <v>1050690.0490000001</v>
      </c>
      <c r="D390" s="90" t="s">
        <v>857</v>
      </c>
      <c r="E390" s="90">
        <v>270589.05</v>
      </c>
      <c r="F390" s="90">
        <v>133019.06400000001</v>
      </c>
      <c r="G390" s="90">
        <v>86745.695000000007</v>
      </c>
      <c r="H390" s="90">
        <v>0</v>
      </c>
      <c r="I390" s="90">
        <v>549447.84</v>
      </c>
      <c r="J390" s="90">
        <v>0</v>
      </c>
      <c r="K390" s="90">
        <v>5580.6959999999999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5307.7039999999997</v>
      </c>
      <c r="R390" s="90">
        <v>0</v>
      </c>
      <c r="S390" s="90">
        <v>0</v>
      </c>
    </row>
    <row r="391" spans="1:19">
      <c r="A391" s="90" t="s">
        <v>802</v>
      </c>
      <c r="B391" s="91">
        <v>1099920000000</v>
      </c>
      <c r="C391" s="90">
        <v>1357293.348</v>
      </c>
      <c r="D391" s="90" t="s">
        <v>954</v>
      </c>
      <c r="E391" s="90">
        <v>270589.05</v>
      </c>
      <c r="F391" s="90">
        <v>137835.54800000001</v>
      </c>
      <c r="G391" s="90">
        <v>108422.065</v>
      </c>
      <c r="H391" s="90">
        <v>0</v>
      </c>
      <c r="I391" s="90">
        <v>824974.59199999995</v>
      </c>
      <c r="J391" s="90">
        <v>0</v>
      </c>
      <c r="K391" s="90">
        <v>9916.4590000000007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5555.634</v>
      </c>
      <c r="R391" s="90">
        <v>0</v>
      </c>
      <c r="S391" s="90">
        <v>0</v>
      </c>
    </row>
    <row r="392" spans="1:19">
      <c r="A392" s="90" t="s">
        <v>803</v>
      </c>
      <c r="B392" s="91">
        <v>823239000000</v>
      </c>
      <c r="C392" s="90">
        <v>1151143.6510000001</v>
      </c>
      <c r="D392" s="90" t="s">
        <v>890</v>
      </c>
      <c r="E392" s="90">
        <v>150327.25</v>
      </c>
      <c r="F392" s="90">
        <v>84617.157999999996</v>
      </c>
      <c r="G392" s="90">
        <v>88110.638999999996</v>
      </c>
      <c r="H392" s="90">
        <v>0</v>
      </c>
      <c r="I392" s="90">
        <v>815447.90099999995</v>
      </c>
      <c r="J392" s="90">
        <v>0</v>
      </c>
      <c r="K392" s="90">
        <v>7322.64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5318.0630000000001</v>
      </c>
      <c r="R392" s="90">
        <v>0</v>
      </c>
      <c r="S392" s="90">
        <v>0</v>
      </c>
    </row>
    <row r="393" spans="1:19">
      <c r="A393" s="90" t="s">
        <v>804</v>
      </c>
      <c r="B393" s="91">
        <v>894432000000</v>
      </c>
      <c r="C393" s="90">
        <v>1153800.943</v>
      </c>
      <c r="D393" s="90" t="s">
        <v>955</v>
      </c>
      <c r="E393" s="90">
        <v>150327.25</v>
      </c>
      <c r="F393" s="90">
        <v>78000.308000000005</v>
      </c>
      <c r="G393" s="90">
        <v>88690.195000000007</v>
      </c>
      <c r="H393" s="90">
        <v>0</v>
      </c>
      <c r="I393" s="90">
        <v>823021.00800000003</v>
      </c>
      <c r="J393" s="90">
        <v>0</v>
      </c>
      <c r="K393" s="90">
        <v>8496.5849999999991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5265.5969999999998</v>
      </c>
      <c r="R393" s="90">
        <v>0</v>
      </c>
      <c r="S393" s="90">
        <v>0</v>
      </c>
    </row>
    <row r="394" spans="1:19">
      <c r="A394" s="90" t="s">
        <v>805</v>
      </c>
      <c r="B394" s="91">
        <v>860419000000</v>
      </c>
      <c r="C394" s="90">
        <v>1058369.0519999999</v>
      </c>
      <c r="D394" s="90" t="s">
        <v>891</v>
      </c>
      <c r="E394" s="90">
        <v>270589.05</v>
      </c>
      <c r="F394" s="90">
        <v>137835.54800000001</v>
      </c>
      <c r="G394" s="90">
        <v>105665.902</v>
      </c>
      <c r="H394" s="90">
        <v>0</v>
      </c>
      <c r="I394" s="90">
        <v>533141.19499999995</v>
      </c>
      <c r="J394" s="90">
        <v>0</v>
      </c>
      <c r="K394" s="90">
        <v>5633.7579999999998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5503.6</v>
      </c>
      <c r="R394" s="90">
        <v>0</v>
      </c>
      <c r="S394" s="90">
        <v>0</v>
      </c>
    </row>
    <row r="395" spans="1:19">
      <c r="A395" s="90" t="s">
        <v>806</v>
      </c>
      <c r="B395" s="91">
        <v>774134000000</v>
      </c>
      <c r="C395" s="90">
        <v>913566.652</v>
      </c>
      <c r="D395" s="90" t="s">
        <v>892</v>
      </c>
      <c r="E395" s="90">
        <v>270589.05</v>
      </c>
      <c r="F395" s="90">
        <v>151653.867</v>
      </c>
      <c r="G395" s="90">
        <v>90914.324999999997</v>
      </c>
      <c r="H395" s="90">
        <v>0</v>
      </c>
      <c r="I395" s="90">
        <v>390417.46399999998</v>
      </c>
      <c r="J395" s="90">
        <v>0</v>
      </c>
      <c r="K395" s="90">
        <v>4696.585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5295.3609999999999</v>
      </c>
      <c r="R395" s="90">
        <v>0</v>
      </c>
      <c r="S395" s="90">
        <v>0</v>
      </c>
    </row>
    <row r="396" spans="1:19">
      <c r="A396" s="90" t="s">
        <v>807</v>
      </c>
      <c r="B396" s="91">
        <v>701354000000</v>
      </c>
      <c r="C396" s="90">
        <v>766805.54599999997</v>
      </c>
      <c r="D396" s="90" t="s">
        <v>893</v>
      </c>
      <c r="E396" s="90">
        <v>270589.05</v>
      </c>
      <c r="F396" s="90">
        <v>145652.64300000001</v>
      </c>
      <c r="G396" s="90">
        <v>87900.308000000005</v>
      </c>
      <c r="H396" s="90">
        <v>0</v>
      </c>
      <c r="I396" s="90">
        <v>253876.29399999999</v>
      </c>
      <c r="J396" s="90">
        <v>0</v>
      </c>
      <c r="K396" s="90">
        <v>3582.0309999999999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5205.22</v>
      </c>
      <c r="R396" s="90">
        <v>0</v>
      </c>
      <c r="S396" s="90">
        <v>0</v>
      </c>
    </row>
    <row r="397" spans="1:19">
      <c r="A397" s="90" t="s">
        <v>808</v>
      </c>
      <c r="B397" s="91">
        <v>694425000000</v>
      </c>
      <c r="C397" s="90">
        <v>500072.25300000003</v>
      </c>
      <c r="D397" s="90" t="s">
        <v>956</v>
      </c>
      <c r="E397" s="90">
        <v>270589.05</v>
      </c>
      <c r="F397" s="90">
        <v>151653.867</v>
      </c>
      <c r="G397" s="90">
        <v>71433.123999999996</v>
      </c>
      <c r="H397" s="90">
        <v>0</v>
      </c>
      <c r="I397" s="90">
        <v>0</v>
      </c>
      <c r="J397" s="90">
        <v>0</v>
      </c>
      <c r="K397" s="90">
        <v>221.90700000000001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6174.3050000000003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9440000000000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643299000000</v>
      </c>
      <c r="C400" s="90">
        <v>500072.25300000003</v>
      </c>
      <c r="D400" s="90"/>
      <c r="E400" s="90">
        <v>150327.25</v>
      </c>
      <c r="F400" s="90">
        <v>78000.308000000005</v>
      </c>
      <c r="G400" s="90">
        <v>71012.425000000003</v>
      </c>
      <c r="H400" s="90">
        <v>0</v>
      </c>
      <c r="I400" s="90">
        <v>0</v>
      </c>
      <c r="J400" s="90">
        <v>0</v>
      </c>
      <c r="K400" s="90">
        <v>221.90700000000001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4636.03</v>
      </c>
      <c r="R400" s="90">
        <v>0</v>
      </c>
      <c r="S400" s="90">
        <v>0</v>
      </c>
    </row>
    <row r="401" spans="1:19">
      <c r="A401" s="90" t="s">
        <v>811</v>
      </c>
      <c r="B401" s="91">
        <v>1099920000000</v>
      </c>
      <c r="C401" s="90">
        <v>1357293.348</v>
      </c>
      <c r="D401" s="90"/>
      <c r="E401" s="90">
        <v>270589.05</v>
      </c>
      <c r="F401" s="90">
        <v>151653.867</v>
      </c>
      <c r="G401" s="90">
        <v>108422.065</v>
      </c>
      <c r="H401" s="90">
        <v>0</v>
      </c>
      <c r="I401" s="90">
        <v>824974.59199999995</v>
      </c>
      <c r="J401" s="90">
        <v>0</v>
      </c>
      <c r="K401" s="90">
        <v>9916.4590000000007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6549.4009999999998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218682</v>
      </c>
      <c r="C404" s="90">
        <v>73034.61</v>
      </c>
      <c r="D404" s="90">
        <v>0</v>
      </c>
      <c r="E404" s="90">
        <v>291716.59999999998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11.16</v>
      </c>
      <c r="C405" s="90">
        <v>3.73</v>
      </c>
      <c r="D405" s="90">
        <v>0</v>
      </c>
      <c r="E405" s="90">
        <v>14.89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11.16</v>
      </c>
      <c r="C406" s="90">
        <v>3.73</v>
      </c>
      <c r="D406" s="90">
        <v>0</v>
      </c>
      <c r="E406" s="90">
        <v>14.89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8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14346.11</v>
      </c>
      <c r="C2" s="90">
        <v>732.24</v>
      </c>
      <c r="D2" s="90">
        <v>732.24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14346.11</v>
      </c>
      <c r="C3" s="90">
        <v>732.24</v>
      </c>
      <c r="D3" s="90">
        <v>732.24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35989.03</v>
      </c>
      <c r="C4" s="90">
        <v>1836.92</v>
      </c>
      <c r="D4" s="90">
        <v>1836.92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35989.03</v>
      </c>
      <c r="C5" s="90">
        <v>1836.92</v>
      </c>
      <c r="D5" s="90">
        <v>1836.92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4506.68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1222.6099999999999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1145.6500000000001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25.46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356.17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138.93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9129.86</v>
      </c>
      <c r="C28" s="90">
        <v>5216.25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0.56799999999999995</v>
      </c>
      <c r="E82" s="90">
        <v>0.621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0.56799999999999995</v>
      </c>
      <c r="E83" s="90">
        <v>0.621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0.56799999999999995</v>
      </c>
      <c r="E84" s="90">
        <v>0.621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0.56799999999999995</v>
      </c>
      <c r="E85" s="90">
        <v>0.621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0.33500000000000002</v>
      </c>
      <c r="E87" s="90">
        <v>0.35799999999999998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0.56799999999999995</v>
      </c>
      <c r="E88" s="90">
        <v>0.621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0.56799999999999995</v>
      </c>
      <c r="E89" s="90">
        <v>0.621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0.56799999999999995</v>
      </c>
      <c r="E90" s="90">
        <v>0.621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0.56799999999999995</v>
      </c>
      <c r="E91" s="90">
        <v>0.621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0.33500000000000002</v>
      </c>
      <c r="E93" s="90">
        <v>0.35799999999999998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0.56799999999999995</v>
      </c>
      <c r="E94" s="90">
        <v>0.621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0.56799999999999995</v>
      </c>
      <c r="E95" s="90">
        <v>0.621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0.56799999999999995</v>
      </c>
      <c r="E96" s="90">
        <v>0.621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0.56799999999999995</v>
      </c>
      <c r="E98" s="90">
        <v>0.621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0.56799999999999995</v>
      </c>
      <c r="E99" s="90">
        <v>0.621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0.56799999999999995</v>
      </c>
      <c r="E100" s="90">
        <v>0.621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0.33500000000000002</v>
      </c>
      <c r="E101" s="90">
        <v>0.35799999999999998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0.56799999999999995</v>
      </c>
      <c r="E102" s="90">
        <v>0.621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0.56799999999999995</v>
      </c>
      <c r="E103" s="90">
        <v>0.621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0.56799999999999995</v>
      </c>
      <c r="E105" s="90">
        <v>0.621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0.56799999999999995</v>
      </c>
      <c r="E106" s="90">
        <v>0.621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0.56799999999999995</v>
      </c>
      <c r="E108" s="90">
        <v>0.621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0.56799999999999995</v>
      </c>
      <c r="E109" s="90">
        <v>0.621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0.33500000000000002</v>
      </c>
      <c r="E110" s="90">
        <v>0.35799999999999998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0.56799999999999995</v>
      </c>
      <c r="E111" s="90">
        <v>0.621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0.56799999999999995</v>
      </c>
      <c r="E112" s="90">
        <v>0.621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0.56799999999999995</v>
      </c>
      <c r="E114" s="90">
        <v>0.621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0.56799999999999995</v>
      </c>
      <c r="E115" s="90">
        <v>0.621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0.33500000000000002</v>
      </c>
      <c r="E116" s="90">
        <v>0.35799999999999998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0.56799999999999995</v>
      </c>
      <c r="E117" s="90">
        <v>0.621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0.56799999999999995</v>
      </c>
      <c r="E118" s="90">
        <v>0.621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0.56799999999999995</v>
      </c>
      <c r="E120" s="90">
        <v>0.621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0.56799999999999995</v>
      </c>
      <c r="E121" s="90">
        <v>0.621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0.33500000000000002</v>
      </c>
      <c r="E122" s="90">
        <v>0.35799999999999998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0.56799999999999995</v>
      </c>
      <c r="E123" s="90">
        <v>0.621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0.56799999999999995</v>
      </c>
      <c r="E124" s="90">
        <v>0.621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0.56799999999999995</v>
      </c>
      <c r="E126" s="90">
        <v>0.621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0.56799999999999995</v>
      </c>
      <c r="E127" s="90">
        <v>0.621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0.33500000000000002</v>
      </c>
      <c r="E128" s="90">
        <v>0.35799999999999998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0.56799999999999995</v>
      </c>
      <c r="E129" s="90">
        <v>0.621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0.56799999999999995</v>
      </c>
      <c r="E130" s="90">
        <v>0.621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0.56799999999999995</v>
      </c>
      <c r="E132" s="90">
        <v>0.621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0.56799999999999995</v>
      </c>
      <c r="E133" s="90">
        <v>0.621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0.33500000000000002</v>
      </c>
      <c r="E134" s="90">
        <v>0.35799999999999998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0.56799999999999995</v>
      </c>
      <c r="E135" s="90">
        <v>0.621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0.56799999999999995</v>
      </c>
      <c r="E136" s="90">
        <v>0.621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0.56799999999999995</v>
      </c>
      <c r="E138" s="90">
        <v>0.621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0.56799999999999995</v>
      </c>
      <c r="E139" s="90">
        <v>0.621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0.33500000000000002</v>
      </c>
      <c r="E140" s="90">
        <v>0.35799999999999998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0.56799999999999995</v>
      </c>
      <c r="E141" s="90">
        <v>0.621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0.56799999999999995</v>
      </c>
      <c r="E143" s="90">
        <v>0.621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0.33500000000000002</v>
      </c>
      <c r="E144" s="90">
        <v>0.35799999999999998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0.56799999999999995</v>
      </c>
      <c r="E145" s="90">
        <v>0.621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0.56799999999999995</v>
      </c>
      <c r="E147" s="90">
        <v>0.621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0.33500000000000002</v>
      </c>
      <c r="E148" s="90">
        <v>0.35799999999999998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0.56799999999999995</v>
      </c>
      <c r="E149" s="90">
        <v>0.621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0.56799999999999995</v>
      </c>
      <c r="E151" s="90">
        <v>0.621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0.33500000000000002</v>
      </c>
      <c r="E152" s="90">
        <v>0.35799999999999998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0.33500000000000002</v>
      </c>
      <c r="E154" s="90">
        <v>0.35799999999999998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0.56799999999999995</v>
      </c>
      <c r="E155" s="90">
        <v>0.621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0.56799999999999995</v>
      </c>
      <c r="E157" s="90">
        <v>0.621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0.56799999999999995</v>
      </c>
      <c r="E158" s="90">
        <v>0.621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0.33500000000000002</v>
      </c>
      <c r="E159" s="90">
        <v>0.35799999999999998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0.56799999999999995</v>
      </c>
      <c r="E160" s="90">
        <v>0.621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0.56799999999999995</v>
      </c>
      <c r="E162" s="90">
        <v>0.621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0.33500000000000002</v>
      </c>
      <c r="E163" s="90">
        <v>0.35799999999999998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0.56799999999999995</v>
      </c>
      <c r="E164" s="90">
        <v>0.621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0.56799999999999995</v>
      </c>
      <c r="E165" s="90">
        <v>0.621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0.56799999999999995</v>
      </c>
      <c r="E166" s="90">
        <v>0.621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0.56799999999999995</v>
      </c>
      <c r="E168" s="90">
        <v>0.621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0.56799999999999995</v>
      </c>
      <c r="E169" s="90">
        <v>0.621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0.56799999999999995</v>
      </c>
      <c r="E170" s="90">
        <v>0.621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0.33500000000000002</v>
      </c>
      <c r="E171" s="90">
        <v>0.35799999999999998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0.33500000000000002</v>
      </c>
      <c r="E173" s="90">
        <v>0.35799999999999998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0.56799999999999995</v>
      </c>
      <c r="E174" s="90">
        <v>0.621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0.56799999999999995</v>
      </c>
      <c r="E176" s="90">
        <v>0.621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0.33500000000000002</v>
      </c>
      <c r="E177" s="90">
        <v>0.35799999999999998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0.56799999999999995</v>
      </c>
      <c r="E178" s="90">
        <v>0.621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0.56799999999999995</v>
      </c>
      <c r="E180" s="90">
        <v>0.621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0.33500000000000002</v>
      </c>
      <c r="E181" s="90">
        <v>0.35799999999999998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0.56799999999999995</v>
      </c>
      <c r="E182" s="90">
        <v>0.621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0.56799999999999995</v>
      </c>
      <c r="E184" s="90">
        <v>0.621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0.33500000000000002</v>
      </c>
      <c r="E185" s="90">
        <v>0.35799999999999998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0.56799999999999995</v>
      </c>
      <c r="E186" s="90">
        <v>0.621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0.56799999999999995</v>
      </c>
      <c r="E188" s="90">
        <v>0.621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0.33500000000000002</v>
      </c>
      <c r="E189" s="90">
        <v>0.35799999999999998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0.56799999999999995</v>
      </c>
      <c r="E190" s="90">
        <v>0.621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0.56799999999999995</v>
      </c>
      <c r="E192" s="90">
        <v>0.621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0.33500000000000002</v>
      </c>
      <c r="E193" s="90">
        <v>0.35799999999999998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0.56799999999999995</v>
      </c>
      <c r="E194" s="90">
        <v>0.621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0.56799999999999995</v>
      </c>
      <c r="E196" s="90">
        <v>0.621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0.33500000000000002</v>
      </c>
      <c r="E197" s="90">
        <v>0.35799999999999998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0.56799999999999995</v>
      </c>
      <c r="E198" s="90">
        <v>0.621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0.56799999999999995</v>
      </c>
      <c r="E199" s="90">
        <v>0.621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0.56799999999999995</v>
      </c>
      <c r="E201" s="90">
        <v>0.621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0.56799999999999995</v>
      </c>
      <c r="E202" s="90">
        <v>0.621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0.33500000000000002</v>
      </c>
      <c r="E203" s="90">
        <v>0.35799999999999998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4.0919999999999996</v>
      </c>
      <c r="F206" s="90">
        <v>0.36199999999999999</v>
      </c>
      <c r="G206" s="90">
        <v>0.22500000000000001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4.0919999999999996</v>
      </c>
      <c r="F207" s="90">
        <v>0.36199999999999999</v>
      </c>
      <c r="G207" s="90">
        <v>0.22500000000000001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4.0919999999999996</v>
      </c>
      <c r="F208" s="90">
        <v>0.36199999999999999</v>
      </c>
      <c r="G208" s="90">
        <v>0.22500000000000001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4.0919999999999996</v>
      </c>
      <c r="F209" s="90">
        <v>0.36199999999999999</v>
      </c>
      <c r="G209" s="90">
        <v>0.22500000000000001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4.0919999999999996</v>
      </c>
      <c r="F210" s="90">
        <v>0.36199999999999999</v>
      </c>
      <c r="G210" s="90">
        <v>0.22500000000000001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4.0919999999999996</v>
      </c>
      <c r="F211" s="90">
        <v>0.36199999999999999</v>
      </c>
      <c r="G211" s="90">
        <v>0.22500000000000001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4.0919999999999996</v>
      </c>
      <c r="F212" s="90">
        <v>0.36199999999999999</v>
      </c>
      <c r="G212" s="90">
        <v>0.22500000000000001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4.0919999999999996</v>
      </c>
      <c r="F213" s="90">
        <v>0.36199999999999999</v>
      </c>
      <c r="G213" s="90">
        <v>0.22500000000000001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4.0919999999999996</v>
      </c>
      <c r="F214" s="90">
        <v>0.36199999999999999</v>
      </c>
      <c r="G214" s="90">
        <v>0.22500000000000001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4.0919999999999996</v>
      </c>
      <c r="F215" s="90">
        <v>0.36199999999999999</v>
      </c>
      <c r="G215" s="90">
        <v>0.22500000000000001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4.0919999999999996</v>
      </c>
      <c r="F216" s="90">
        <v>0.36199999999999999</v>
      </c>
      <c r="G216" s="90">
        <v>0.22500000000000001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4.0919999999999996</v>
      </c>
      <c r="F217" s="90">
        <v>0.36199999999999999</v>
      </c>
      <c r="G217" s="90">
        <v>0.22500000000000001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4.0919999999999996</v>
      </c>
      <c r="F218" s="90">
        <v>0.36199999999999999</v>
      </c>
      <c r="G218" s="90">
        <v>0.22500000000000001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4.0919999999999996</v>
      </c>
      <c r="F219" s="90">
        <v>0.36199999999999999</v>
      </c>
      <c r="G219" s="90">
        <v>0.22500000000000001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4.0919999999999996</v>
      </c>
      <c r="F220" s="90">
        <v>0.36199999999999999</v>
      </c>
      <c r="G220" s="90">
        <v>0.22500000000000001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4.0919999999999996</v>
      </c>
      <c r="F221" s="90">
        <v>0.36199999999999999</v>
      </c>
      <c r="G221" s="90">
        <v>0.22500000000000001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4.0919999999999996</v>
      </c>
      <c r="F222" s="90">
        <v>0.36199999999999999</v>
      </c>
      <c r="G222" s="90">
        <v>0.22500000000000001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4.0919999999999996</v>
      </c>
      <c r="F223" s="90">
        <v>0.36199999999999999</v>
      </c>
      <c r="G223" s="90">
        <v>0.22500000000000001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4.0919999999999996</v>
      </c>
      <c r="F224" s="90">
        <v>0.36199999999999999</v>
      </c>
      <c r="G224" s="90">
        <v>0.22500000000000001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4.0919999999999996</v>
      </c>
      <c r="F225" s="90">
        <v>0.36199999999999999</v>
      </c>
      <c r="G225" s="90">
        <v>0.22500000000000001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4.0919999999999996</v>
      </c>
      <c r="F226" s="90">
        <v>0.36199999999999999</v>
      </c>
      <c r="G226" s="90">
        <v>0.22500000000000001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4.0919999999999996</v>
      </c>
      <c r="F227" s="90">
        <v>0.36199999999999999</v>
      </c>
      <c r="G227" s="90">
        <v>0.22500000000000001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4.0919999999999996</v>
      </c>
      <c r="F228" s="90">
        <v>0.36199999999999999</v>
      </c>
      <c r="G228" s="90">
        <v>0.22500000000000001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4.0919999999999996</v>
      </c>
      <c r="F229" s="90">
        <v>0.36199999999999999</v>
      </c>
      <c r="G229" s="90">
        <v>0.22500000000000001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4.0919999999999996</v>
      </c>
      <c r="F230" s="90">
        <v>0.36199999999999999</v>
      </c>
      <c r="G230" s="90">
        <v>0.22500000000000001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4.0919999999999996</v>
      </c>
      <c r="F231" s="90">
        <v>0.36199999999999999</v>
      </c>
      <c r="G231" s="90">
        <v>0.22500000000000001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4.0919999999999996</v>
      </c>
      <c r="F232" s="90">
        <v>0.36199999999999999</v>
      </c>
      <c r="G232" s="90">
        <v>0.22500000000000001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4.0919999999999996</v>
      </c>
      <c r="F233" s="90">
        <v>0.36199999999999999</v>
      </c>
      <c r="G233" s="90">
        <v>0.22500000000000001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4.0919999999999996</v>
      </c>
      <c r="F234" s="90">
        <v>0.36199999999999999</v>
      </c>
      <c r="G234" s="90">
        <v>0.22500000000000001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4.0919999999999996</v>
      </c>
      <c r="F235" s="90">
        <v>0.36199999999999999</v>
      </c>
      <c r="G235" s="90">
        <v>0.22500000000000001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4.0919999999999996</v>
      </c>
      <c r="F236" s="90">
        <v>0.36199999999999999</v>
      </c>
      <c r="G236" s="90">
        <v>0.22500000000000001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4.0919999999999996</v>
      </c>
      <c r="F237" s="90">
        <v>0.36199999999999999</v>
      </c>
      <c r="G237" s="90">
        <v>0.22500000000000001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4.0919999999999996</v>
      </c>
      <c r="F238" s="90">
        <v>0.36199999999999999</v>
      </c>
      <c r="G238" s="90">
        <v>0.22500000000000001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4.0919999999999996</v>
      </c>
      <c r="F239" s="90">
        <v>0.36199999999999999</v>
      </c>
      <c r="G239" s="90">
        <v>0.22500000000000001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4.0919999999999996</v>
      </c>
      <c r="F240" s="90">
        <v>0.36199999999999999</v>
      </c>
      <c r="G240" s="90">
        <v>0.22500000000000001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4.0919999999999996</v>
      </c>
      <c r="F241" s="90">
        <v>0.36199999999999999</v>
      </c>
      <c r="G241" s="90">
        <v>0.22500000000000001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4.0919999999999996</v>
      </c>
      <c r="F242" s="90">
        <v>0.36199999999999999</v>
      </c>
      <c r="G242" s="90">
        <v>0.22500000000000001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4.0919999999999996</v>
      </c>
      <c r="F243" s="90">
        <v>0.36199999999999999</v>
      </c>
      <c r="G243" s="90">
        <v>0.22500000000000001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4.0919999999999996</v>
      </c>
      <c r="F244" s="90">
        <v>0.36199999999999999</v>
      </c>
      <c r="G244" s="90">
        <v>0.22500000000000001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4.0919999999999996</v>
      </c>
      <c r="F245" s="90">
        <v>0.36199999999999999</v>
      </c>
      <c r="G245" s="90">
        <v>0.22500000000000001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4.0919999999999996</v>
      </c>
      <c r="F246" s="90">
        <v>0.36199999999999999</v>
      </c>
      <c r="G246" s="90">
        <v>0.22500000000000001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4.0919999999999996</v>
      </c>
      <c r="F247" s="90">
        <v>0.36199999999999999</v>
      </c>
      <c r="G247" s="90">
        <v>0.22500000000000001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4.0919999999999996</v>
      </c>
      <c r="F248" s="90">
        <v>0.36199999999999999</v>
      </c>
      <c r="G248" s="90">
        <v>0.22500000000000001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4.0919999999999996</v>
      </c>
      <c r="F249" s="90">
        <v>0.36199999999999999</v>
      </c>
      <c r="G249" s="90">
        <v>0.22500000000000001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4.0919999999999996</v>
      </c>
      <c r="F250" s="90">
        <v>0.36199999999999999</v>
      </c>
      <c r="G250" s="90">
        <v>0.22500000000000001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4.0919999999999996</v>
      </c>
      <c r="F251" s="90">
        <v>0.36199999999999999</v>
      </c>
      <c r="G251" s="90">
        <v>0.22500000000000001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4.0919999999999996</v>
      </c>
      <c r="F252" s="90">
        <v>0.36199999999999999</v>
      </c>
      <c r="G252" s="90">
        <v>0.22500000000000001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4.0919999999999996</v>
      </c>
      <c r="F253" s="90">
        <v>0.36199999999999999</v>
      </c>
      <c r="G253" s="90">
        <v>0.22500000000000001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4.0919999999999996</v>
      </c>
      <c r="F254" s="90">
        <v>0.36199999999999999</v>
      </c>
      <c r="G254" s="90">
        <v>0.22500000000000001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4.0919999999999996</v>
      </c>
      <c r="F255" s="90">
        <v>0.36199999999999999</v>
      </c>
      <c r="G255" s="90">
        <v>0.22500000000000001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4.0919999999999996</v>
      </c>
      <c r="F256" s="90">
        <v>0.36199999999999999</v>
      </c>
      <c r="G256" s="90">
        <v>0.22500000000000001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4.0919999999999996</v>
      </c>
      <c r="F257" s="90">
        <v>0.36199999999999999</v>
      </c>
      <c r="G257" s="90">
        <v>0.22500000000000001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4.0919999999999996</v>
      </c>
      <c r="F258" s="90">
        <v>0.36199999999999999</v>
      </c>
      <c r="G258" s="90">
        <v>0.22500000000000001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4.0919999999999996</v>
      </c>
      <c r="F259" s="90">
        <v>0.36199999999999999</v>
      </c>
      <c r="G259" s="90">
        <v>0.22500000000000001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4.0919999999999996</v>
      </c>
      <c r="F260" s="90">
        <v>0.36199999999999999</v>
      </c>
      <c r="G260" s="90">
        <v>0.22500000000000001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4.0919999999999996</v>
      </c>
      <c r="F261" s="90">
        <v>0.36199999999999999</v>
      </c>
      <c r="G261" s="90">
        <v>0.22500000000000001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4.0919999999999996</v>
      </c>
      <c r="F262" s="90">
        <v>0.36199999999999999</v>
      </c>
      <c r="G262" s="90">
        <v>0.22500000000000001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4.0919999999999996</v>
      </c>
      <c r="F263" s="90">
        <v>0.36199999999999999</v>
      </c>
      <c r="G263" s="90">
        <v>0.22500000000000001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4.0919999999999996</v>
      </c>
      <c r="F264" s="90">
        <v>0.36199999999999999</v>
      </c>
      <c r="G264" s="90">
        <v>0.22500000000000001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4.0919999999999996</v>
      </c>
      <c r="F265" s="90">
        <v>0.36199999999999999</v>
      </c>
      <c r="G265" s="90">
        <v>0.22500000000000001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4.0919999999999996</v>
      </c>
      <c r="F266" s="90">
        <v>0.36199999999999999</v>
      </c>
      <c r="G266" s="90">
        <v>0.22500000000000001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4.0919999999999996</v>
      </c>
      <c r="F267" s="90">
        <v>0.36199999999999999</v>
      </c>
      <c r="G267" s="90">
        <v>0.22500000000000001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4.0919999999999996</v>
      </c>
      <c r="F268" s="90">
        <v>0.36199999999999999</v>
      </c>
      <c r="G268" s="90">
        <v>0.22500000000000001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4.0919999999999996</v>
      </c>
      <c r="F269" s="90">
        <v>0.36199999999999999</v>
      </c>
      <c r="G269" s="90">
        <v>0.22500000000000001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4.0919999999999996</v>
      </c>
      <c r="F270" s="90">
        <v>0.36199999999999999</v>
      </c>
      <c r="G270" s="90">
        <v>0.22500000000000001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4.0919999999999996</v>
      </c>
      <c r="F271" s="90">
        <v>0.36199999999999999</v>
      </c>
      <c r="G271" s="90">
        <v>0.22500000000000001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4.0919999999999996</v>
      </c>
      <c r="F272" s="90">
        <v>0.36199999999999999</v>
      </c>
      <c r="G272" s="90">
        <v>0.22500000000000001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4.09</v>
      </c>
      <c r="F273" s="90">
        <v>0.36199999999999999</v>
      </c>
      <c r="G273" s="90">
        <v>0.22500000000000001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4.09</v>
      </c>
      <c r="F274" s="90">
        <v>0.36199999999999999</v>
      </c>
      <c r="G274" s="90">
        <v>0.22500000000000001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4.09</v>
      </c>
      <c r="F275" s="90">
        <v>0.36199999999999999</v>
      </c>
      <c r="G275" s="90">
        <v>0.22500000000000001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739710.51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745690.26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431701</v>
      </c>
      <c r="D282" s="90">
        <v>306322.49</v>
      </c>
      <c r="E282" s="90">
        <v>125378.51</v>
      </c>
      <c r="F282" s="90">
        <v>0.71</v>
      </c>
      <c r="G282" s="90">
        <v>2.81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84838.99</v>
      </c>
      <c r="D283" s="90">
        <v>59374.400000000001</v>
      </c>
      <c r="E283" s="90">
        <v>25464.59</v>
      </c>
      <c r="F283" s="90">
        <v>0.7</v>
      </c>
      <c r="G283" s="90">
        <v>2.98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153905.04999999999</v>
      </c>
      <c r="D284" s="90">
        <v>114436.82</v>
      </c>
      <c r="E284" s="90">
        <v>39468.230000000003</v>
      </c>
      <c r="F284" s="90">
        <v>0.74</v>
      </c>
      <c r="G284" s="90">
        <v>3.11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12346.44</v>
      </c>
      <c r="D285" s="90">
        <v>8600.56</v>
      </c>
      <c r="E285" s="90">
        <v>3745.88</v>
      </c>
      <c r="F285" s="90">
        <v>0.7</v>
      </c>
      <c r="G285" s="90">
        <v>2.98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102865.51</v>
      </c>
      <c r="D286" s="90">
        <v>71656.36</v>
      </c>
      <c r="E286" s="90">
        <v>31209.15</v>
      </c>
      <c r="F286" s="90">
        <v>0.7</v>
      </c>
      <c r="G286" s="90">
        <v>2.97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223586.15</v>
      </c>
      <c r="D287" s="90">
        <v>139917.93</v>
      </c>
      <c r="E287" s="90">
        <v>83668.22</v>
      </c>
      <c r="F287" s="90">
        <v>0.63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198031.61</v>
      </c>
      <c r="D288" s="90">
        <v>122043.72</v>
      </c>
      <c r="E288" s="90">
        <v>75987.89</v>
      </c>
      <c r="F288" s="90">
        <v>0.62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196988.49</v>
      </c>
      <c r="D289" s="90">
        <v>121325.56</v>
      </c>
      <c r="E289" s="90">
        <v>75662.929999999993</v>
      </c>
      <c r="F289" s="90">
        <v>0.62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212352.49</v>
      </c>
      <c r="D290" s="90">
        <v>131025.78</v>
      </c>
      <c r="E290" s="90">
        <v>81326.710000000006</v>
      </c>
      <c r="F290" s="90">
        <v>0.62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6659.86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8200.36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4960.8900000000003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7390.42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4889.75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7359.26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4894.55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7381.04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4704.05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7197.36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4693.74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7200.59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4772.79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7245.19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3955.79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8949.7199999999993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3258.69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8899.81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3305.25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9041.7800000000007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27837.83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2712.52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6048.58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16339.78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33093.07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9707.8700000000008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5977.45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9635.89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18131.509999999998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9837.9500000000007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18109.349999999999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9910.3700000000008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21638.94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9635.89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17167.560000000001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9635.89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17186.919999999998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9635.89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20880.78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10715.8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19306.21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963612.67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182762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385445.07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26275.88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218919.96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83280.03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55690.67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55291.72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59926.86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0.54</v>
      </c>
      <c r="F352" s="90">
        <v>624.98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13.58</v>
      </c>
      <c r="F354" s="90">
        <v>23009.66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9.08</v>
      </c>
      <c r="F355" s="90">
        <v>17037.03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9.02</v>
      </c>
      <c r="F356" s="90">
        <v>16914.98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1017.59</v>
      </c>
      <c r="E357" s="90">
        <v>9.77</v>
      </c>
      <c r="F357" s="90">
        <v>16812.080000000002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6778.42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4106.09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242043.19279999999</v>
      </c>
      <c r="C368" s="90">
        <v>377.27780000000001</v>
      </c>
      <c r="D368" s="90">
        <v>853.8999</v>
      </c>
      <c r="E368" s="90">
        <v>0</v>
      </c>
      <c r="F368" s="90">
        <v>3.3999999999999998E-3</v>
      </c>
      <c r="G368" s="90">
        <v>887624.85710000002</v>
      </c>
      <c r="H368" s="90">
        <v>99227.794699999999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207834.15030000001</v>
      </c>
      <c r="C369" s="90">
        <v>330.44200000000001</v>
      </c>
      <c r="D369" s="90">
        <v>768.32259999999997</v>
      </c>
      <c r="E369" s="90">
        <v>0</v>
      </c>
      <c r="F369" s="90">
        <v>3.0999999999999999E-3</v>
      </c>
      <c r="G369" s="90">
        <v>798720.94819999998</v>
      </c>
      <c r="H369" s="90">
        <v>85839.744600000005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231852.43460000001</v>
      </c>
      <c r="C370" s="90">
        <v>375.4212</v>
      </c>
      <c r="D370" s="90">
        <v>893.87419999999997</v>
      </c>
      <c r="E370" s="90">
        <v>0</v>
      </c>
      <c r="F370" s="90">
        <v>3.5999999999999999E-3</v>
      </c>
      <c r="G370" s="90">
        <v>929293.20120000001</v>
      </c>
      <c r="H370" s="90">
        <v>96425.9899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201861.17009999999</v>
      </c>
      <c r="C371" s="90">
        <v>340.178</v>
      </c>
      <c r="D371" s="90">
        <v>850.33870000000002</v>
      </c>
      <c r="E371" s="90">
        <v>0</v>
      </c>
      <c r="F371" s="90">
        <v>3.3E-3</v>
      </c>
      <c r="G371" s="90">
        <v>884132.73569999996</v>
      </c>
      <c r="H371" s="90">
        <v>85259.304699999993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242034.58749999999</v>
      </c>
      <c r="C372" s="90">
        <v>419.54050000000001</v>
      </c>
      <c r="D372" s="90">
        <v>1082.6890000000001</v>
      </c>
      <c r="E372" s="90">
        <v>0</v>
      </c>
      <c r="F372" s="90">
        <v>4.1999999999999997E-3</v>
      </c>
      <c r="G372" s="91">
        <v>1125800</v>
      </c>
      <c r="H372" s="90">
        <v>103371.1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268741.98639999999</v>
      </c>
      <c r="C373" s="90">
        <v>468.74090000000001</v>
      </c>
      <c r="D373" s="90">
        <v>1217.8876</v>
      </c>
      <c r="E373" s="90">
        <v>0</v>
      </c>
      <c r="F373" s="90">
        <v>4.7000000000000002E-3</v>
      </c>
      <c r="G373" s="91">
        <v>1266400</v>
      </c>
      <c r="H373" s="90">
        <v>115062.67509999999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198045.69930000001</v>
      </c>
      <c r="C374" s="90">
        <v>346.05059999999997</v>
      </c>
      <c r="D374" s="90">
        <v>900.85320000000002</v>
      </c>
      <c r="E374" s="90">
        <v>0</v>
      </c>
      <c r="F374" s="90">
        <v>3.5000000000000001E-3</v>
      </c>
      <c r="G374" s="90">
        <v>936739.45730000001</v>
      </c>
      <c r="H374" s="90">
        <v>84854.521200000003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194361.80859999999</v>
      </c>
      <c r="C375" s="90">
        <v>339.404</v>
      </c>
      <c r="D375" s="90">
        <v>882.96140000000003</v>
      </c>
      <c r="E375" s="90">
        <v>0</v>
      </c>
      <c r="F375" s="90">
        <v>3.3999999999999998E-3</v>
      </c>
      <c r="G375" s="90">
        <v>918133.52960000001</v>
      </c>
      <c r="H375" s="90">
        <v>83255.556700000001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230197.6857</v>
      </c>
      <c r="C376" s="90">
        <v>400.9212</v>
      </c>
      <c r="D376" s="90">
        <v>1040.0161000000001</v>
      </c>
      <c r="E376" s="90">
        <v>0</v>
      </c>
      <c r="F376" s="90">
        <v>4.1000000000000003E-3</v>
      </c>
      <c r="G376" s="91">
        <v>1081440</v>
      </c>
      <c r="H376" s="90">
        <v>98501.897500000006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214154.4614</v>
      </c>
      <c r="C377" s="90">
        <v>362.38150000000002</v>
      </c>
      <c r="D377" s="90">
        <v>910.17079999999999</v>
      </c>
      <c r="E377" s="90">
        <v>0</v>
      </c>
      <c r="F377" s="90">
        <v>3.5999999999999999E-3</v>
      </c>
      <c r="G377" s="90">
        <v>946352.91299999994</v>
      </c>
      <c r="H377" s="90">
        <v>90597.402000000002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216639.08670000001</v>
      </c>
      <c r="C378" s="90">
        <v>351.9384</v>
      </c>
      <c r="D378" s="90">
        <v>841.45150000000001</v>
      </c>
      <c r="E378" s="90">
        <v>0</v>
      </c>
      <c r="F378" s="90">
        <v>3.3E-3</v>
      </c>
      <c r="G378" s="90">
        <v>874801.93960000004</v>
      </c>
      <c r="H378" s="90">
        <v>90211.761100000003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237936.51759999999</v>
      </c>
      <c r="C379" s="90">
        <v>369.77679999999998</v>
      </c>
      <c r="D379" s="90">
        <v>833.45899999999995</v>
      </c>
      <c r="E379" s="90">
        <v>0</v>
      </c>
      <c r="F379" s="90">
        <v>3.3999999999999998E-3</v>
      </c>
      <c r="G379" s="90">
        <v>866367.55390000006</v>
      </c>
      <c r="H379" s="90">
        <v>97436.34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2685700</v>
      </c>
      <c r="C381" s="90">
        <v>4482.0727999999999</v>
      </c>
      <c r="D381" s="90">
        <v>11075.9241</v>
      </c>
      <c r="E381" s="90">
        <v>0</v>
      </c>
      <c r="F381" s="90">
        <v>4.3700000000000003E-2</v>
      </c>
      <c r="G381" s="91">
        <v>11515800</v>
      </c>
      <c r="H381" s="91">
        <v>1130040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194361.80859999999</v>
      </c>
      <c r="C382" s="90">
        <v>330.44200000000001</v>
      </c>
      <c r="D382" s="90">
        <v>768.32259999999997</v>
      </c>
      <c r="E382" s="90">
        <v>0</v>
      </c>
      <c r="F382" s="90">
        <v>3.0999999999999999E-3</v>
      </c>
      <c r="G382" s="90">
        <v>798720.94819999998</v>
      </c>
      <c r="H382" s="90">
        <v>83255.556700000001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268741.98639999999</v>
      </c>
      <c r="C383" s="90">
        <v>468.74090000000001</v>
      </c>
      <c r="D383" s="90">
        <v>1217.8876</v>
      </c>
      <c r="E383" s="90">
        <v>0</v>
      </c>
      <c r="F383" s="90">
        <v>4.7000000000000002E-3</v>
      </c>
      <c r="G383" s="91">
        <v>1266400</v>
      </c>
      <c r="H383" s="90">
        <v>115062.67509999999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703720000000</v>
      </c>
      <c r="C386" s="90">
        <v>527319.61499999999</v>
      </c>
      <c r="D386" s="90" t="s">
        <v>894</v>
      </c>
      <c r="E386" s="90">
        <v>270589.05</v>
      </c>
      <c r="F386" s="90">
        <v>145652.64300000001</v>
      </c>
      <c r="G386" s="90">
        <v>80764.505000000005</v>
      </c>
      <c r="H386" s="90">
        <v>0</v>
      </c>
      <c r="I386" s="90">
        <v>24844.268</v>
      </c>
      <c r="J386" s="90">
        <v>0</v>
      </c>
      <c r="K386" s="90">
        <v>793.94200000000001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4675.2070000000003</v>
      </c>
      <c r="R386" s="90">
        <v>0</v>
      </c>
      <c r="S386" s="90">
        <v>0</v>
      </c>
    </row>
    <row r="387" spans="1:19">
      <c r="A387" s="90" t="s">
        <v>799</v>
      </c>
      <c r="B387" s="91">
        <v>633236000000</v>
      </c>
      <c r="C387" s="90">
        <v>613855.23800000001</v>
      </c>
      <c r="D387" s="90" t="s">
        <v>957</v>
      </c>
      <c r="E387" s="90">
        <v>270589.05</v>
      </c>
      <c r="F387" s="90">
        <v>133019.06400000001</v>
      </c>
      <c r="G387" s="90">
        <v>83821.847999999998</v>
      </c>
      <c r="H387" s="90">
        <v>0</v>
      </c>
      <c r="I387" s="90">
        <v>120204.04399999999</v>
      </c>
      <c r="J387" s="90">
        <v>0</v>
      </c>
      <c r="K387" s="90">
        <v>1495.7809999999999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4725.45</v>
      </c>
      <c r="R387" s="90">
        <v>0</v>
      </c>
      <c r="S387" s="90">
        <v>0</v>
      </c>
    </row>
    <row r="388" spans="1:19">
      <c r="A388" s="90" t="s">
        <v>800</v>
      </c>
      <c r="B388" s="91">
        <v>736755000000</v>
      </c>
      <c r="C388" s="90">
        <v>626348.90099999995</v>
      </c>
      <c r="D388" s="90" t="s">
        <v>1001</v>
      </c>
      <c r="E388" s="90">
        <v>270589.05</v>
      </c>
      <c r="F388" s="90">
        <v>137835.54800000001</v>
      </c>
      <c r="G388" s="90">
        <v>91394.409</v>
      </c>
      <c r="H388" s="90">
        <v>0</v>
      </c>
      <c r="I388" s="90">
        <v>119518.08199999999</v>
      </c>
      <c r="J388" s="90">
        <v>0</v>
      </c>
      <c r="K388" s="90">
        <v>2026.7460000000001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4985.067</v>
      </c>
      <c r="R388" s="90">
        <v>0</v>
      </c>
      <c r="S388" s="90">
        <v>0</v>
      </c>
    </row>
    <row r="389" spans="1:19">
      <c r="A389" s="90" t="s">
        <v>801</v>
      </c>
      <c r="B389" s="91">
        <v>700951000000</v>
      </c>
      <c r="C389" s="90">
        <v>806550.87399999995</v>
      </c>
      <c r="D389" s="90" t="s">
        <v>873</v>
      </c>
      <c r="E389" s="90">
        <v>270589.05</v>
      </c>
      <c r="F389" s="90">
        <v>133019.06400000001</v>
      </c>
      <c r="G389" s="90">
        <v>103763.17600000001</v>
      </c>
      <c r="H389" s="90">
        <v>0</v>
      </c>
      <c r="I389" s="90">
        <v>290163.28399999999</v>
      </c>
      <c r="J389" s="90">
        <v>0</v>
      </c>
      <c r="K389" s="90">
        <v>4055.7130000000002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4960.5860000000002</v>
      </c>
      <c r="R389" s="90">
        <v>0</v>
      </c>
      <c r="S389" s="90">
        <v>0</v>
      </c>
    </row>
    <row r="390" spans="1:19">
      <c r="A390" s="90" t="s">
        <v>344</v>
      </c>
      <c r="B390" s="91">
        <v>892546000000</v>
      </c>
      <c r="C390" s="90">
        <v>942102.41599999997</v>
      </c>
      <c r="D390" s="90" t="s">
        <v>857</v>
      </c>
      <c r="E390" s="90">
        <v>270589.05</v>
      </c>
      <c r="F390" s="90">
        <v>133019.06400000001</v>
      </c>
      <c r="G390" s="90">
        <v>109580.864</v>
      </c>
      <c r="H390" s="90">
        <v>0</v>
      </c>
      <c r="I390" s="90">
        <v>417354.141</v>
      </c>
      <c r="J390" s="90">
        <v>0</v>
      </c>
      <c r="K390" s="90">
        <v>6403.8620000000001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5155.4350000000004</v>
      </c>
      <c r="R390" s="90">
        <v>0</v>
      </c>
      <c r="S390" s="90">
        <v>0</v>
      </c>
    </row>
    <row r="391" spans="1:19">
      <c r="A391" s="90" t="s">
        <v>802</v>
      </c>
      <c r="B391" s="91">
        <v>1004020000000</v>
      </c>
      <c r="C391" s="90">
        <v>1063994.4680000001</v>
      </c>
      <c r="D391" s="90" t="s">
        <v>895</v>
      </c>
      <c r="E391" s="90">
        <v>270589.05</v>
      </c>
      <c r="F391" s="90">
        <v>145652.64300000001</v>
      </c>
      <c r="G391" s="90">
        <v>116144.223</v>
      </c>
      <c r="H391" s="90">
        <v>0</v>
      </c>
      <c r="I391" s="90">
        <v>519163.32699999999</v>
      </c>
      <c r="J391" s="90">
        <v>0</v>
      </c>
      <c r="K391" s="90">
        <v>6893.0910000000003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5552.1350000000002</v>
      </c>
      <c r="R391" s="90">
        <v>0</v>
      </c>
      <c r="S391" s="90">
        <v>0</v>
      </c>
    </row>
    <row r="392" spans="1:19">
      <c r="A392" s="90" t="s">
        <v>803</v>
      </c>
      <c r="B392" s="91">
        <v>742658000000</v>
      </c>
      <c r="C392" s="90">
        <v>872531.08799999999</v>
      </c>
      <c r="D392" s="90" t="s">
        <v>896</v>
      </c>
      <c r="E392" s="90">
        <v>150327.25</v>
      </c>
      <c r="F392" s="90">
        <v>78000.308000000005</v>
      </c>
      <c r="G392" s="90">
        <v>105952.072</v>
      </c>
      <c r="H392" s="90">
        <v>0</v>
      </c>
      <c r="I392" s="90">
        <v>526329.79599999997</v>
      </c>
      <c r="J392" s="90">
        <v>0</v>
      </c>
      <c r="K392" s="90">
        <v>6763.1589999999997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5158.5039999999999</v>
      </c>
      <c r="R392" s="90">
        <v>0</v>
      </c>
      <c r="S392" s="90">
        <v>0</v>
      </c>
    </row>
    <row r="393" spans="1:19">
      <c r="A393" s="90" t="s">
        <v>804</v>
      </c>
      <c r="B393" s="91">
        <v>727907000000</v>
      </c>
      <c r="C393" s="90">
        <v>845801.64399999997</v>
      </c>
      <c r="D393" s="90" t="s">
        <v>1002</v>
      </c>
      <c r="E393" s="90">
        <v>150327.25</v>
      </c>
      <c r="F393" s="90">
        <v>84617.157999999996</v>
      </c>
      <c r="G393" s="90">
        <v>102574.641</v>
      </c>
      <c r="H393" s="90">
        <v>0</v>
      </c>
      <c r="I393" s="90">
        <v>496101.62</v>
      </c>
      <c r="J393" s="90">
        <v>0</v>
      </c>
      <c r="K393" s="90">
        <v>6886.5749999999998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5294.4</v>
      </c>
      <c r="R393" s="90">
        <v>0</v>
      </c>
      <c r="S393" s="90">
        <v>0</v>
      </c>
    </row>
    <row r="394" spans="1:19">
      <c r="A394" s="90" t="s">
        <v>805</v>
      </c>
      <c r="B394" s="91">
        <v>857377000000</v>
      </c>
      <c r="C394" s="90">
        <v>899760.22900000005</v>
      </c>
      <c r="D394" s="90" t="s">
        <v>958</v>
      </c>
      <c r="E394" s="90">
        <v>270589.05</v>
      </c>
      <c r="F394" s="90">
        <v>133019.06400000001</v>
      </c>
      <c r="G394" s="90">
        <v>108951.66099999999</v>
      </c>
      <c r="H394" s="90">
        <v>0</v>
      </c>
      <c r="I394" s="90">
        <v>375993.52899999998</v>
      </c>
      <c r="J394" s="90">
        <v>0</v>
      </c>
      <c r="K394" s="90">
        <v>6056.1440000000002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5150.7790000000005</v>
      </c>
      <c r="R394" s="90">
        <v>0</v>
      </c>
      <c r="S394" s="90">
        <v>0</v>
      </c>
    </row>
    <row r="395" spans="1:19">
      <c r="A395" s="90" t="s">
        <v>806</v>
      </c>
      <c r="B395" s="91">
        <v>750280000000</v>
      </c>
      <c r="C395" s="90">
        <v>790207.71600000001</v>
      </c>
      <c r="D395" s="90" t="s">
        <v>897</v>
      </c>
      <c r="E395" s="90">
        <v>270589.05</v>
      </c>
      <c r="F395" s="90">
        <v>133019.06400000001</v>
      </c>
      <c r="G395" s="90">
        <v>97900.354999999996</v>
      </c>
      <c r="H395" s="90">
        <v>0</v>
      </c>
      <c r="I395" s="90">
        <v>278683.57199999999</v>
      </c>
      <c r="J395" s="90">
        <v>0</v>
      </c>
      <c r="K395" s="90">
        <v>5051.9809999999998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4963.6940000000004</v>
      </c>
      <c r="R395" s="90">
        <v>0</v>
      </c>
      <c r="S395" s="90">
        <v>0</v>
      </c>
    </row>
    <row r="396" spans="1:19">
      <c r="A396" s="90" t="s">
        <v>807</v>
      </c>
      <c r="B396" s="91">
        <v>693554000000</v>
      </c>
      <c r="C396" s="90">
        <v>587894.745</v>
      </c>
      <c r="D396" s="90" t="s">
        <v>959</v>
      </c>
      <c r="E396" s="90">
        <v>270589.05</v>
      </c>
      <c r="F396" s="90">
        <v>133019.06400000001</v>
      </c>
      <c r="G396" s="90">
        <v>84407.472999999998</v>
      </c>
      <c r="H396" s="90">
        <v>0</v>
      </c>
      <c r="I396" s="90">
        <v>93897.535000000003</v>
      </c>
      <c r="J396" s="90">
        <v>0</v>
      </c>
      <c r="K396" s="90">
        <v>1328.54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4653.0829999999996</v>
      </c>
      <c r="R396" s="90">
        <v>0</v>
      </c>
      <c r="S396" s="90">
        <v>0</v>
      </c>
    </row>
    <row r="397" spans="1:19">
      <c r="A397" s="90" t="s">
        <v>808</v>
      </c>
      <c r="B397" s="91">
        <v>686867000000</v>
      </c>
      <c r="C397" s="90">
        <v>519129.00799999997</v>
      </c>
      <c r="D397" s="90" t="s">
        <v>898</v>
      </c>
      <c r="E397" s="90">
        <v>270589.05</v>
      </c>
      <c r="F397" s="90">
        <v>145652.64300000001</v>
      </c>
      <c r="G397" s="90">
        <v>79742.240999999995</v>
      </c>
      <c r="H397" s="90">
        <v>0</v>
      </c>
      <c r="I397" s="90">
        <v>17860.856</v>
      </c>
      <c r="J397" s="90">
        <v>0</v>
      </c>
      <c r="K397" s="90">
        <v>650.649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4633.5690000000004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9129860000000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633236000000</v>
      </c>
      <c r="C400" s="90">
        <v>519129.00799999997</v>
      </c>
      <c r="D400" s="90"/>
      <c r="E400" s="90">
        <v>150327.25</v>
      </c>
      <c r="F400" s="90">
        <v>78000.308000000005</v>
      </c>
      <c r="G400" s="90">
        <v>79742.240999999995</v>
      </c>
      <c r="H400" s="90">
        <v>0</v>
      </c>
      <c r="I400" s="90">
        <v>17860.856</v>
      </c>
      <c r="J400" s="90">
        <v>0</v>
      </c>
      <c r="K400" s="90">
        <v>650.649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4633.5690000000004</v>
      </c>
      <c r="R400" s="90">
        <v>0</v>
      </c>
      <c r="S400" s="90">
        <v>0</v>
      </c>
    </row>
    <row r="401" spans="1:19">
      <c r="A401" s="90" t="s">
        <v>811</v>
      </c>
      <c r="B401" s="91">
        <v>1004020000000</v>
      </c>
      <c r="C401" s="90">
        <v>1063994.4680000001</v>
      </c>
      <c r="D401" s="90"/>
      <c r="E401" s="90">
        <v>270589.05</v>
      </c>
      <c r="F401" s="90">
        <v>145652.64300000001</v>
      </c>
      <c r="G401" s="90">
        <v>116144.223</v>
      </c>
      <c r="H401" s="90">
        <v>0</v>
      </c>
      <c r="I401" s="90">
        <v>526329.79599999997</v>
      </c>
      <c r="J401" s="90">
        <v>0</v>
      </c>
      <c r="K401" s="90">
        <v>6893.0910000000003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5552.1350000000002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93844.1</v>
      </c>
      <c r="C404" s="90">
        <v>36073.03</v>
      </c>
      <c r="D404" s="90">
        <v>0</v>
      </c>
      <c r="E404" s="90">
        <v>129917.12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4.79</v>
      </c>
      <c r="C405" s="90">
        <v>1.84</v>
      </c>
      <c r="D405" s="90">
        <v>0</v>
      </c>
      <c r="E405" s="90">
        <v>6.63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4.79</v>
      </c>
      <c r="C406" s="90">
        <v>1.84</v>
      </c>
      <c r="D406" s="90">
        <v>0</v>
      </c>
      <c r="E406" s="90">
        <v>6.63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15388.02</v>
      </c>
      <c r="C2" s="90">
        <v>785.42</v>
      </c>
      <c r="D2" s="90">
        <v>785.42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15388.02</v>
      </c>
      <c r="C3" s="90">
        <v>785.42</v>
      </c>
      <c r="D3" s="90">
        <v>785.42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22025.4</v>
      </c>
      <c r="C4" s="90">
        <v>1124.2</v>
      </c>
      <c r="D4" s="90">
        <v>1124.2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22025.4</v>
      </c>
      <c r="C5" s="90">
        <v>1124.2</v>
      </c>
      <c r="D5" s="90">
        <v>1124.2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6618.8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270.54000000000002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175.75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1019.5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11.91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382.46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134.55000000000001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8033.37</v>
      </c>
      <c r="C28" s="90">
        <v>7354.65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0.52200000000000002</v>
      </c>
      <c r="E82" s="90">
        <v>0.56699999999999995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0.52200000000000002</v>
      </c>
      <c r="E83" s="90">
        <v>0.56699999999999995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0.52200000000000002</v>
      </c>
      <c r="E84" s="90">
        <v>0.56699999999999995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0.52200000000000002</v>
      </c>
      <c r="E85" s="90">
        <v>0.56699999999999995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0.36399999999999999</v>
      </c>
      <c r="E87" s="90">
        <v>0.39100000000000001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0.52200000000000002</v>
      </c>
      <c r="E88" s="90">
        <v>0.56699999999999995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0.52200000000000002</v>
      </c>
      <c r="E89" s="90">
        <v>0.56699999999999995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0.52200000000000002</v>
      </c>
      <c r="E90" s="90">
        <v>0.56699999999999995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0.52200000000000002</v>
      </c>
      <c r="E91" s="90">
        <v>0.56699999999999995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0.36399999999999999</v>
      </c>
      <c r="E93" s="90">
        <v>0.39100000000000001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0.52200000000000002</v>
      </c>
      <c r="E94" s="90">
        <v>0.56699999999999995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0.52200000000000002</v>
      </c>
      <c r="E95" s="90">
        <v>0.56699999999999995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0.52200000000000002</v>
      </c>
      <c r="E96" s="90">
        <v>0.56699999999999995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0.52200000000000002</v>
      </c>
      <c r="E98" s="90">
        <v>0.56699999999999995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0.52200000000000002</v>
      </c>
      <c r="E99" s="90">
        <v>0.56699999999999995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0.52200000000000002</v>
      </c>
      <c r="E100" s="90">
        <v>0.56699999999999995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0.36399999999999999</v>
      </c>
      <c r="E101" s="90">
        <v>0.39100000000000001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0.52200000000000002</v>
      </c>
      <c r="E102" s="90">
        <v>0.56699999999999995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0.52200000000000002</v>
      </c>
      <c r="E103" s="90">
        <v>0.56699999999999995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0.52200000000000002</v>
      </c>
      <c r="E105" s="90">
        <v>0.56699999999999995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0.52200000000000002</v>
      </c>
      <c r="E106" s="90">
        <v>0.56699999999999995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0.52200000000000002</v>
      </c>
      <c r="E108" s="90">
        <v>0.56699999999999995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0.52200000000000002</v>
      </c>
      <c r="E109" s="90">
        <v>0.56699999999999995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0.36399999999999999</v>
      </c>
      <c r="E110" s="90">
        <v>0.39100000000000001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0.52200000000000002</v>
      </c>
      <c r="E111" s="90">
        <v>0.56699999999999995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0.52200000000000002</v>
      </c>
      <c r="E112" s="90">
        <v>0.56699999999999995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0.52200000000000002</v>
      </c>
      <c r="E114" s="90">
        <v>0.56699999999999995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0.52200000000000002</v>
      </c>
      <c r="E115" s="90">
        <v>0.56699999999999995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0.36399999999999999</v>
      </c>
      <c r="E116" s="90">
        <v>0.39100000000000001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0.52200000000000002</v>
      </c>
      <c r="E117" s="90">
        <v>0.56699999999999995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0.52200000000000002</v>
      </c>
      <c r="E118" s="90">
        <v>0.56699999999999995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0.52200000000000002</v>
      </c>
      <c r="E120" s="90">
        <v>0.56699999999999995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0.52200000000000002</v>
      </c>
      <c r="E121" s="90">
        <v>0.56699999999999995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0.36399999999999999</v>
      </c>
      <c r="E122" s="90">
        <v>0.39100000000000001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0.52200000000000002</v>
      </c>
      <c r="E123" s="90">
        <v>0.56699999999999995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0.52200000000000002</v>
      </c>
      <c r="E124" s="90">
        <v>0.56699999999999995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0.52200000000000002</v>
      </c>
      <c r="E126" s="90">
        <v>0.56699999999999995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0.52200000000000002</v>
      </c>
      <c r="E127" s="90">
        <v>0.56699999999999995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0.36399999999999999</v>
      </c>
      <c r="E128" s="90">
        <v>0.39100000000000001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0.52200000000000002</v>
      </c>
      <c r="E129" s="90">
        <v>0.56699999999999995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0.52200000000000002</v>
      </c>
      <c r="E130" s="90">
        <v>0.56699999999999995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0.52200000000000002</v>
      </c>
      <c r="E132" s="90">
        <v>0.56699999999999995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0.52200000000000002</v>
      </c>
      <c r="E133" s="90">
        <v>0.56699999999999995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0.36399999999999999</v>
      </c>
      <c r="E134" s="90">
        <v>0.39100000000000001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0.52200000000000002</v>
      </c>
      <c r="E135" s="90">
        <v>0.56699999999999995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0.52200000000000002</v>
      </c>
      <c r="E136" s="90">
        <v>0.56699999999999995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0.52200000000000002</v>
      </c>
      <c r="E138" s="90">
        <v>0.56699999999999995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0.52200000000000002</v>
      </c>
      <c r="E139" s="90">
        <v>0.56699999999999995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0.36399999999999999</v>
      </c>
      <c r="E140" s="90">
        <v>0.39100000000000001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0.52200000000000002</v>
      </c>
      <c r="E141" s="90">
        <v>0.56699999999999995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0.52200000000000002</v>
      </c>
      <c r="E143" s="90">
        <v>0.56699999999999995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0.36399999999999999</v>
      </c>
      <c r="E144" s="90">
        <v>0.39100000000000001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0.52200000000000002</v>
      </c>
      <c r="E145" s="90">
        <v>0.56699999999999995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0.52200000000000002</v>
      </c>
      <c r="E147" s="90">
        <v>0.56699999999999995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0.36399999999999999</v>
      </c>
      <c r="E148" s="90">
        <v>0.39100000000000001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0.52200000000000002</v>
      </c>
      <c r="E149" s="90">
        <v>0.56699999999999995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0.52200000000000002</v>
      </c>
      <c r="E151" s="90">
        <v>0.56699999999999995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0.36399999999999999</v>
      </c>
      <c r="E152" s="90">
        <v>0.39100000000000001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0.36399999999999999</v>
      </c>
      <c r="E154" s="90">
        <v>0.39100000000000001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0.52200000000000002</v>
      </c>
      <c r="E155" s="90">
        <v>0.56699999999999995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0.52200000000000002</v>
      </c>
      <c r="E157" s="90">
        <v>0.56699999999999995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0.52200000000000002</v>
      </c>
      <c r="E158" s="90">
        <v>0.56699999999999995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0.36399999999999999</v>
      </c>
      <c r="E159" s="90">
        <v>0.39100000000000001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0.52200000000000002</v>
      </c>
      <c r="E160" s="90">
        <v>0.56699999999999995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0.52200000000000002</v>
      </c>
      <c r="E162" s="90">
        <v>0.56699999999999995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0.36399999999999999</v>
      </c>
      <c r="E163" s="90">
        <v>0.39100000000000001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0.52200000000000002</v>
      </c>
      <c r="E164" s="90">
        <v>0.56699999999999995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0.52200000000000002</v>
      </c>
      <c r="E165" s="90">
        <v>0.56699999999999995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0.52200000000000002</v>
      </c>
      <c r="E166" s="90">
        <v>0.56699999999999995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0.52200000000000002</v>
      </c>
      <c r="E168" s="90">
        <v>0.56699999999999995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0.52200000000000002</v>
      </c>
      <c r="E169" s="90">
        <v>0.56699999999999995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0.52200000000000002</v>
      </c>
      <c r="E170" s="90">
        <v>0.56699999999999995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0.36399999999999999</v>
      </c>
      <c r="E171" s="90">
        <v>0.39100000000000001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0.36399999999999999</v>
      </c>
      <c r="E173" s="90">
        <v>0.39100000000000001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0.52200000000000002</v>
      </c>
      <c r="E174" s="90">
        <v>0.56699999999999995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0.52200000000000002</v>
      </c>
      <c r="E176" s="90">
        <v>0.56699999999999995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0.36399999999999999</v>
      </c>
      <c r="E177" s="90">
        <v>0.39100000000000001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0.52200000000000002</v>
      </c>
      <c r="E178" s="90">
        <v>0.56699999999999995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0.52200000000000002</v>
      </c>
      <c r="E180" s="90">
        <v>0.56699999999999995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0.36399999999999999</v>
      </c>
      <c r="E181" s="90">
        <v>0.39100000000000001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0.52200000000000002</v>
      </c>
      <c r="E182" s="90">
        <v>0.56699999999999995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0.52200000000000002</v>
      </c>
      <c r="E184" s="90">
        <v>0.56699999999999995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0.36399999999999999</v>
      </c>
      <c r="E185" s="90">
        <v>0.39100000000000001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0.52200000000000002</v>
      </c>
      <c r="E186" s="90">
        <v>0.56699999999999995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0.52200000000000002</v>
      </c>
      <c r="E188" s="90">
        <v>0.56699999999999995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0.36399999999999999</v>
      </c>
      <c r="E189" s="90">
        <v>0.39100000000000001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0.52200000000000002</v>
      </c>
      <c r="E190" s="90">
        <v>0.56699999999999995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0.52200000000000002</v>
      </c>
      <c r="E192" s="90">
        <v>0.56699999999999995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0.36399999999999999</v>
      </c>
      <c r="E193" s="90">
        <v>0.39100000000000001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0.52200000000000002</v>
      </c>
      <c r="E194" s="90">
        <v>0.56699999999999995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0.52200000000000002</v>
      </c>
      <c r="E196" s="90">
        <v>0.56699999999999995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0.36399999999999999</v>
      </c>
      <c r="E197" s="90">
        <v>0.39100000000000001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0.52200000000000002</v>
      </c>
      <c r="E198" s="90">
        <v>0.56699999999999995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0.52200000000000002</v>
      </c>
      <c r="E199" s="90">
        <v>0.56699999999999995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0.52200000000000002</v>
      </c>
      <c r="E201" s="90">
        <v>0.56699999999999995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0.52200000000000002</v>
      </c>
      <c r="E202" s="90">
        <v>0.56699999999999995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0.36399999999999999</v>
      </c>
      <c r="E203" s="90">
        <v>0.39100000000000001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4.0919999999999996</v>
      </c>
      <c r="F206" s="90">
        <v>0.39200000000000002</v>
      </c>
      <c r="G206" s="90">
        <v>0.253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4.0919999999999996</v>
      </c>
      <c r="F207" s="90">
        <v>0.39200000000000002</v>
      </c>
      <c r="G207" s="90">
        <v>0.253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4.0919999999999996</v>
      </c>
      <c r="F208" s="90">
        <v>0.39200000000000002</v>
      </c>
      <c r="G208" s="90">
        <v>0.253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4.0919999999999996</v>
      </c>
      <c r="F209" s="90">
        <v>0.39200000000000002</v>
      </c>
      <c r="G209" s="90">
        <v>0.253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4.0919999999999996</v>
      </c>
      <c r="F210" s="90">
        <v>0.39200000000000002</v>
      </c>
      <c r="G210" s="90">
        <v>0.253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4.0919999999999996</v>
      </c>
      <c r="F211" s="90">
        <v>0.39200000000000002</v>
      </c>
      <c r="G211" s="90">
        <v>0.253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4.0919999999999996</v>
      </c>
      <c r="F212" s="90">
        <v>0.39200000000000002</v>
      </c>
      <c r="G212" s="90">
        <v>0.253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4.0919999999999996</v>
      </c>
      <c r="F213" s="90">
        <v>0.39200000000000002</v>
      </c>
      <c r="G213" s="90">
        <v>0.253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4.0919999999999996</v>
      </c>
      <c r="F214" s="90">
        <v>0.39200000000000002</v>
      </c>
      <c r="G214" s="90">
        <v>0.253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4.0919999999999996</v>
      </c>
      <c r="F215" s="90">
        <v>0.39200000000000002</v>
      </c>
      <c r="G215" s="90">
        <v>0.253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4.0919999999999996</v>
      </c>
      <c r="F216" s="90">
        <v>0.39200000000000002</v>
      </c>
      <c r="G216" s="90">
        <v>0.253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4.0919999999999996</v>
      </c>
      <c r="F217" s="90">
        <v>0.39200000000000002</v>
      </c>
      <c r="G217" s="90">
        <v>0.253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4.0919999999999996</v>
      </c>
      <c r="F218" s="90">
        <v>0.39200000000000002</v>
      </c>
      <c r="G218" s="90">
        <v>0.253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4.0919999999999996</v>
      </c>
      <c r="F219" s="90">
        <v>0.39200000000000002</v>
      </c>
      <c r="G219" s="90">
        <v>0.253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4.0919999999999996</v>
      </c>
      <c r="F220" s="90">
        <v>0.39200000000000002</v>
      </c>
      <c r="G220" s="90">
        <v>0.253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4.0919999999999996</v>
      </c>
      <c r="F221" s="90">
        <v>0.39200000000000002</v>
      </c>
      <c r="G221" s="90">
        <v>0.253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4.0919999999999996</v>
      </c>
      <c r="F222" s="90">
        <v>0.39200000000000002</v>
      </c>
      <c r="G222" s="90">
        <v>0.253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4.0919999999999996</v>
      </c>
      <c r="F223" s="90">
        <v>0.39200000000000002</v>
      </c>
      <c r="G223" s="90">
        <v>0.253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4.0919999999999996</v>
      </c>
      <c r="F224" s="90">
        <v>0.39200000000000002</v>
      </c>
      <c r="G224" s="90">
        <v>0.253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4.0919999999999996</v>
      </c>
      <c r="F225" s="90">
        <v>0.39200000000000002</v>
      </c>
      <c r="G225" s="90">
        <v>0.253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4.0919999999999996</v>
      </c>
      <c r="F226" s="90">
        <v>0.39200000000000002</v>
      </c>
      <c r="G226" s="90">
        <v>0.253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4.0919999999999996</v>
      </c>
      <c r="F227" s="90">
        <v>0.39200000000000002</v>
      </c>
      <c r="G227" s="90">
        <v>0.253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4.0919999999999996</v>
      </c>
      <c r="F228" s="90">
        <v>0.39200000000000002</v>
      </c>
      <c r="G228" s="90">
        <v>0.253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4.0919999999999996</v>
      </c>
      <c r="F229" s="90">
        <v>0.39200000000000002</v>
      </c>
      <c r="G229" s="90">
        <v>0.253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4.0919999999999996</v>
      </c>
      <c r="F230" s="90">
        <v>0.39200000000000002</v>
      </c>
      <c r="G230" s="90">
        <v>0.253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4.0919999999999996</v>
      </c>
      <c r="F231" s="90">
        <v>0.39200000000000002</v>
      </c>
      <c r="G231" s="90">
        <v>0.253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4.0919999999999996</v>
      </c>
      <c r="F232" s="90">
        <v>0.39200000000000002</v>
      </c>
      <c r="G232" s="90">
        <v>0.253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4.0919999999999996</v>
      </c>
      <c r="F233" s="90">
        <v>0.39200000000000002</v>
      </c>
      <c r="G233" s="90">
        <v>0.253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4.0919999999999996</v>
      </c>
      <c r="F234" s="90">
        <v>0.39200000000000002</v>
      </c>
      <c r="G234" s="90">
        <v>0.253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4.0919999999999996</v>
      </c>
      <c r="F235" s="90">
        <v>0.39200000000000002</v>
      </c>
      <c r="G235" s="90">
        <v>0.253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4.0919999999999996</v>
      </c>
      <c r="F236" s="90">
        <v>0.39200000000000002</v>
      </c>
      <c r="G236" s="90">
        <v>0.253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4.0919999999999996</v>
      </c>
      <c r="F237" s="90">
        <v>0.39200000000000002</v>
      </c>
      <c r="G237" s="90">
        <v>0.253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4.0919999999999996</v>
      </c>
      <c r="F238" s="90">
        <v>0.39200000000000002</v>
      </c>
      <c r="G238" s="90">
        <v>0.253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4.0919999999999996</v>
      </c>
      <c r="F239" s="90">
        <v>0.39200000000000002</v>
      </c>
      <c r="G239" s="90">
        <v>0.253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4.0919999999999996</v>
      </c>
      <c r="F240" s="90">
        <v>0.39200000000000002</v>
      </c>
      <c r="G240" s="90">
        <v>0.253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4.0919999999999996</v>
      </c>
      <c r="F241" s="90">
        <v>0.39200000000000002</v>
      </c>
      <c r="G241" s="90">
        <v>0.253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4.0919999999999996</v>
      </c>
      <c r="F242" s="90">
        <v>0.39200000000000002</v>
      </c>
      <c r="G242" s="90">
        <v>0.253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4.0919999999999996</v>
      </c>
      <c r="F243" s="90">
        <v>0.39200000000000002</v>
      </c>
      <c r="G243" s="90">
        <v>0.253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4.0919999999999996</v>
      </c>
      <c r="F244" s="90">
        <v>0.39200000000000002</v>
      </c>
      <c r="G244" s="90">
        <v>0.253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4.0919999999999996</v>
      </c>
      <c r="F245" s="90">
        <v>0.39200000000000002</v>
      </c>
      <c r="G245" s="90">
        <v>0.253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4.0919999999999996</v>
      </c>
      <c r="F246" s="90">
        <v>0.39200000000000002</v>
      </c>
      <c r="G246" s="90">
        <v>0.253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4.0919999999999996</v>
      </c>
      <c r="F247" s="90">
        <v>0.39200000000000002</v>
      </c>
      <c r="G247" s="90">
        <v>0.253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4.0919999999999996</v>
      </c>
      <c r="F248" s="90">
        <v>0.39200000000000002</v>
      </c>
      <c r="G248" s="90">
        <v>0.253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4.0919999999999996</v>
      </c>
      <c r="F249" s="90">
        <v>0.39200000000000002</v>
      </c>
      <c r="G249" s="90">
        <v>0.253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4.0919999999999996</v>
      </c>
      <c r="F250" s="90">
        <v>0.39200000000000002</v>
      </c>
      <c r="G250" s="90">
        <v>0.253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4.0919999999999996</v>
      </c>
      <c r="F251" s="90">
        <v>0.39200000000000002</v>
      </c>
      <c r="G251" s="90">
        <v>0.253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4.0919999999999996</v>
      </c>
      <c r="F252" s="90">
        <v>0.39200000000000002</v>
      </c>
      <c r="G252" s="90">
        <v>0.253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4.0919999999999996</v>
      </c>
      <c r="F253" s="90">
        <v>0.39200000000000002</v>
      </c>
      <c r="G253" s="90">
        <v>0.253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4.0919999999999996</v>
      </c>
      <c r="F254" s="90">
        <v>0.39200000000000002</v>
      </c>
      <c r="G254" s="90">
        <v>0.253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4.0919999999999996</v>
      </c>
      <c r="F255" s="90">
        <v>0.39200000000000002</v>
      </c>
      <c r="G255" s="90">
        <v>0.253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4.0919999999999996</v>
      </c>
      <c r="F256" s="90">
        <v>0.39200000000000002</v>
      </c>
      <c r="G256" s="90">
        <v>0.253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4.0919999999999996</v>
      </c>
      <c r="F257" s="90">
        <v>0.39200000000000002</v>
      </c>
      <c r="G257" s="90">
        <v>0.253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4.0919999999999996</v>
      </c>
      <c r="F258" s="90">
        <v>0.39200000000000002</v>
      </c>
      <c r="G258" s="90">
        <v>0.253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4.0919999999999996</v>
      </c>
      <c r="F259" s="90">
        <v>0.39200000000000002</v>
      </c>
      <c r="G259" s="90">
        <v>0.253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4.0919999999999996</v>
      </c>
      <c r="F260" s="90">
        <v>0.39200000000000002</v>
      </c>
      <c r="G260" s="90">
        <v>0.253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4.0919999999999996</v>
      </c>
      <c r="F261" s="90">
        <v>0.39200000000000002</v>
      </c>
      <c r="G261" s="90">
        <v>0.253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4.0919999999999996</v>
      </c>
      <c r="F262" s="90">
        <v>0.39200000000000002</v>
      </c>
      <c r="G262" s="90">
        <v>0.253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4.0919999999999996</v>
      </c>
      <c r="F263" s="90">
        <v>0.39200000000000002</v>
      </c>
      <c r="G263" s="90">
        <v>0.253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4.0919999999999996</v>
      </c>
      <c r="F264" s="90">
        <v>0.39200000000000002</v>
      </c>
      <c r="G264" s="90">
        <v>0.253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4.0919999999999996</v>
      </c>
      <c r="F265" s="90">
        <v>0.39200000000000002</v>
      </c>
      <c r="G265" s="90">
        <v>0.253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4.0919999999999996</v>
      </c>
      <c r="F266" s="90">
        <v>0.39200000000000002</v>
      </c>
      <c r="G266" s="90">
        <v>0.253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4.0919999999999996</v>
      </c>
      <c r="F267" s="90">
        <v>0.39200000000000002</v>
      </c>
      <c r="G267" s="90">
        <v>0.253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4.0919999999999996</v>
      </c>
      <c r="F268" s="90">
        <v>0.39200000000000002</v>
      </c>
      <c r="G268" s="90">
        <v>0.253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4.0919999999999996</v>
      </c>
      <c r="F269" s="90">
        <v>0.39200000000000002</v>
      </c>
      <c r="G269" s="90">
        <v>0.253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4.0919999999999996</v>
      </c>
      <c r="F270" s="90">
        <v>0.39200000000000002</v>
      </c>
      <c r="G270" s="90">
        <v>0.253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4.0919999999999996</v>
      </c>
      <c r="F271" s="90">
        <v>0.39200000000000002</v>
      </c>
      <c r="G271" s="90">
        <v>0.253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4.0919999999999996</v>
      </c>
      <c r="F272" s="90">
        <v>0.39200000000000002</v>
      </c>
      <c r="G272" s="90">
        <v>0.253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4.09</v>
      </c>
      <c r="F273" s="90">
        <v>0.39200000000000002</v>
      </c>
      <c r="G273" s="90">
        <v>0.253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4.09</v>
      </c>
      <c r="F274" s="90">
        <v>0.39200000000000002</v>
      </c>
      <c r="G274" s="90">
        <v>0.253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4.09</v>
      </c>
      <c r="F275" s="90">
        <v>0.39200000000000002</v>
      </c>
      <c r="G275" s="90">
        <v>0.253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805686.19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841523.76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419688.46</v>
      </c>
      <c r="D282" s="90">
        <v>301145.09000000003</v>
      </c>
      <c r="E282" s="90">
        <v>118543.37</v>
      </c>
      <c r="F282" s="90">
        <v>0.72</v>
      </c>
      <c r="G282" s="90">
        <v>2.83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84941.22</v>
      </c>
      <c r="D283" s="90">
        <v>59418.46</v>
      </c>
      <c r="E283" s="90">
        <v>25522.76</v>
      </c>
      <c r="F283" s="90">
        <v>0.7</v>
      </c>
      <c r="G283" s="90">
        <v>2.97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157787.13</v>
      </c>
      <c r="D284" s="90">
        <v>116110</v>
      </c>
      <c r="E284" s="90">
        <v>41677.129999999997</v>
      </c>
      <c r="F284" s="90">
        <v>0.74</v>
      </c>
      <c r="G284" s="90">
        <v>3.08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9903.2000000000007</v>
      </c>
      <c r="D285" s="90">
        <v>6988.59</v>
      </c>
      <c r="E285" s="90">
        <v>2914.61</v>
      </c>
      <c r="F285" s="90">
        <v>0.71</v>
      </c>
      <c r="G285" s="90">
        <v>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91224.51</v>
      </c>
      <c r="D286" s="90">
        <v>66639.09</v>
      </c>
      <c r="E286" s="90">
        <v>24585.42</v>
      </c>
      <c r="F286" s="90">
        <v>0.73</v>
      </c>
      <c r="G286" s="90">
        <v>3.08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301283.45</v>
      </c>
      <c r="D287" s="90">
        <v>207170.2</v>
      </c>
      <c r="E287" s="90">
        <v>94113.26</v>
      </c>
      <c r="F287" s="90">
        <v>0.69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228550.88</v>
      </c>
      <c r="D288" s="90">
        <v>155533.07</v>
      </c>
      <c r="E288" s="90">
        <v>73017.81</v>
      </c>
      <c r="F288" s="90">
        <v>0.68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228419.56</v>
      </c>
      <c r="D289" s="90">
        <v>155430.82999999999</v>
      </c>
      <c r="E289" s="90">
        <v>72988.73</v>
      </c>
      <c r="F289" s="90">
        <v>0.68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242555.11</v>
      </c>
      <c r="D290" s="90">
        <v>165107.65</v>
      </c>
      <c r="E290" s="90">
        <v>77447.460000000006</v>
      </c>
      <c r="F290" s="90">
        <v>0.68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6458.8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7926.54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6126.75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8789.89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6052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8756.31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6055.76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8776.14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4911.07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7554.29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4899.1099999999997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7555.77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4973.05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7597.91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4270.08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9647.89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3523.02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9550.9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3564.99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9684.41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28056.880000000001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4106.3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7817.45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14582.13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33882.46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9367.74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5839.41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17548.47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28783.42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18615.93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28571.85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18684.689999999999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32087.45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11541.09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17390.04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11541.09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17401.080000000002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11541.09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21058.39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17021.27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26707.55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1048815.8600000001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198921.93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419526.35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23724.61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238276.99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82556.929999999993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60917.5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60867.37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64816.67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0.45</v>
      </c>
      <c r="F352" s="90">
        <v>518.45000000000005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13.06</v>
      </c>
      <c r="F354" s="90">
        <v>22123.93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1017.59</v>
      </c>
      <c r="E355" s="90">
        <v>9.64</v>
      </c>
      <c r="F355" s="90">
        <v>16576.060000000001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1017.59</v>
      </c>
      <c r="E356" s="90">
        <v>9.6300000000000008</v>
      </c>
      <c r="F356" s="90">
        <v>16562.419999999998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1017.59</v>
      </c>
      <c r="E357" s="90">
        <v>10.25</v>
      </c>
      <c r="F357" s="90">
        <v>17637.05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7383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4633.79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101248.912</v>
      </c>
      <c r="C368" s="90">
        <v>115.3973</v>
      </c>
      <c r="D368" s="90">
        <v>150.41470000000001</v>
      </c>
      <c r="E368" s="90">
        <v>0</v>
      </c>
      <c r="F368" s="90">
        <v>6.9999999999999999E-4</v>
      </c>
      <c r="G368" s="91">
        <v>1983650</v>
      </c>
      <c r="H368" s="90">
        <v>37558.372300000003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76726.039499999999</v>
      </c>
      <c r="C369" s="90">
        <v>90.694599999999994</v>
      </c>
      <c r="D369" s="90">
        <v>134.71510000000001</v>
      </c>
      <c r="E369" s="90">
        <v>0</v>
      </c>
      <c r="F369" s="90">
        <v>5.9999999999999995E-4</v>
      </c>
      <c r="G369" s="91">
        <v>1777550</v>
      </c>
      <c r="H369" s="90">
        <v>28809.346000000001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85904.985400000005</v>
      </c>
      <c r="C370" s="90">
        <v>102.4598</v>
      </c>
      <c r="D370" s="90">
        <v>156.6746</v>
      </c>
      <c r="E370" s="90">
        <v>0</v>
      </c>
      <c r="F370" s="90">
        <v>6.9999999999999999E-4</v>
      </c>
      <c r="G370" s="91">
        <v>2067530</v>
      </c>
      <c r="H370" s="90">
        <v>32353.9015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63725.012000000002</v>
      </c>
      <c r="C371" s="90">
        <v>80.032700000000006</v>
      </c>
      <c r="D371" s="90">
        <v>141.93530000000001</v>
      </c>
      <c r="E371" s="90">
        <v>0</v>
      </c>
      <c r="F371" s="90">
        <v>5.9999999999999995E-4</v>
      </c>
      <c r="G371" s="91">
        <v>1873990</v>
      </c>
      <c r="H371" s="90">
        <v>24431.6996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52516.326500000003</v>
      </c>
      <c r="C372" s="90">
        <v>72.220799999999997</v>
      </c>
      <c r="D372" s="90">
        <v>156.97190000000001</v>
      </c>
      <c r="E372" s="90">
        <v>0</v>
      </c>
      <c r="F372" s="90">
        <v>5.9999999999999995E-4</v>
      </c>
      <c r="G372" s="91">
        <v>2073740</v>
      </c>
      <c r="H372" s="90">
        <v>20805.374800000001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45833.157599999999</v>
      </c>
      <c r="C373" s="90">
        <v>66.636099999999999</v>
      </c>
      <c r="D373" s="90">
        <v>160.02019999999999</v>
      </c>
      <c r="E373" s="90">
        <v>0</v>
      </c>
      <c r="F373" s="90">
        <v>5.9999999999999995E-4</v>
      </c>
      <c r="G373" s="91">
        <v>2114540</v>
      </c>
      <c r="H373" s="90">
        <v>18543.922699999999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29517.720600000001</v>
      </c>
      <c r="C374" s="90">
        <v>44.327199999999998</v>
      </c>
      <c r="D374" s="90">
        <v>112.0718</v>
      </c>
      <c r="E374" s="90">
        <v>0</v>
      </c>
      <c r="F374" s="90">
        <v>4.0000000000000002E-4</v>
      </c>
      <c r="G374" s="91">
        <v>1481110</v>
      </c>
      <c r="H374" s="90">
        <v>12093.973900000001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31088.179</v>
      </c>
      <c r="C375" s="90">
        <v>46.704799999999999</v>
      </c>
      <c r="D375" s="90">
        <v>118.15689999999999</v>
      </c>
      <c r="E375" s="90">
        <v>0</v>
      </c>
      <c r="F375" s="90">
        <v>5.0000000000000001E-4</v>
      </c>
      <c r="G375" s="91">
        <v>1561530</v>
      </c>
      <c r="H375" s="90">
        <v>12739.474700000001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44873.161399999997</v>
      </c>
      <c r="C376" s="90">
        <v>64.626300000000001</v>
      </c>
      <c r="D376" s="90">
        <v>152.74770000000001</v>
      </c>
      <c r="E376" s="90">
        <v>0</v>
      </c>
      <c r="F376" s="90">
        <v>5.9999999999999995E-4</v>
      </c>
      <c r="G376" s="91">
        <v>2018360</v>
      </c>
      <c r="H376" s="90">
        <v>18089.743900000001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56818.802300000003</v>
      </c>
      <c r="C377" s="90">
        <v>74.985100000000003</v>
      </c>
      <c r="D377" s="90">
        <v>149.70419999999999</v>
      </c>
      <c r="E377" s="90">
        <v>0</v>
      </c>
      <c r="F377" s="90">
        <v>5.9999999999999995E-4</v>
      </c>
      <c r="G377" s="91">
        <v>1977270</v>
      </c>
      <c r="H377" s="90">
        <v>22172.2546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82970.285699999993</v>
      </c>
      <c r="C378" s="90">
        <v>98.260199999999998</v>
      </c>
      <c r="D378" s="90">
        <v>146.85679999999999</v>
      </c>
      <c r="E378" s="90">
        <v>0</v>
      </c>
      <c r="F378" s="90">
        <v>6.9999999999999999E-4</v>
      </c>
      <c r="G378" s="91">
        <v>1937810</v>
      </c>
      <c r="H378" s="90">
        <v>31173.716799999998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98038.243900000001</v>
      </c>
      <c r="C379" s="90">
        <v>111.8665</v>
      </c>
      <c r="D379" s="90">
        <v>146.46520000000001</v>
      </c>
      <c r="E379" s="90">
        <v>0</v>
      </c>
      <c r="F379" s="90">
        <v>6.9999999999999999E-4</v>
      </c>
      <c r="G379" s="91">
        <v>1931600</v>
      </c>
      <c r="H379" s="90">
        <v>36381.129800000002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0">
        <v>769260.826</v>
      </c>
      <c r="C381" s="90">
        <v>968.21140000000003</v>
      </c>
      <c r="D381" s="90">
        <v>1726.7345</v>
      </c>
      <c r="E381" s="90">
        <v>0</v>
      </c>
      <c r="F381" s="90">
        <v>7.4999999999999997E-3</v>
      </c>
      <c r="G381" s="91">
        <v>22798700</v>
      </c>
      <c r="H381" s="90">
        <v>295152.9106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29517.720600000001</v>
      </c>
      <c r="C382" s="90">
        <v>44.327199999999998</v>
      </c>
      <c r="D382" s="90">
        <v>112.0718</v>
      </c>
      <c r="E382" s="90">
        <v>0</v>
      </c>
      <c r="F382" s="90">
        <v>4.0000000000000002E-4</v>
      </c>
      <c r="G382" s="91">
        <v>1481110</v>
      </c>
      <c r="H382" s="90">
        <v>12093.973900000001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101248.912</v>
      </c>
      <c r="C383" s="90">
        <v>115.3973</v>
      </c>
      <c r="D383" s="90">
        <v>160.02019999999999</v>
      </c>
      <c r="E383" s="90">
        <v>0</v>
      </c>
      <c r="F383" s="90">
        <v>6.9999999999999999E-4</v>
      </c>
      <c r="G383" s="91">
        <v>2114540</v>
      </c>
      <c r="H383" s="90">
        <v>37558.372300000003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698960000000</v>
      </c>
      <c r="C386" s="90">
        <v>499668.065</v>
      </c>
      <c r="D386" s="90" t="s">
        <v>953</v>
      </c>
      <c r="E386" s="90">
        <v>270589.05</v>
      </c>
      <c r="F386" s="90">
        <v>151653.867</v>
      </c>
      <c r="G386" s="90">
        <v>70867.429999999993</v>
      </c>
      <c r="H386" s="90">
        <v>0</v>
      </c>
      <c r="I386" s="90">
        <v>0</v>
      </c>
      <c r="J386" s="90">
        <v>0</v>
      </c>
      <c r="K386" s="90">
        <v>422.27300000000002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6135.4449999999997</v>
      </c>
      <c r="R386" s="90">
        <v>0</v>
      </c>
      <c r="S386" s="90">
        <v>0</v>
      </c>
    </row>
    <row r="387" spans="1:19">
      <c r="A387" s="90" t="s">
        <v>799</v>
      </c>
      <c r="B387" s="91">
        <v>626340000000</v>
      </c>
      <c r="C387" s="90">
        <v>518407.978</v>
      </c>
      <c r="D387" s="90" t="s">
        <v>899</v>
      </c>
      <c r="E387" s="90">
        <v>270589.05</v>
      </c>
      <c r="F387" s="90">
        <v>151653.867</v>
      </c>
      <c r="G387" s="90">
        <v>71387.698000000004</v>
      </c>
      <c r="H387" s="90">
        <v>0</v>
      </c>
      <c r="I387" s="90">
        <v>19471.571</v>
      </c>
      <c r="J387" s="90">
        <v>0</v>
      </c>
      <c r="K387" s="90">
        <v>592.18600000000004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4713.6049999999996</v>
      </c>
      <c r="R387" s="90">
        <v>0</v>
      </c>
      <c r="S387" s="90">
        <v>0</v>
      </c>
    </row>
    <row r="388" spans="1:19">
      <c r="A388" s="90" t="s">
        <v>800</v>
      </c>
      <c r="B388" s="91">
        <v>728518000000</v>
      </c>
      <c r="C388" s="90">
        <v>594053.478</v>
      </c>
      <c r="D388" s="90" t="s">
        <v>900</v>
      </c>
      <c r="E388" s="90">
        <v>270589.05</v>
      </c>
      <c r="F388" s="90">
        <v>133019.06400000001</v>
      </c>
      <c r="G388" s="90">
        <v>77422.274000000005</v>
      </c>
      <c r="H388" s="90">
        <v>0</v>
      </c>
      <c r="I388" s="90">
        <v>107129.56</v>
      </c>
      <c r="J388" s="90">
        <v>0</v>
      </c>
      <c r="K388" s="90">
        <v>1215.51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4678.0200000000004</v>
      </c>
      <c r="R388" s="90">
        <v>0</v>
      </c>
      <c r="S388" s="90">
        <v>0</v>
      </c>
    </row>
    <row r="389" spans="1:19">
      <c r="A389" s="90" t="s">
        <v>801</v>
      </c>
      <c r="B389" s="91">
        <v>660320000000</v>
      </c>
      <c r="C389" s="90">
        <v>539229.95799999998</v>
      </c>
      <c r="D389" s="90" t="s">
        <v>901</v>
      </c>
      <c r="E389" s="90">
        <v>270589.05</v>
      </c>
      <c r="F389" s="90">
        <v>145652.64300000001</v>
      </c>
      <c r="G389" s="90">
        <v>77343.846000000005</v>
      </c>
      <c r="H389" s="90">
        <v>0</v>
      </c>
      <c r="I389" s="90">
        <v>39796.54</v>
      </c>
      <c r="J389" s="90">
        <v>0</v>
      </c>
      <c r="K389" s="90">
        <v>1022.721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4825.1570000000002</v>
      </c>
      <c r="R389" s="90">
        <v>0</v>
      </c>
      <c r="S389" s="90">
        <v>0</v>
      </c>
    </row>
    <row r="390" spans="1:19">
      <c r="A390" s="90" t="s">
        <v>344</v>
      </c>
      <c r="B390" s="91">
        <v>730705000000</v>
      </c>
      <c r="C390" s="90">
        <v>734414.55500000005</v>
      </c>
      <c r="D390" s="90" t="s">
        <v>902</v>
      </c>
      <c r="E390" s="90">
        <v>270589.05</v>
      </c>
      <c r="F390" s="90">
        <v>133019.06400000001</v>
      </c>
      <c r="G390" s="90">
        <v>80668.373000000007</v>
      </c>
      <c r="H390" s="90">
        <v>0</v>
      </c>
      <c r="I390" s="90">
        <v>242661.12899999999</v>
      </c>
      <c r="J390" s="90">
        <v>0</v>
      </c>
      <c r="K390" s="90">
        <v>2519.165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4957.7740000000003</v>
      </c>
      <c r="R390" s="90">
        <v>0</v>
      </c>
      <c r="S390" s="90">
        <v>0</v>
      </c>
    </row>
    <row r="391" spans="1:19">
      <c r="A391" s="90" t="s">
        <v>802</v>
      </c>
      <c r="B391" s="91">
        <v>745080000000</v>
      </c>
      <c r="C391" s="90">
        <v>787558.83</v>
      </c>
      <c r="D391" s="90" t="s">
        <v>960</v>
      </c>
      <c r="E391" s="90">
        <v>270589.05</v>
      </c>
      <c r="F391" s="90">
        <v>137835.54800000001</v>
      </c>
      <c r="G391" s="90">
        <v>96897.233999999997</v>
      </c>
      <c r="H391" s="90">
        <v>0</v>
      </c>
      <c r="I391" s="90">
        <v>272906.62400000001</v>
      </c>
      <c r="J391" s="90">
        <v>0</v>
      </c>
      <c r="K391" s="90">
        <v>4105.8919999999998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5224.4830000000002</v>
      </c>
      <c r="R391" s="90">
        <v>0</v>
      </c>
      <c r="S391" s="90">
        <v>0</v>
      </c>
    </row>
    <row r="392" spans="1:19">
      <c r="A392" s="90" t="s">
        <v>803</v>
      </c>
      <c r="B392" s="91">
        <v>521886000000</v>
      </c>
      <c r="C392" s="90">
        <v>632703.84900000005</v>
      </c>
      <c r="D392" s="90" t="s">
        <v>903</v>
      </c>
      <c r="E392" s="90">
        <v>150327.25</v>
      </c>
      <c r="F392" s="90">
        <v>78000.308000000005</v>
      </c>
      <c r="G392" s="90">
        <v>79607.112999999998</v>
      </c>
      <c r="H392" s="90">
        <v>0</v>
      </c>
      <c r="I392" s="90">
        <v>316897.90999999997</v>
      </c>
      <c r="J392" s="90">
        <v>0</v>
      </c>
      <c r="K392" s="90">
        <v>2804.3090000000002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5066.9579999999996</v>
      </c>
      <c r="R392" s="90">
        <v>0</v>
      </c>
      <c r="S392" s="90">
        <v>0</v>
      </c>
    </row>
    <row r="393" spans="1:19">
      <c r="A393" s="90" t="s">
        <v>804</v>
      </c>
      <c r="B393" s="91">
        <v>550224000000</v>
      </c>
      <c r="C393" s="90">
        <v>572386.47100000002</v>
      </c>
      <c r="D393" s="90" t="s">
        <v>904</v>
      </c>
      <c r="E393" s="90">
        <v>150327.25</v>
      </c>
      <c r="F393" s="90">
        <v>78000.308000000005</v>
      </c>
      <c r="G393" s="90">
        <v>79479.430999999997</v>
      </c>
      <c r="H393" s="90">
        <v>0</v>
      </c>
      <c r="I393" s="90">
        <v>257064.87</v>
      </c>
      <c r="J393" s="90">
        <v>0</v>
      </c>
      <c r="K393" s="90">
        <v>2535.337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4979.2749999999996</v>
      </c>
      <c r="R393" s="90">
        <v>0</v>
      </c>
      <c r="S393" s="90">
        <v>0</v>
      </c>
    </row>
    <row r="394" spans="1:19">
      <c r="A394" s="90" t="s">
        <v>805</v>
      </c>
      <c r="B394" s="91">
        <v>711191000000</v>
      </c>
      <c r="C394" s="90">
        <v>866783.58299999998</v>
      </c>
      <c r="D394" s="90" t="s">
        <v>961</v>
      </c>
      <c r="E394" s="90">
        <v>270589.05</v>
      </c>
      <c r="F394" s="90">
        <v>137835.54800000001</v>
      </c>
      <c r="G394" s="90">
        <v>104388.065</v>
      </c>
      <c r="H394" s="90">
        <v>0</v>
      </c>
      <c r="I394" s="90">
        <v>343358.96600000001</v>
      </c>
      <c r="J394" s="90">
        <v>0</v>
      </c>
      <c r="K394" s="90">
        <v>5324.1779999999999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5287.777</v>
      </c>
      <c r="R394" s="90">
        <v>0</v>
      </c>
      <c r="S394" s="90">
        <v>0</v>
      </c>
    </row>
    <row r="395" spans="1:19">
      <c r="A395" s="90" t="s">
        <v>806</v>
      </c>
      <c r="B395" s="91">
        <v>696713000000</v>
      </c>
      <c r="C395" s="90">
        <v>619526.89500000002</v>
      </c>
      <c r="D395" s="90" t="s">
        <v>1003</v>
      </c>
      <c r="E395" s="90">
        <v>270589.05</v>
      </c>
      <c r="F395" s="90">
        <v>133019.06400000001</v>
      </c>
      <c r="G395" s="90">
        <v>79060.649000000005</v>
      </c>
      <c r="H395" s="90">
        <v>0</v>
      </c>
      <c r="I395" s="90">
        <v>130664.99400000001</v>
      </c>
      <c r="J395" s="90">
        <v>0</v>
      </c>
      <c r="K395" s="90">
        <v>1399.2360000000001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4793.902</v>
      </c>
      <c r="R395" s="90">
        <v>0</v>
      </c>
      <c r="S395" s="90">
        <v>0</v>
      </c>
    </row>
    <row r="396" spans="1:19">
      <c r="A396" s="90" t="s">
        <v>807</v>
      </c>
      <c r="B396" s="91">
        <v>682808000000</v>
      </c>
      <c r="C396" s="90">
        <v>516433.359</v>
      </c>
      <c r="D396" s="90" t="s">
        <v>962</v>
      </c>
      <c r="E396" s="90">
        <v>270589.05</v>
      </c>
      <c r="F396" s="90">
        <v>151653.867</v>
      </c>
      <c r="G396" s="90">
        <v>71171.418999999994</v>
      </c>
      <c r="H396" s="90">
        <v>0</v>
      </c>
      <c r="I396" s="90">
        <v>15473.795</v>
      </c>
      <c r="J396" s="90">
        <v>0</v>
      </c>
      <c r="K396" s="90">
        <v>653.21900000000005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6892.009</v>
      </c>
      <c r="R396" s="90">
        <v>0</v>
      </c>
      <c r="S396" s="90">
        <v>0</v>
      </c>
    </row>
    <row r="397" spans="1:19">
      <c r="A397" s="90" t="s">
        <v>808</v>
      </c>
      <c r="B397" s="91">
        <v>680620000000</v>
      </c>
      <c r="C397" s="90">
        <v>499683.82199999999</v>
      </c>
      <c r="D397" s="90" t="s">
        <v>1004</v>
      </c>
      <c r="E397" s="90">
        <v>270589.05</v>
      </c>
      <c r="F397" s="90">
        <v>151653.867</v>
      </c>
      <c r="G397" s="90">
        <v>70867.429999999993</v>
      </c>
      <c r="H397" s="90">
        <v>0</v>
      </c>
      <c r="I397" s="90">
        <v>0</v>
      </c>
      <c r="J397" s="90">
        <v>0</v>
      </c>
      <c r="K397" s="90">
        <v>579.66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5993.8159999999998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8033370000000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521886000000</v>
      </c>
      <c r="C400" s="90">
        <v>499668.065</v>
      </c>
      <c r="D400" s="90"/>
      <c r="E400" s="90">
        <v>150327.25</v>
      </c>
      <c r="F400" s="90">
        <v>78000.308000000005</v>
      </c>
      <c r="G400" s="90">
        <v>70867.429999999993</v>
      </c>
      <c r="H400" s="90">
        <v>0</v>
      </c>
      <c r="I400" s="90">
        <v>0</v>
      </c>
      <c r="J400" s="90">
        <v>0</v>
      </c>
      <c r="K400" s="90">
        <v>422.27300000000002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4678.0200000000004</v>
      </c>
      <c r="R400" s="90">
        <v>0</v>
      </c>
      <c r="S400" s="90">
        <v>0</v>
      </c>
    </row>
    <row r="401" spans="1:19">
      <c r="A401" s="90" t="s">
        <v>811</v>
      </c>
      <c r="B401" s="91">
        <v>745080000000</v>
      </c>
      <c r="C401" s="90">
        <v>866783.58299999998</v>
      </c>
      <c r="D401" s="90"/>
      <c r="E401" s="90">
        <v>270589.05</v>
      </c>
      <c r="F401" s="90">
        <v>151653.867</v>
      </c>
      <c r="G401" s="90">
        <v>104388.065</v>
      </c>
      <c r="H401" s="90">
        <v>0</v>
      </c>
      <c r="I401" s="90">
        <v>343358.96600000001</v>
      </c>
      <c r="J401" s="90">
        <v>0</v>
      </c>
      <c r="K401" s="90">
        <v>5324.1779999999999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6892.009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161340.53</v>
      </c>
      <c r="C404" s="90">
        <v>61854.01</v>
      </c>
      <c r="D404" s="90">
        <v>0</v>
      </c>
      <c r="E404" s="90">
        <v>223194.53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8.24</v>
      </c>
      <c r="C405" s="90">
        <v>3.16</v>
      </c>
      <c r="D405" s="90">
        <v>0</v>
      </c>
      <c r="E405" s="90">
        <v>11.39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8.24</v>
      </c>
      <c r="C406" s="90">
        <v>3.16</v>
      </c>
      <c r="D406" s="90">
        <v>0</v>
      </c>
      <c r="E406" s="90">
        <v>11.39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19080.759999999998</v>
      </c>
      <c r="C2" s="90">
        <v>973.91</v>
      </c>
      <c r="D2" s="90">
        <v>973.91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19080.759999999998</v>
      </c>
      <c r="C3" s="90">
        <v>973.91</v>
      </c>
      <c r="D3" s="90">
        <v>973.91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42942.91</v>
      </c>
      <c r="C4" s="90">
        <v>2191.86</v>
      </c>
      <c r="D4" s="90">
        <v>2191.86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42942.91</v>
      </c>
      <c r="C5" s="90">
        <v>2191.86</v>
      </c>
      <c r="D5" s="90">
        <v>2191.86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9312.4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1144.32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1107.6500000000001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23.31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406.52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135.99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9008.4500000000007</v>
      </c>
      <c r="C28" s="90">
        <v>10072.31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0.46600000000000003</v>
      </c>
      <c r="E82" s="90">
        <v>0.5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0.46600000000000003</v>
      </c>
      <c r="E83" s="90">
        <v>0.5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0.46600000000000003</v>
      </c>
      <c r="E84" s="90">
        <v>0.5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0.46600000000000003</v>
      </c>
      <c r="E85" s="90">
        <v>0.5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0.29599999999999999</v>
      </c>
      <c r="E87" s="90">
        <v>0.314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0.46600000000000003</v>
      </c>
      <c r="E88" s="90">
        <v>0.5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0.46600000000000003</v>
      </c>
      <c r="E89" s="90">
        <v>0.5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0.46600000000000003</v>
      </c>
      <c r="E90" s="90">
        <v>0.5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0.46600000000000003</v>
      </c>
      <c r="E91" s="90">
        <v>0.5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0.29599999999999999</v>
      </c>
      <c r="E93" s="90">
        <v>0.314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0.46600000000000003</v>
      </c>
      <c r="E94" s="90">
        <v>0.5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0.46600000000000003</v>
      </c>
      <c r="E95" s="90">
        <v>0.5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0.46600000000000003</v>
      </c>
      <c r="E96" s="90">
        <v>0.5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0.46600000000000003</v>
      </c>
      <c r="E98" s="90">
        <v>0.5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0.46600000000000003</v>
      </c>
      <c r="E99" s="90">
        <v>0.5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0.46600000000000003</v>
      </c>
      <c r="E100" s="90">
        <v>0.5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0.29599999999999999</v>
      </c>
      <c r="E101" s="90">
        <v>0.314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0.46600000000000003</v>
      </c>
      <c r="E102" s="90">
        <v>0.5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0.46600000000000003</v>
      </c>
      <c r="E103" s="90">
        <v>0.5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0.46600000000000003</v>
      </c>
      <c r="E105" s="90">
        <v>0.5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0.46600000000000003</v>
      </c>
      <c r="E106" s="90">
        <v>0.5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0.46600000000000003</v>
      </c>
      <c r="E108" s="90">
        <v>0.5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0.46600000000000003</v>
      </c>
      <c r="E109" s="90">
        <v>0.5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0.29599999999999999</v>
      </c>
      <c r="E110" s="90">
        <v>0.314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0.46600000000000003</v>
      </c>
      <c r="E111" s="90">
        <v>0.5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0.46600000000000003</v>
      </c>
      <c r="E112" s="90">
        <v>0.5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0.46600000000000003</v>
      </c>
      <c r="E114" s="90">
        <v>0.5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0.46600000000000003</v>
      </c>
      <c r="E115" s="90">
        <v>0.5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0.29599999999999999</v>
      </c>
      <c r="E116" s="90">
        <v>0.314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0.46600000000000003</v>
      </c>
      <c r="E117" s="90">
        <v>0.5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0.46600000000000003</v>
      </c>
      <c r="E118" s="90">
        <v>0.5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0.46600000000000003</v>
      </c>
      <c r="E120" s="90">
        <v>0.5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0.46600000000000003</v>
      </c>
      <c r="E121" s="90">
        <v>0.5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0.29599999999999999</v>
      </c>
      <c r="E122" s="90">
        <v>0.314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0.46600000000000003</v>
      </c>
      <c r="E123" s="90">
        <v>0.5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0.46600000000000003</v>
      </c>
      <c r="E124" s="90">
        <v>0.5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0.46600000000000003</v>
      </c>
      <c r="E126" s="90">
        <v>0.5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0.46600000000000003</v>
      </c>
      <c r="E127" s="90">
        <v>0.5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0.29599999999999999</v>
      </c>
      <c r="E128" s="90">
        <v>0.314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0.46600000000000003</v>
      </c>
      <c r="E129" s="90">
        <v>0.5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0.46600000000000003</v>
      </c>
      <c r="E130" s="90">
        <v>0.5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0.46600000000000003</v>
      </c>
      <c r="E132" s="90">
        <v>0.5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0.46600000000000003</v>
      </c>
      <c r="E133" s="90">
        <v>0.5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0.29599999999999999</v>
      </c>
      <c r="E134" s="90">
        <v>0.314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0.46600000000000003</v>
      </c>
      <c r="E135" s="90">
        <v>0.5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0.46600000000000003</v>
      </c>
      <c r="E136" s="90">
        <v>0.5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0.46600000000000003</v>
      </c>
      <c r="E138" s="90">
        <v>0.5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0.46600000000000003</v>
      </c>
      <c r="E139" s="90">
        <v>0.5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0.29599999999999999</v>
      </c>
      <c r="E140" s="90">
        <v>0.314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0.46600000000000003</v>
      </c>
      <c r="E141" s="90">
        <v>0.5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0.46600000000000003</v>
      </c>
      <c r="E143" s="90">
        <v>0.5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0.29599999999999999</v>
      </c>
      <c r="E144" s="90">
        <v>0.314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0.46600000000000003</v>
      </c>
      <c r="E145" s="90">
        <v>0.5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0.46600000000000003</v>
      </c>
      <c r="E147" s="90">
        <v>0.5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0.29599999999999999</v>
      </c>
      <c r="E148" s="90">
        <v>0.314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0.46600000000000003</v>
      </c>
      <c r="E149" s="90">
        <v>0.5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0.46600000000000003</v>
      </c>
      <c r="E151" s="90">
        <v>0.5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0.29599999999999999</v>
      </c>
      <c r="E152" s="90">
        <v>0.314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0.29599999999999999</v>
      </c>
      <c r="E154" s="90">
        <v>0.314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0.46600000000000003</v>
      </c>
      <c r="E155" s="90">
        <v>0.5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0.46600000000000003</v>
      </c>
      <c r="E157" s="90">
        <v>0.5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0.46600000000000003</v>
      </c>
      <c r="E158" s="90">
        <v>0.5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0.29599999999999999</v>
      </c>
      <c r="E159" s="90">
        <v>0.314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0.46600000000000003</v>
      </c>
      <c r="E160" s="90">
        <v>0.5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0.46600000000000003</v>
      </c>
      <c r="E162" s="90">
        <v>0.5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0.29599999999999999</v>
      </c>
      <c r="E163" s="90">
        <v>0.314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0.46600000000000003</v>
      </c>
      <c r="E164" s="90">
        <v>0.5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0.46600000000000003</v>
      </c>
      <c r="E165" s="90">
        <v>0.5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0.46600000000000003</v>
      </c>
      <c r="E166" s="90">
        <v>0.5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0.46600000000000003</v>
      </c>
      <c r="E168" s="90">
        <v>0.5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0.46600000000000003</v>
      </c>
      <c r="E169" s="90">
        <v>0.5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0.46600000000000003</v>
      </c>
      <c r="E170" s="90">
        <v>0.5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0.29599999999999999</v>
      </c>
      <c r="E171" s="90">
        <v>0.314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0.29599999999999999</v>
      </c>
      <c r="E173" s="90">
        <v>0.314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0.46600000000000003</v>
      </c>
      <c r="E174" s="90">
        <v>0.5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0.46600000000000003</v>
      </c>
      <c r="E176" s="90">
        <v>0.5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0.29599999999999999</v>
      </c>
      <c r="E177" s="90">
        <v>0.314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0.46600000000000003</v>
      </c>
      <c r="E178" s="90">
        <v>0.5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0.46600000000000003</v>
      </c>
      <c r="E180" s="90">
        <v>0.5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0.29599999999999999</v>
      </c>
      <c r="E181" s="90">
        <v>0.314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0.46600000000000003</v>
      </c>
      <c r="E182" s="90">
        <v>0.5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0.46600000000000003</v>
      </c>
      <c r="E184" s="90">
        <v>0.5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0.29599999999999999</v>
      </c>
      <c r="E185" s="90">
        <v>0.314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0.46600000000000003</v>
      </c>
      <c r="E186" s="90">
        <v>0.5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0.46600000000000003</v>
      </c>
      <c r="E188" s="90">
        <v>0.5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0.29599999999999999</v>
      </c>
      <c r="E189" s="90">
        <v>0.314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0.46600000000000003</v>
      </c>
      <c r="E190" s="90">
        <v>0.5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0.46600000000000003</v>
      </c>
      <c r="E192" s="90">
        <v>0.5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0.29599999999999999</v>
      </c>
      <c r="E193" s="90">
        <v>0.314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0.46600000000000003</v>
      </c>
      <c r="E194" s="90">
        <v>0.5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0.46600000000000003</v>
      </c>
      <c r="E196" s="90">
        <v>0.5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0.29599999999999999</v>
      </c>
      <c r="E197" s="90">
        <v>0.314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0.46600000000000003</v>
      </c>
      <c r="E198" s="90">
        <v>0.5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0.46600000000000003</v>
      </c>
      <c r="E199" s="90">
        <v>0.5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0.46600000000000003</v>
      </c>
      <c r="E201" s="90">
        <v>0.5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0.46600000000000003</v>
      </c>
      <c r="E202" s="90">
        <v>0.5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0.29599999999999999</v>
      </c>
      <c r="E203" s="90">
        <v>0.314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3.3540000000000001</v>
      </c>
      <c r="F206" s="90">
        <v>0.38500000000000001</v>
      </c>
      <c r="G206" s="90">
        <v>0.30499999999999999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3.3540000000000001</v>
      </c>
      <c r="F207" s="90">
        <v>0.38500000000000001</v>
      </c>
      <c r="G207" s="90">
        <v>0.30499999999999999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3.3540000000000001</v>
      </c>
      <c r="F208" s="90">
        <v>0.38500000000000001</v>
      </c>
      <c r="G208" s="90">
        <v>0.30499999999999999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3.3540000000000001</v>
      </c>
      <c r="F209" s="90">
        <v>0.38500000000000001</v>
      </c>
      <c r="G209" s="90">
        <v>0.30499999999999999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3.3540000000000001</v>
      </c>
      <c r="F210" s="90">
        <v>0.38500000000000001</v>
      </c>
      <c r="G210" s="90">
        <v>0.30499999999999999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3.3540000000000001</v>
      </c>
      <c r="F211" s="90">
        <v>0.38500000000000001</v>
      </c>
      <c r="G211" s="90">
        <v>0.30499999999999999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3.3540000000000001</v>
      </c>
      <c r="F212" s="90">
        <v>0.38500000000000001</v>
      </c>
      <c r="G212" s="90">
        <v>0.30499999999999999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3.3540000000000001</v>
      </c>
      <c r="F213" s="90">
        <v>0.38500000000000001</v>
      </c>
      <c r="G213" s="90">
        <v>0.30499999999999999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3.3540000000000001</v>
      </c>
      <c r="F214" s="90">
        <v>0.38500000000000001</v>
      </c>
      <c r="G214" s="90">
        <v>0.30499999999999999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3.3540000000000001</v>
      </c>
      <c r="F215" s="90">
        <v>0.38500000000000001</v>
      </c>
      <c r="G215" s="90">
        <v>0.30499999999999999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3.3540000000000001</v>
      </c>
      <c r="F216" s="90">
        <v>0.38500000000000001</v>
      </c>
      <c r="G216" s="90">
        <v>0.30499999999999999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3.3540000000000001</v>
      </c>
      <c r="F217" s="90">
        <v>0.38500000000000001</v>
      </c>
      <c r="G217" s="90">
        <v>0.30499999999999999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3.3540000000000001</v>
      </c>
      <c r="F218" s="90">
        <v>0.38500000000000001</v>
      </c>
      <c r="G218" s="90">
        <v>0.30499999999999999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3.3540000000000001</v>
      </c>
      <c r="F219" s="90">
        <v>0.38500000000000001</v>
      </c>
      <c r="G219" s="90">
        <v>0.30499999999999999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3.3540000000000001</v>
      </c>
      <c r="F220" s="90">
        <v>0.38500000000000001</v>
      </c>
      <c r="G220" s="90">
        <v>0.30499999999999999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3.3540000000000001</v>
      </c>
      <c r="F221" s="90">
        <v>0.38500000000000001</v>
      </c>
      <c r="G221" s="90">
        <v>0.30499999999999999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3.3540000000000001</v>
      </c>
      <c r="F222" s="90">
        <v>0.38500000000000001</v>
      </c>
      <c r="G222" s="90">
        <v>0.30499999999999999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3.3540000000000001</v>
      </c>
      <c r="F223" s="90">
        <v>0.38500000000000001</v>
      </c>
      <c r="G223" s="90">
        <v>0.30499999999999999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3.3540000000000001</v>
      </c>
      <c r="F224" s="90">
        <v>0.38500000000000001</v>
      </c>
      <c r="G224" s="90">
        <v>0.30499999999999999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3.3540000000000001</v>
      </c>
      <c r="F225" s="90">
        <v>0.38500000000000001</v>
      </c>
      <c r="G225" s="90">
        <v>0.30499999999999999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3.3540000000000001</v>
      </c>
      <c r="F226" s="90">
        <v>0.38500000000000001</v>
      </c>
      <c r="G226" s="90">
        <v>0.30499999999999999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3.3540000000000001</v>
      </c>
      <c r="F227" s="90">
        <v>0.38500000000000001</v>
      </c>
      <c r="G227" s="90">
        <v>0.30499999999999999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3.3540000000000001</v>
      </c>
      <c r="F228" s="90">
        <v>0.38500000000000001</v>
      </c>
      <c r="G228" s="90">
        <v>0.30499999999999999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3.3540000000000001</v>
      </c>
      <c r="F229" s="90">
        <v>0.38500000000000001</v>
      </c>
      <c r="G229" s="90">
        <v>0.30499999999999999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3.3540000000000001</v>
      </c>
      <c r="F230" s="90">
        <v>0.38500000000000001</v>
      </c>
      <c r="G230" s="90">
        <v>0.30499999999999999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3.3540000000000001</v>
      </c>
      <c r="F231" s="90">
        <v>0.38500000000000001</v>
      </c>
      <c r="G231" s="90">
        <v>0.30499999999999999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3.3540000000000001</v>
      </c>
      <c r="F232" s="90">
        <v>0.38500000000000001</v>
      </c>
      <c r="G232" s="90">
        <v>0.30499999999999999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3.3540000000000001</v>
      </c>
      <c r="F233" s="90">
        <v>0.38500000000000001</v>
      </c>
      <c r="G233" s="90">
        <v>0.30499999999999999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3.3540000000000001</v>
      </c>
      <c r="F234" s="90">
        <v>0.38500000000000001</v>
      </c>
      <c r="G234" s="90">
        <v>0.30499999999999999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3.3540000000000001</v>
      </c>
      <c r="F235" s="90">
        <v>0.38500000000000001</v>
      </c>
      <c r="G235" s="90">
        <v>0.30499999999999999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3.3540000000000001</v>
      </c>
      <c r="F236" s="90">
        <v>0.38500000000000001</v>
      </c>
      <c r="G236" s="90">
        <v>0.30499999999999999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3.3540000000000001</v>
      </c>
      <c r="F237" s="90">
        <v>0.38500000000000001</v>
      </c>
      <c r="G237" s="90">
        <v>0.30499999999999999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3.3540000000000001</v>
      </c>
      <c r="F238" s="90">
        <v>0.38500000000000001</v>
      </c>
      <c r="G238" s="90">
        <v>0.30499999999999999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3.3540000000000001</v>
      </c>
      <c r="F239" s="90">
        <v>0.38500000000000001</v>
      </c>
      <c r="G239" s="90">
        <v>0.30499999999999999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3.3540000000000001</v>
      </c>
      <c r="F240" s="90">
        <v>0.38500000000000001</v>
      </c>
      <c r="G240" s="90">
        <v>0.30499999999999999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3.3540000000000001</v>
      </c>
      <c r="F241" s="90">
        <v>0.38500000000000001</v>
      </c>
      <c r="G241" s="90">
        <v>0.30499999999999999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3.3540000000000001</v>
      </c>
      <c r="F242" s="90">
        <v>0.38500000000000001</v>
      </c>
      <c r="G242" s="90">
        <v>0.30499999999999999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3.3540000000000001</v>
      </c>
      <c r="F243" s="90">
        <v>0.38500000000000001</v>
      </c>
      <c r="G243" s="90">
        <v>0.30499999999999999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3.3540000000000001</v>
      </c>
      <c r="F244" s="90">
        <v>0.38500000000000001</v>
      </c>
      <c r="G244" s="90">
        <v>0.30499999999999999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3.3540000000000001</v>
      </c>
      <c r="F245" s="90">
        <v>0.38500000000000001</v>
      </c>
      <c r="G245" s="90">
        <v>0.30499999999999999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3.3540000000000001</v>
      </c>
      <c r="F246" s="90">
        <v>0.38500000000000001</v>
      </c>
      <c r="G246" s="90">
        <v>0.30499999999999999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3.3540000000000001</v>
      </c>
      <c r="F247" s="90">
        <v>0.38500000000000001</v>
      </c>
      <c r="G247" s="90">
        <v>0.30499999999999999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3.3540000000000001</v>
      </c>
      <c r="F248" s="90">
        <v>0.38500000000000001</v>
      </c>
      <c r="G248" s="90">
        <v>0.30499999999999999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3.3540000000000001</v>
      </c>
      <c r="F249" s="90">
        <v>0.38500000000000001</v>
      </c>
      <c r="G249" s="90">
        <v>0.30499999999999999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3.3540000000000001</v>
      </c>
      <c r="F250" s="90">
        <v>0.38500000000000001</v>
      </c>
      <c r="G250" s="90">
        <v>0.30499999999999999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3.3540000000000001</v>
      </c>
      <c r="F251" s="90">
        <v>0.38500000000000001</v>
      </c>
      <c r="G251" s="90">
        <v>0.30499999999999999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3.3540000000000001</v>
      </c>
      <c r="F252" s="90">
        <v>0.38500000000000001</v>
      </c>
      <c r="G252" s="90">
        <v>0.30499999999999999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3.3540000000000001</v>
      </c>
      <c r="F253" s="90">
        <v>0.38500000000000001</v>
      </c>
      <c r="G253" s="90">
        <v>0.30499999999999999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3.3540000000000001</v>
      </c>
      <c r="F254" s="90">
        <v>0.38500000000000001</v>
      </c>
      <c r="G254" s="90">
        <v>0.30499999999999999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3.3540000000000001</v>
      </c>
      <c r="F255" s="90">
        <v>0.38500000000000001</v>
      </c>
      <c r="G255" s="90">
        <v>0.30499999999999999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3.3540000000000001</v>
      </c>
      <c r="F256" s="90">
        <v>0.38500000000000001</v>
      </c>
      <c r="G256" s="90">
        <v>0.30499999999999999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3.3540000000000001</v>
      </c>
      <c r="F257" s="90">
        <v>0.38500000000000001</v>
      </c>
      <c r="G257" s="90">
        <v>0.30499999999999999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3.3540000000000001</v>
      </c>
      <c r="F258" s="90">
        <v>0.38500000000000001</v>
      </c>
      <c r="G258" s="90">
        <v>0.30499999999999999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3.3540000000000001</v>
      </c>
      <c r="F259" s="90">
        <v>0.38500000000000001</v>
      </c>
      <c r="G259" s="90">
        <v>0.30499999999999999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3.3540000000000001</v>
      </c>
      <c r="F260" s="90">
        <v>0.38500000000000001</v>
      </c>
      <c r="G260" s="90">
        <v>0.30499999999999999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3.3540000000000001</v>
      </c>
      <c r="F261" s="90">
        <v>0.38500000000000001</v>
      </c>
      <c r="G261" s="90">
        <v>0.30499999999999999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3.3540000000000001</v>
      </c>
      <c r="F262" s="90">
        <v>0.38500000000000001</v>
      </c>
      <c r="G262" s="90">
        <v>0.30499999999999999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3.3540000000000001</v>
      </c>
      <c r="F263" s="90">
        <v>0.38500000000000001</v>
      </c>
      <c r="G263" s="90">
        <v>0.30499999999999999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3.3540000000000001</v>
      </c>
      <c r="F264" s="90">
        <v>0.38500000000000001</v>
      </c>
      <c r="G264" s="90">
        <v>0.30499999999999999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3.3540000000000001</v>
      </c>
      <c r="F265" s="90">
        <v>0.38500000000000001</v>
      </c>
      <c r="G265" s="90">
        <v>0.30499999999999999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3.3540000000000001</v>
      </c>
      <c r="F266" s="90">
        <v>0.38500000000000001</v>
      </c>
      <c r="G266" s="90">
        <v>0.30499999999999999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3.3540000000000001</v>
      </c>
      <c r="F267" s="90">
        <v>0.38500000000000001</v>
      </c>
      <c r="G267" s="90">
        <v>0.30499999999999999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3.3540000000000001</v>
      </c>
      <c r="F268" s="90">
        <v>0.38500000000000001</v>
      </c>
      <c r="G268" s="90">
        <v>0.30499999999999999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3.3540000000000001</v>
      </c>
      <c r="F269" s="90">
        <v>0.38500000000000001</v>
      </c>
      <c r="G269" s="90">
        <v>0.30499999999999999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3.3540000000000001</v>
      </c>
      <c r="F270" s="90">
        <v>0.38500000000000001</v>
      </c>
      <c r="G270" s="90">
        <v>0.30499999999999999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3.3540000000000001</v>
      </c>
      <c r="F271" s="90">
        <v>0.38500000000000001</v>
      </c>
      <c r="G271" s="90">
        <v>0.30499999999999999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3.3540000000000001</v>
      </c>
      <c r="F272" s="90">
        <v>0.38500000000000001</v>
      </c>
      <c r="G272" s="90">
        <v>0.30499999999999999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3.35</v>
      </c>
      <c r="F273" s="90">
        <v>0.38500000000000001</v>
      </c>
      <c r="G273" s="90">
        <v>0.30499999999999999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3.35</v>
      </c>
      <c r="F274" s="90">
        <v>0.38500000000000001</v>
      </c>
      <c r="G274" s="90">
        <v>0.30499999999999999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3.35</v>
      </c>
      <c r="F275" s="90">
        <v>0.38500000000000001</v>
      </c>
      <c r="G275" s="90">
        <v>0.30499999999999999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1344220.52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1012315.66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93065.5</v>
      </c>
      <c r="D283" s="90">
        <v>62920.02</v>
      </c>
      <c r="E283" s="90">
        <v>30145.48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13641.48</v>
      </c>
      <c r="D285" s="90">
        <v>9222.77</v>
      </c>
      <c r="E285" s="90">
        <v>4418.7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288570.92</v>
      </c>
      <c r="D287" s="90">
        <v>190401.7</v>
      </c>
      <c r="E287" s="90">
        <v>98169.22</v>
      </c>
      <c r="F287" s="90">
        <v>0.66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269734.87</v>
      </c>
      <c r="D288" s="90">
        <v>171874.62</v>
      </c>
      <c r="E288" s="90">
        <v>97860.25</v>
      </c>
      <c r="F288" s="90">
        <v>0.64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270114.08</v>
      </c>
      <c r="D289" s="90">
        <v>172119.43</v>
      </c>
      <c r="E289" s="90">
        <v>97994.65</v>
      </c>
      <c r="F289" s="90">
        <v>0.64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287787.7</v>
      </c>
      <c r="D290" s="90">
        <v>183819.31</v>
      </c>
      <c r="E290" s="90">
        <v>103968.38</v>
      </c>
      <c r="F290" s="90">
        <v>0.64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8759.9699999999993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10687.69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5846.58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7993.94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5779.15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7962.18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5783.13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7982.12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5498.1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7705.69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5489.02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7708.92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5559.38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7750.82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4985.4799999999996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9223.49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4241.74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9161.02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4298.3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9308.6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29391.17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3773.51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7581.44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23271.89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34253.040000000001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10661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6073.09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11899.96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20573.57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13061.96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20458.41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13130.34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23964.23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11448.39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18882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11448.39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18900.61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11742.02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22583.599999999999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13694.35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21275.45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1416766.07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268708.59999999998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566706.43000000005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39387.120000000003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321870.37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122699.15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83190.92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83314.19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89622.94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0.55000000000000004</v>
      </c>
      <c r="F352" s="90">
        <v>637.19000000000005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12.79</v>
      </c>
      <c r="F354" s="90">
        <v>21668.57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8.67</v>
      </c>
      <c r="F355" s="90">
        <v>16266.97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8.68</v>
      </c>
      <c r="F356" s="90">
        <v>16291.08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9.34</v>
      </c>
      <c r="F357" s="90">
        <v>17524.68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12317.92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5574.24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362033.6041</v>
      </c>
      <c r="C368" s="90">
        <v>551.43989999999997</v>
      </c>
      <c r="D368" s="90">
        <v>1337.2526</v>
      </c>
      <c r="E368" s="90">
        <v>0</v>
      </c>
      <c r="F368" s="90">
        <v>4.3E-3</v>
      </c>
      <c r="G368" s="90">
        <v>307710.89549999998</v>
      </c>
      <c r="H368" s="90">
        <v>146604.4143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310854.97009999998</v>
      </c>
      <c r="C369" s="90">
        <v>481.4298</v>
      </c>
      <c r="D369" s="90">
        <v>1195.8341</v>
      </c>
      <c r="E369" s="90">
        <v>0</v>
      </c>
      <c r="F369" s="90">
        <v>3.8E-3</v>
      </c>
      <c r="G369" s="90">
        <v>275184.82329999999</v>
      </c>
      <c r="H369" s="90">
        <v>126639.2988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330684.0969</v>
      </c>
      <c r="C370" s="90">
        <v>529.125</v>
      </c>
      <c r="D370" s="90">
        <v>1373.9371000000001</v>
      </c>
      <c r="E370" s="90">
        <v>0</v>
      </c>
      <c r="F370" s="90">
        <v>4.3E-3</v>
      </c>
      <c r="G370" s="90">
        <v>316201.16710000002</v>
      </c>
      <c r="H370" s="90">
        <v>136341.4613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256217.1612</v>
      </c>
      <c r="C371" s="90">
        <v>440.48579999999998</v>
      </c>
      <c r="D371" s="90">
        <v>1247.4673</v>
      </c>
      <c r="E371" s="90">
        <v>0</v>
      </c>
      <c r="F371" s="90">
        <v>3.8E-3</v>
      </c>
      <c r="G371" s="90">
        <v>287147.30949999997</v>
      </c>
      <c r="H371" s="90">
        <v>108556.19010000001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284650.19030000002</v>
      </c>
      <c r="C372" s="90">
        <v>507.86959999999999</v>
      </c>
      <c r="D372" s="90">
        <v>1496.8163</v>
      </c>
      <c r="E372" s="90">
        <v>0</v>
      </c>
      <c r="F372" s="90">
        <v>4.4999999999999997E-3</v>
      </c>
      <c r="G372" s="90">
        <v>344570.50910000002</v>
      </c>
      <c r="H372" s="90">
        <v>122371.9176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358724.54</v>
      </c>
      <c r="C373" s="90">
        <v>649.55489999999998</v>
      </c>
      <c r="D373" s="90">
        <v>1943.4181000000001</v>
      </c>
      <c r="E373" s="90">
        <v>0</v>
      </c>
      <c r="F373" s="90">
        <v>5.8999999999999999E-3</v>
      </c>
      <c r="G373" s="90">
        <v>447392.13579999999</v>
      </c>
      <c r="H373" s="90">
        <v>155127.1637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259800.4595</v>
      </c>
      <c r="C374" s="90">
        <v>471.42059999999998</v>
      </c>
      <c r="D374" s="90">
        <v>1413.4295999999999</v>
      </c>
      <c r="E374" s="90">
        <v>0</v>
      </c>
      <c r="F374" s="90">
        <v>4.3E-3</v>
      </c>
      <c r="G374" s="90">
        <v>325385.35570000001</v>
      </c>
      <c r="H374" s="90">
        <v>112443.0883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252834.22880000001</v>
      </c>
      <c r="C375" s="90">
        <v>458.43639999999999</v>
      </c>
      <c r="D375" s="90">
        <v>1373.47</v>
      </c>
      <c r="E375" s="90">
        <v>0</v>
      </c>
      <c r="F375" s="90">
        <v>4.1000000000000003E-3</v>
      </c>
      <c r="G375" s="90">
        <v>316185.81290000002</v>
      </c>
      <c r="H375" s="90">
        <v>109395.20600000001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283304.2758</v>
      </c>
      <c r="C376" s="90">
        <v>510.83609999999999</v>
      </c>
      <c r="D376" s="90">
        <v>1521.9177999999999</v>
      </c>
      <c r="E376" s="90">
        <v>0</v>
      </c>
      <c r="F376" s="90">
        <v>4.5999999999999999E-3</v>
      </c>
      <c r="G376" s="90">
        <v>350356.17879999999</v>
      </c>
      <c r="H376" s="90">
        <v>122306.5298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270644.16070000001</v>
      </c>
      <c r="C377" s="90">
        <v>473.24290000000002</v>
      </c>
      <c r="D377" s="90">
        <v>1365.3933999999999</v>
      </c>
      <c r="E377" s="90">
        <v>0</v>
      </c>
      <c r="F377" s="90">
        <v>4.1999999999999997E-3</v>
      </c>
      <c r="G377" s="90">
        <v>314303.63709999999</v>
      </c>
      <c r="H377" s="90">
        <v>115429.2577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299418.45610000001</v>
      </c>
      <c r="C378" s="90">
        <v>488.18419999999998</v>
      </c>
      <c r="D378" s="90">
        <v>1298.5082</v>
      </c>
      <c r="E378" s="90">
        <v>0</v>
      </c>
      <c r="F378" s="90">
        <v>4.0000000000000001E-3</v>
      </c>
      <c r="G378" s="90">
        <v>298857.31929999997</v>
      </c>
      <c r="H378" s="90">
        <v>124319.4206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333787.4449</v>
      </c>
      <c r="C379" s="90">
        <v>519.45050000000003</v>
      </c>
      <c r="D379" s="90">
        <v>1299.067</v>
      </c>
      <c r="E379" s="90">
        <v>0</v>
      </c>
      <c r="F379" s="90">
        <v>4.1000000000000003E-3</v>
      </c>
      <c r="G379" s="90">
        <v>298945.35190000001</v>
      </c>
      <c r="H379" s="90">
        <v>136221.2182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3602950</v>
      </c>
      <c r="C381" s="90">
        <v>6081.4758000000002</v>
      </c>
      <c r="D381" s="90">
        <v>16866.511399999999</v>
      </c>
      <c r="E381" s="90">
        <v>0</v>
      </c>
      <c r="F381" s="90">
        <v>5.1900000000000002E-2</v>
      </c>
      <c r="G381" s="91">
        <v>3882240</v>
      </c>
      <c r="H381" s="91">
        <v>1515760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252834.22880000001</v>
      </c>
      <c r="C382" s="90">
        <v>440.48579999999998</v>
      </c>
      <c r="D382" s="90">
        <v>1195.8341</v>
      </c>
      <c r="E382" s="90">
        <v>0</v>
      </c>
      <c r="F382" s="90">
        <v>3.8E-3</v>
      </c>
      <c r="G382" s="90">
        <v>275184.82329999999</v>
      </c>
      <c r="H382" s="90">
        <v>108556.19010000001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362033.6041</v>
      </c>
      <c r="C383" s="90">
        <v>649.55489999999998</v>
      </c>
      <c r="D383" s="90">
        <v>1943.4181000000001</v>
      </c>
      <c r="E383" s="90">
        <v>0</v>
      </c>
      <c r="F383" s="90">
        <v>5.8999999999999999E-3</v>
      </c>
      <c r="G383" s="90">
        <v>447392.13579999999</v>
      </c>
      <c r="H383" s="90">
        <v>155127.1637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714020000000</v>
      </c>
      <c r="C386" s="90">
        <v>502057.93400000001</v>
      </c>
      <c r="D386" s="90" t="s">
        <v>963</v>
      </c>
      <c r="E386" s="90">
        <v>270589.05</v>
      </c>
      <c r="F386" s="90">
        <v>151653.867</v>
      </c>
      <c r="G386" s="90">
        <v>71057.694000000003</v>
      </c>
      <c r="H386" s="90">
        <v>0</v>
      </c>
      <c r="I386" s="90">
        <v>0</v>
      </c>
      <c r="J386" s="90">
        <v>0</v>
      </c>
      <c r="K386" s="90">
        <v>2844.5529999999999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5912.7690000000002</v>
      </c>
      <c r="R386" s="90">
        <v>0</v>
      </c>
      <c r="S386" s="90">
        <v>0</v>
      </c>
    </row>
    <row r="387" spans="1:19">
      <c r="A387" s="90" t="s">
        <v>799</v>
      </c>
      <c r="B387" s="91">
        <v>638546000000</v>
      </c>
      <c r="C387" s="90">
        <v>500178.06900000002</v>
      </c>
      <c r="D387" s="90" t="s">
        <v>1005</v>
      </c>
      <c r="E387" s="90">
        <v>270589.05</v>
      </c>
      <c r="F387" s="90">
        <v>151653.867</v>
      </c>
      <c r="G387" s="90">
        <v>71384.294999999998</v>
      </c>
      <c r="H387" s="90">
        <v>0</v>
      </c>
      <c r="I387" s="90">
        <v>0</v>
      </c>
      <c r="J387" s="90">
        <v>0</v>
      </c>
      <c r="K387" s="90">
        <v>133.24199999999999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6417.6149999999998</v>
      </c>
      <c r="R387" s="90">
        <v>0</v>
      </c>
      <c r="S387" s="90">
        <v>0</v>
      </c>
    </row>
    <row r="388" spans="1:19">
      <c r="A388" s="90" t="s">
        <v>800</v>
      </c>
      <c r="B388" s="91">
        <v>733721000000</v>
      </c>
      <c r="C388" s="90">
        <v>623084.27899999998</v>
      </c>
      <c r="D388" s="90" t="s">
        <v>964</v>
      </c>
      <c r="E388" s="90">
        <v>270589.05</v>
      </c>
      <c r="F388" s="90">
        <v>133019.06400000001</v>
      </c>
      <c r="G388" s="90">
        <v>74581.645000000004</v>
      </c>
      <c r="H388" s="90">
        <v>0</v>
      </c>
      <c r="I388" s="90">
        <v>139001.65400000001</v>
      </c>
      <c r="J388" s="90">
        <v>0</v>
      </c>
      <c r="K388" s="90">
        <v>1077.5229999999999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4815.3429999999998</v>
      </c>
      <c r="R388" s="90">
        <v>0</v>
      </c>
      <c r="S388" s="90">
        <v>0</v>
      </c>
    </row>
    <row r="389" spans="1:19">
      <c r="A389" s="90" t="s">
        <v>801</v>
      </c>
      <c r="B389" s="91">
        <v>666304000000</v>
      </c>
      <c r="C389" s="90">
        <v>630583.299</v>
      </c>
      <c r="D389" s="90" t="s">
        <v>965</v>
      </c>
      <c r="E389" s="90">
        <v>270589.05</v>
      </c>
      <c r="F389" s="90">
        <v>137835.54800000001</v>
      </c>
      <c r="G389" s="90">
        <v>83128.161999999997</v>
      </c>
      <c r="H389" s="90">
        <v>0</v>
      </c>
      <c r="I389" s="90">
        <v>130926.617</v>
      </c>
      <c r="J389" s="90">
        <v>0</v>
      </c>
      <c r="K389" s="90">
        <v>3061.0920000000001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5042.83</v>
      </c>
      <c r="R389" s="90">
        <v>0</v>
      </c>
      <c r="S389" s="90">
        <v>0</v>
      </c>
    </row>
    <row r="390" spans="1:19">
      <c r="A390" s="90" t="s">
        <v>344</v>
      </c>
      <c r="B390" s="91">
        <v>799550000000</v>
      </c>
      <c r="C390" s="90">
        <v>1014793.554</v>
      </c>
      <c r="D390" s="90" t="s">
        <v>850</v>
      </c>
      <c r="E390" s="90">
        <v>270589.05</v>
      </c>
      <c r="F390" s="90">
        <v>133019.06400000001</v>
      </c>
      <c r="G390" s="90">
        <v>88605.100999999995</v>
      </c>
      <c r="H390" s="90">
        <v>0</v>
      </c>
      <c r="I390" s="90">
        <v>512081.62900000002</v>
      </c>
      <c r="J390" s="90">
        <v>0</v>
      </c>
      <c r="K390" s="90">
        <v>5121.84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5376.87</v>
      </c>
      <c r="R390" s="90">
        <v>0</v>
      </c>
      <c r="S390" s="90">
        <v>0</v>
      </c>
    </row>
    <row r="391" spans="1:19">
      <c r="A391" s="90" t="s">
        <v>802</v>
      </c>
      <c r="B391" s="91">
        <v>1038140000000</v>
      </c>
      <c r="C391" s="90">
        <v>1340537.17</v>
      </c>
      <c r="D391" s="90" t="s">
        <v>905</v>
      </c>
      <c r="E391" s="90">
        <v>270589.05</v>
      </c>
      <c r="F391" s="90">
        <v>145652.64300000001</v>
      </c>
      <c r="G391" s="90">
        <v>103470.341</v>
      </c>
      <c r="H391" s="90">
        <v>0</v>
      </c>
      <c r="I391" s="90">
        <v>805024.10100000002</v>
      </c>
      <c r="J391" s="90">
        <v>0</v>
      </c>
      <c r="K391" s="90">
        <v>10276.156000000001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5524.8779999999997</v>
      </c>
      <c r="R391" s="90">
        <v>0</v>
      </c>
      <c r="S391" s="90">
        <v>0</v>
      </c>
    </row>
    <row r="392" spans="1:19">
      <c r="A392" s="90" t="s">
        <v>803</v>
      </c>
      <c r="B392" s="91">
        <v>755032000000</v>
      </c>
      <c r="C392" s="90">
        <v>1029363.56</v>
      </c>
      <c r="D392" s="90" t="s">
        <v>1006</v>
      </c>
      <c r="E392" s="90">
        <v>150327.25</v>
      </c>
      <c r="F392" s="90">
        <v>84617.157999999996</v>
      </c>
      <c r="G392" s="90">
        <v>82740.001000000004</v>
      </c>
      <c r="H392" s="90">
        <v>0</v>
      </c>
      <c r="I392" s="90">
        <v>700229.94299999997</v>
      </c>
      <c r="J392" s="90">
        <v>0</v>
      </c>
      <c r="K392" s="90">
        <v>6173.2340000000004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5275.9750000000004</v>
      </c>
      <c r="R392" s="90">
        <v>0</v>
      </c>
      <c r="S392" s="90">
        <v>0</v>
      </c>
    </row>
    <row r="393" spans="1:19">
      <c r="A393" s="90" t="s">
        <v>804</v>
      </c>
      <c r="B393" s="91">
        <v>733685000000</v>
      </c>
      <c r="C393" s="90">
        <v>1042724.573</v>
      </c>
      <c r="D393" s="90" t="s">
        <v>966</v>
      </c>
      <c r="E393" s="90">
        <v>150327.25</v>
      </c>
      <c r="F393" s="90">
        <v>73183.823999999993</v>
      </c>
      <c r="G393" s="90">
        <v>85755.313999999998</v>
      </c>
      <c r="H393" s="90">
        <v>0</v>
      </c>
      <c r="I393" s="90">
        <v>720788.01</v>
      </c>
      <c r="J393" s="90">
        <v>0</v>
      </c>
      <c r="K393" s="90">
        <v>7482.03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5188.1450000000004</v>
      </c>
      <c r="R393" s="90">
        <v>0</v>
      </c>
      <c r="S393" s="90">
        <v>0</v>
      </c>
    </row>
    <row r="394" spans="1:19">
      <c r="A394" s="90" t="s">
        <v>805</v>
      </c>
      <c r="B394" s="91">
        <v>812975000000</v>
      </c>
      <c r="C394" s="90">
        <v>1013407.563</v>
      </c>
      <c r="D394" s="90" t="s">
        <v>1007</v>
      </c>
      <c r="E394" s="90">
        <v>270589.05</v>
      </c>
      <c r="F394" s="90">
        <v>151653.867</v>
      </c>
      <c r="G394" s="90">
        <v>97499.634999999995</v>
      </c>
      <c r="H394" s="90">
        <v>0</v>
      </c>
      <c r="I394" s="90">
        <v>482343.152</v>
      </c>
      <c r="J394" s="90">
        <v>0</v>
      </c>
      <c r="K394" s="90">
        <v>5914.81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5407.049</v>
      </c>
      <c r="R394" s="90">
        <v>0</v>
      </c>
      <c r="S394" s="90">
        <v>0</v>
      </c>
    </row>
    <row r="395" spans="1:19">
      <c r="A395" s="90" t="s">
        <v>806</v>
      </c>
      <c r="B395" s="91">
        <v>729318000000</v>
      </c>
      <c r="C395" s="90">
        <v>778524.85900000005</v>
      </c>
      <c r="D395" s="90" t="s">
        <v>906</v>
      </c>
      <c r="E395" s="90">
        <v>270589.05</v>
      </c>
      <c r="F395" s="90">
        <v>151653.867</v>
      </c>
      <c r="G395" s="90">
        <v>86758.054000000004</v>
      </c>
      <c r="H395" s="90">
        <v>0</v>
      </c>
      <c r="I395" s="90">
        <v>260544.89799999999</v>
      </c>
      <c r="J395" s="90">
        <v>0</v>
      </c>
      <c r="K395" s="90">
        <v>3785.2539999999999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5193.7349999999997</v>
      </c>
      <c r="R395" s="90">
        <v>0</v>
      </c>
      <c r="S395" s="90">
        <v>0</v>
      </c>
    </row>
    <row r="396" spans="1:19">
      <c r="A396" s="90" t="s">
        <v>807</v>
      </c>
      <c r="B396" s="91">
        <v>693476000000</v>
      </c>
      <c r="C396" s="90">
        <v>772288.00399999996</v>
      </c>
      <c r="D396" s="90" t="s">
        <v>967</v>
      </c>
      <c r="E396" s="90">
        <v>270589.05</v>
      </c>
      <c r="F396" s="90">
        <v>137835.54800000001</v>
      </c>
      <c r="G396" s="90">
        <v>86990.201000000001</v>
      </c>
      <c r="H396" s="90">
        <v>0</v>
      </c>
      <c r="I396" s="90">
        <v>267863.37300000002</v>
      </c>
      <c r="J396" s="90">
        <v>0</v>
      </c>
      <c r="K396" s="90">
        <v>3822.9639999999999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5186.8670000000002</v>
      </c>
      <c r="R396" s="90">
        <v>0</v>
      </c>
      <c r="S396" s="90">
        <v>0</v>
      </c>
    </row>
    <row r="397" spans="1:19">
      <c r="A397" s="90" t="s">
        <v>808</v>
      </c>
      <c r="B397" s="91">
        <v>693680000000</v>
      </c>
      <c r="C397" s="90">
        <v>499917.77600000001</v>
      </c>
      <c r="D397" s="90" t="s">
        <v>1008</v>
      </c>
      <c r="E397" s="90">
        <v>270589.05</v>
      </c>
      <c r="F397" s="90">
        <v>151653.867</v>
      </c>
      <c r="G397" s="90">
        <v>71057.694000000003</v>
      </c>
      <c r="H397" s="90">
        <v>0</v>
      </c>
      <c r="I397" s="90">
        <v>0</v>
      </c>
      <c r="J397" s="90">
        <v>0</v>
      </c>
      <c r="K397" s="90">
        <v>651.37900000000002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5965.7860000000001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9008450000000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638546000000</v>
      </c>
      <c r="C400" s="90">
        <v>499917.77600000001</v>
      </c>
      <c r="D400" s="90"/>
      <c r="E400" s="90">
        <v>150327.25</v>
      </c>
      <c r="F400" s="90">
        <v>73183.823999999993</v>
      </c>
      <c r="G400" s="90">
        <v>71057.694000000003</v>
      </c>
      <c r="H400" s="90">
        <v>0</v>
      </c>
      <c r="I400" s="90">
        <v>0</v>
      </c>
      <c r="J400" s="90">
        <v>0</v>
      </c>
      <c r="K400" s="90">
        <v>133.24199999999999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4815.3429999999998</v>
      </c>
      <c r="R400" s="90">
        <v>0</v>
      </c>
      <c r="S400" s="90">
        <v>0</v>
      </c>
    </row>
    <row r="401" spans="1:19">
      <c r="A401" s="90" t="s">
        <v>811</v>
      </c>
      <c r="B401" s="91">
        <v>1038140000000</v>
      </c>
      <c r="C401" s="90">
        <v>1340537.17</v>
      </c>
      <c r="D401" s="90"/>
      <c r="E401" s="90">
        <v>270589.05</v>
      </c>
      <c r="F401" s="90">
        <v>151653.867</v>
      </c>
      <c r="G401" s="90">
        <v>103470.341</v>
      </c>
      <c r="H401" s="90">
        <v>0</v>
      </c>
      <c r="I401" s="90">
        <v>805024.10100000002</v>
      </c>
      <c r="J401" s="90">
        <v>0</v>
      </c>
      <c r="K401" s="90">
        <v>10276.156000000001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6417.6149999999998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205317.81</v>
      </c>
      <c r="C404" s="90">
        <v>84109.8</v>
      </c>
      <c r="D404" s="90">
        <v>0</v>
      </c>
      <c r="E404" s="90">
        <v>289427.59999999998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10.48</v>
      </c>
      <c r="C405" s="90">
        <v>4.29</v>
      </c>
      <c r="D405" s="90">
        <v>0</v>
      </c>
      <c r="E405" s="90">
        <v>14.77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10.48</v>
      </c>
      <c r="C406" s="90">
        <v>4.29</v>
      </c>
      <c r="D406" s="90">
        <v>0</v>
      </c>
      <c r="E406" s="90">
        <v>14.77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15856.07</v>
      </c>
      <c r="C2" s="90">
        <v>809.31</v>
      </c>
      <c r="D2" s="90">
        <v>809.31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15856.07</v>
      </c>
      <c r="C3" s="90">
        <v>809.31</v>
      </c>
      <c r="D3" s="90">
        <v>809.31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36415.019999999997</v>
      </c>
      <c r="C4" s="90">
        <v>1858.67</v>
      </c>
      <c r="D4" s="90">
        <v>1858.67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36415.019999999997</v>
      </c>
      <c r="C5" s="90">
        <v>1858.67</v>
      </c>
      <c r="D5" s="90">
        <v>1858.67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6519.54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723.69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1106.51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17.96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402.65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135.26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8580.5</v>
      </c>
      <c r="C28" s="90">
        <v>7275.58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0.46600000000000003</v>
      </c>
      <c r="E82" s="90">
        <v>0.5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0.46600000000000003</v>
      </c>
      <c r="E83" s="90">
        <v>0.5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0.46600000000000003</v>
      </c>
      <c r="E84" s="90">
        <v>0.5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0.46600000000000003</v>
      </c>
      <c r="E85" s="90">
        <v>0.5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0.28499999999999998</v>
      </c>
      <c r="E87" s="90">
        <v>0.30199999999999999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0.46600000000000003</v>
      </c>
      <c r="E88" s="90">
        <v>0.5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0.46600000000000003</v>
      </c>
      <c r="E89" s="90">
        <v>0.5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0.46600000000000003</v>
      </c>
      <c r="E90" s="90">
        <v>0.5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0.46600000000000003</v>
      </c>
      <c r="E91" s="90">
        <v>0.5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0.28499999999999998</v>
      </c>
      <c r="E93" s="90">
        <v>0.30199999999999999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0.46600000000000003</v>
      </c>
      <c r="E94" s="90">
        <v>0.5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0.46600000000000003</v>
      </c>
      <c r="E95" s="90">
        <v>0.5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0.46600000000000003</v>
      </c>
      <c r="E96" s="90">
        <v>0.5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0.46600000000000003</v>
      </c>
      <c r="E98" s="90">
        <v>0.5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0.46600000000000003</v>
      </c>
      <c r="E99" s="90">
        <v>0.5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0.46600000000000003</v>
      </c>
      <c r="E100" s="90">
        <v>0.5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0.28499999999999998</v>
      </c>
      <c r="E101" s="90">
        <v>0.30199999999999999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0.46600000000000003</v>
      </c>
      <c r="E102" s="90">
        <v>0.5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0.46600000000000003</v>
      </c>
      <c r="E103" s="90">
        <v>0.5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0.46600000000000003</v>
      </c>
      <c r="E105" s="90">
        <v>0.5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0.46600000000000003</v>
      </c>
      <c r="E106" s="90">
        <v>0.5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0.46600000000000003</v>
      </c>
      <c r="E108" s="90">
        <v>0.5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0.46600000000000003</v>
      </c>
      <c r="E109" s="90">
        <v>0.5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0.28499999999999998</v>
      </c>
      <c r="E110" s="90">
        <v>0.30199999999999999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0.46600000000000003</v>
      </c>
      <c r="E111" s="90">
        <v>0.5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0.46600000000000003</v>
      </c>
      <c r="E112" s="90">
        <v>0.5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0.46600000000000003</v>
      </c>
      <c r="E114" s="90">
        <v>0.5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0.46600000000000003</v>
      </c>
      <c r="E115" s="90">
        <v>0.5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0.28499999999999998</v>
      </c>
      <c r="E116" s="90">
        <v>0.30199999999999999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0.46600000000000003</v>
      </c>
      <c r="E117" s="90">
        <v>0.5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0.46600000000000003</v>
      </c>
      <c r="E118" s="90">
        <v>0.5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0.46600000000000003</v>
      </c>
      <c r="E120" s="90">
        <v>0.5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0.46600000000000003</v>
      </c>
      <c r="E121" s="90">
        <v>0.5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0.28499999999999998</v>
      </c>
      <c r="E122" s="90">
        <v>0.30199999999999999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0.46600000000000003</v>
      </c>
      <c r="E123" s="90">
        <v>0.5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0.46600000000000003</v>
      </c>
      <c r="E124" s="90">
        <v>0.5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0.46600000000000003</v>
      </c>
      <c r="E126" s="90">
        <v>0.5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0.46600000000000003</v>
      </c>
      <c r="E127" s="90">
        <v>0.5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0.28499999999999998</v>
      </c>
      <c r="E128" s="90">
        <v>0.30199999999999999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0.46600000000000003</v>
      </c>
      <c r="E129" s="90">
        <v>0.5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0.46600000000000003</v>
      </c>
      <c r="E130" s="90">
        <v>0.5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0.46600000000000003</v>
      </c>
      <c r="E132" s="90">
        <v>0.5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0.46600000000000003</v>
      </c>
      <c r="E133" s="90">
        <v>0.5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0.28499999999999998</v>
      </c>
      <c r="E134" s="90">
        <v>0.30199999999999999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0.46600000000000003</v>
      </c>
      <c r="E135" s="90">
        <v>0.5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0.46600000000000003</v>
      </c>
      <c r="E136" s="90">
        <v>0.5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0.46600000000000003</v>
      </c>
      <c r="E138" s="90">
        <v>0.5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0.46600000000000003</v>
      </c>
      <c r="E139" s="90">
        <v>0.5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0.28499999999999998</v>
      </c>
      <c r="E140" s="90">
        <v>0.30199999999999999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0.46600000000000003</v>
      </c>
      <c r="E141" s="90">
        <v>0.5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0.46600000000000003</v>
      </c>
      <c r="E143" s="90">
        <v>0.5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0.28499999999999998</v>
      </c>
      <c r="E144" s="90">
        <v>0.30199999999999999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0.46600000000000003</v>
      </c>
      <c r="E145" s="90">
        <v>0.5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0.46600000000000003</v>
      </c>
      <c r="E147" s="90">
        <v>0.5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0.28499999999999998</v>
      </c>
      <c r="E148" s="90">
        <v>0.30199999999999999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0.46600000000000003</v>
      </c>
      <c r="E149" s="90">
        <v>0.5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0.46600000000000003</v>
      </c>
      <c r="E151" s="90">
        <v>0.5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0.28499999999999998</v>
      </c>
      <c r="E152" s="90">
        <v>0.30199999999999999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0.28499999999999998</v>
      </c>
      <c r="E154" s="90">
        <v>0.30199999999999999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0.46600000000000003</v>
      </c>
      <c r="E155" s="90">
        <v>0.5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0.46600000000000003</v>
      </c>
      <c r="E157" s="90">
        <v>0.5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0.46600000000000003</v>
      </c>
      <c r="E158" s="90">
        <v>0.5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0.28499999999999998</v>
      </c>
      <c r="E159" s="90">
        <v>0.30199999999999999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0.46600000000000003</v>
      </c>
      <c r="E160" s="90">
        <v>0.5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0.46600000000000003</v>
      </c>
      <c r="E162" s="90">
        <v>0.5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0.28499999999999998</v>
      </c>
      <c r="E163" s="90">
        <v>0.30199999999999999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0.46600000000000003</v>
      </c>
      <c r="E164" s="90">
        <v>0.5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0.46600000000000003</v>
      </c>
      <c r="E165" s="90">
        <v>0.5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0.46600000000000003</v>
      </c>
      <c r="E166" s="90">
        <v>0.5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0.46600000000000003</v>
      </c>
      <c r="E168" s="90">
        <v>0.5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0.46600000000000003</v>
      </c>
      <c r="E169" s="90">
        <v>0.5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0.46600000000000003</v>
      </c>
      <c r="E170" s="90">
        <v>0.5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0.28499999999999998</v>
      </c>
      <c r="E171" s="90">
        <v>0.30199999999999999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0.28499999999999998</v>
      </c>
      <c r="E173" s="90">
        <v>0.30199999999999999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0.46600000000000003</v>
      </c>
      <c r="E174" s="90">
        <v>0.5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0.46600000000000003</v>
      </c>
      <c r="E176" s="90">
        <v>0.5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0.28499999999999998</v>
      </c>
      <c r="E177" s="90">
        <v>0.30199999999999999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0.46600000000000003</v>
      </c>
      <c r="E178" s="90">
        <v>0.5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0.46600000000000003</v>
      </c>
      <c r="E180" s="90">
        <v>0.5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0.28499999999999998</v>
      </c>
      <c r="E181" s="90">
        <v>0.30199999999999999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0.46600000000000003</v>
      </c>
      <c r="E182" s="90">
        <v>0.5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0.46600000000000003</v>
      </c>
      <c r="E184" s="90">
        <v>0.5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0.28499999999999998</v>
      </c>
      <c r="E185" s="90">
        <v>0.30199999999999999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0.46600000000000003</v>
      </c>
      <c r="E186" s="90">
        <v>0.5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0.46600000000000003</v>
      </c>
      <c r="E188" s="90">
        <v>0.5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0.28499999999999998</v>
      </c>
      <c r="E189" s="90">
        <v>0.30199999999999999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0.46600000000000003</v>
      </c>
      <c r="E190" s="90">
        <v>0.5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0.46600000000000003</v>
      </c>
      <c r="E192" s="90">
        <v>0.5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0.28499999999999998</v>
      </c>
      <c r="E193" s="90">
        <v>0.30199999999999999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0.46600000000000003</v>
      </c>
      <c r="E194" s="90">
        <v>0.5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0.46600000000000003</v>
      </c>
      <c r="E196" s="90">
        <v>0.5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0.28499999999999998</v>
      </c>
      <c r="E197" s="90">
        <v>0.30199999999999999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0.46600000000000003</v>
      </c>
      <c r="E198" s="90">
        <v>0.5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0.46600000000000003</v>
      </c>
      <c r="E199" s="90">
        <v>0.5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0.46600000000000003</v>
      </c>
      <c r="E201" s="90">
        <v>0.5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0.46600000000000003</v>
      </c>
      <c r="E202" s="90">
        <v>0.5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0.28499999999999998</v>
      </c>
      <c r="E203" s="90">
        <v>0.30199999999999999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3.3540000000000001</v>
      </c>
      <c r="F206" s="90">
        <v>0.38500000000000001</v>
      </c>
      <c r="G206" s="90">
        <v>0.30499999999999999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3.3540000000000001</v>
      </c>
      <c r="F207" s="90">
        <v>0.38500000000000001</v>
      </c>
      <c r="G207" s="90">
        <v>0.30499999999999999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3.3540000000000001</v>
      </c>
      <c r="F208" s="90">
        <v>0.38500000000000001</v>
      </c>
      <c r="G208" s="90">
        <v>0.30499999999999999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3.3540000000000001</v>
      </c>
      <c r="F209" s="90">
        <v>0.38500000000000001</v>
      </c>
      <c r="G209" s="90">
        <v>0.30499999999999999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3.3540000000000001</v>
      </c>
      <c r="F210" s="90">
        <v>0.38500000000000001</v>
      </c>
      <c r="G210" s="90">
        <v>0.30499999999999999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3.3540000000000001</v>
      </c>
      <c r="F211" s="90">
        <v>0.38500000000000001</v>
      </c>
      <c r="G211" s="90">
        <v>0.30499999999999999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3.3540000000000001</v>
      </c>
      <c r="F212" s="90">
        <v>0.38500000000000001</v>
      </c>
      <c r="G212" s="90">
        <v>0.30499999999999999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3.3540000000000001</v>
      </c>
      <c r="F213" s="90">
        <v>0.38500000000000001</v>
      </c>
      <c r="G213" s="90">
        <v>0.30499999999999999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3.3540000000000001</v>
      </c>
      <c r="F214" s="90">
        <v>0.38500000000000001</v>
      </c>
      <c r="G214" s="90">
        <v>0.30499999999999999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3.3540000000000001</v>
      </c>
      <c r="F215" s="90">
        <v>0.38500000000000001</v>
      </c>
      <c r="G215" s="90">
        <v>0.30499999999999999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3.3540000000000001</v>
      </c>
      <c r="F216" s="90">
        <v>0.38500000000000001</v>
      </c>
      <c r="G216" s="90">
        <v>0.30499999999999999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3.3540000000000001</v>
      </c>
      <c r="F217" s="90">
        <v>0.38500000000000001</v>
      </c>
      <c r="G217" s="90">
        <v>0.30499999999999999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3.3540000000000001</v>
      </c>
      <c r="F218" s="90">
        <v>0.38500000000000001</v>
      </c>
      <c r="G218" s="90">
        <v>0.30499999999999999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3.3540000000000001</v>
      </c>
      <c r="F219" s="90">
        <v>0.38500000000000001</v>
      </c>
      <c r="G219" s="90">
        <v>0.30499999999999999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3.3540000000000001</v>
      </c>
      <c r="F220" s="90">
        <v>0.38500000000000001</v>
      </c>
      <c r="G220" s="90">
        <v>0.30499999999999999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3.3540000000000001</v>
      </c>
      <c r="F221" s="90">
        <v>0.38500000000000001</v>
      </c>
      <c r="G221" s="90">
        <v>0.30499999999999999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3.3540000000000001</v>
      </c>
      <c r="F222" s="90">
        <v>0.38500000000000001</v>
      </c>
      <c r="G222" s="90">
        <v>0.30499999999999999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3.3540000000000001</v>
      </c>
      <c r="F223" s="90">
        <v>0.38500000000000001</v>
      </c>
      <c r="G223" s="90">
        <v>0.30499999999999999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3.3540000000000001</v>
      </c>
      <c r="F224" s="90">
        <v>0.38500000000000001</v>
      </c>
      <c r="G224" s="90">
        <v>0.30499999999999999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3.3540000000000001</v>
      </c>
      <c r="F225" s="90">
        <v>0.38500000000000001</v>
      </c>
      <c r="G225" s="90">
        <v>0.30499999999999999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3.3540000000000001</v>
      </c>
      <c r="F226" s="90">
        <v>0.38500000000000001</v>
      </c>
      <c r="G226" s="90">
        <v>0.30499999999999999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3.3540000000000001</v>
      </c>
      <c r="F227" s="90">
        <v>0.38500000000000001</v>
      </c>
      <c r="G227" s="90">
        <v>0.30499999999999999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3.3540000000000001</v>
      </c>
      <c r="F228" s="90">
        <v>0.38500000000000001</v>
      </c>
      <c r="G228" s="90">
        <v>0.30499999999999999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3.3540000000000001</v>
      </c>
      <c r="F229" s="90">
        <v>0.38500000000000001</v>
      </c>
      <c r="G229" s="90">
        <v>0.30499999999999999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3.3540000000000001</v>
      </c>
      <c r="F230" s="90">
        <v>0.38500000000000001</v>
      </c>
      <c r="G230" s="90">
        <v>0.30499999999999999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3.3540000000000001</v>
      </c>
      <c r="F231" s="90">
        <v>0.38500000000000001</v>
      </c>
      <c r="G231" s="90">
        <v>0.30499999999999999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3.3540000000000001</v>
      </c>
      <c r="F232" s="90">
        <v>0.38500000000000001</v>
      </c>
      <c r="G232" s="90">
        <v>0.30499999999999999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3.3540000000000001</v>
      </c>
      <c r="F233" s="90">
        <v>0.38500000000000001</v>
      </c>
      <c r="G233" s="90">
        <v>0.30499999999999999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3.3540000000000001</v>
      </c>
      <c r="F234" s="90">
        <v>0.38500000000000001</v>
      </c>
      <c r="G234" s="90">
        <v>0.30499999999999999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3.3540000000000001</v>
      </c>
      <c r="F235" s="90">
        <v>0.38500000000000001</v>
      </c>
      <c r="G235" s="90">
        <v>0.30499999999999999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3.3540000000000001</v>
      </c>
      <c r="F236" s="90">
        <v>0.38500000000000001</v>
      </c>
      <c r="G236" s="90">
        <v>0.30499999999999999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3.3540000000000001</v>
      </c>
      <c r="F237" s="90">
        <v>0.38500000000000001</v>
      </c>
      <c r="G237" s="90">
        <v>0.30499999999999999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3.3540000000000001</v>
      </c>
      <c r="F238" s="90">
        <v>0.38500000000000001</v>
      </c>
      <c r="G238" s="90">
        <v>0.30499999999999999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3.3540000000000001</v>
      </c>
      <c r="F239" s="90">
        <v>0.38500000000000001</v>
      </c>
      <c r="G239" s="90">
        <v>0.30499999999999999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3.3540000000000001</v>
      </c>
      <c r="F240" s="90">
        <v>0.38500000000000001</v>
      </c>
      <c r="G240" s="90">
        <v>0.30499999999999999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3.3540000000000001</v>
      </c>
      <c r="F241" s="90">
        <v>0.38500000000000001</v>
      </c>
      <c r="G241" s="90">
        <v>0.30499999999999999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3.3540000000000001</v>
      </c>
      <c r="F242" s="90">
        <v>0.38500000000000001</v>
      </c>
      <c r="G242" s="90">
        <v>0.30499999999999999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3.3540000000000001</v>
      </c>
      <c r="F243" s="90">
        <v>0.38500000000000001</v>
      </c>
      <c r="G243" s="90">
        <v>0.30499999999999999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3.3540000000000001</v>
      </c>
      <c r="F244" s="90">
        <v>0.38500000000000001</v>
      </c>
      <c r="G244" s="90">
        <v>0.30499999999999999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3.3540000000000001</v>
      </c>
      <c r="F245" s="90">
        <v>0.38500000000000001</v>
      </c>
      <c r="G245" s="90">
        <v>0.30499999999999999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3.3540000000000001</v>
      </c>
      <c r="F246" s="90">
        <v>0.38500000000000001</v>
      </c>
      <c r="G246" s="90">
        <v>0.30499999999999999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3.3540000000000001</v>
      </c>
      <c r="F247" s="90">
        <v>0.38500000000000001</v>
      </c>
      <c r="G247" s="90">
        <v>0.30499999999999999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3.3540000000000001</v>
      </c>
      <c r="F248" s="90">
        <v>0.38500000000000001</v>
      </c>
      <c r="G248" s="90">
        <v>0.30499999999999999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3.3540000000000001</v>
      </c>
      <c r="F249" s="90">
        <v>0.38500000000000001</v>
      </c>
      <c r="G249" s="90">
        <v>0.30499999999999999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3.3540000000000001</v>
      </c>
      <c r="F250" s="90">
        <v>0.38500000000000001</v>
      </c>
      <c r="G250" s="90">
        <v>0.30499999999999999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3.3540000000000001</v>
      </c>
      <c r="F251" s="90">
        <v>0.38500000000000001</v>
      </c>
      <c r="G251" s="90">
        <v>0.30499999999999999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3.3540000000000001</v>
      </c>
      <c r="F252" s="90">
        <v>0.38500000000000001</v>
      </c>
      <c r="G252" s="90">
        <v>0.30499999999999999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3.3540000000000001</v>
      </c>
      <c r="F253" s="90">
        <v>0.38500000000000001</v>
      </c>
      <c r="G253" s="90">
        <v>0.30499999999999999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3.3540000000000001</v>
      </c>
      <c r="F254" s="90">
        <v>0.38500000000000001</v>
      </c>
      <c r="G254" s="90">
        <v>0.30499999999999999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3.3540000000000001</v>
      </c>
      <c r="F255" s="90">
        <v>0.38500000000000001</v>
      </c>
      <c r="G255" s="90">
        <v>0.30499999999999999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3.3540000000000001</v>
      </c>
      <c r="F256" s="90">
        <v>0.38500000000000001</v>
      </c>
      <c r="G256" s="90">
        <v>0.30499999999999999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3.3540000000000001</v>
      </c>
      <c r="F257" s="90">
        <v>0.38500000000000001</v>
      </c>
      <c r="G257" s="90">
        <v>0.30499999999999999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3.3540000000000001</v>
      </c>
      <c r="F258" s="90">
        <v>0.38500000000000001</v>
      </c>
      <c r="G258" s="90">
        <v>0.30499999999999999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3.3540000000000001</v>
      </c>
      <c r="F259" s="90">
        <v>0.38500000000000001</v>
      </c>
      <c r="G259" s="90">
        <v>0.30499999999999999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3.3540000000000001</v>
      </c>
      <c r="F260" s="90">
        <v>0.38500000000000001</v>
      </c>
      <c r="G260" s="90">
        <v>0.30499999999999999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3.3540000000000001</v>
      </c>
      <c r="F261" s="90">
        <v>0.38500000000000001</v>
      </c>
      <c r="G261" s="90">
        <v>0.30499999999999999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3.3540000000000001</v>
      </c>
      <c r="F262" s="90">
        <v>0.38500000000000001</v>
      </c>
      <c r="G262" s="90">
        <v>0.30499999999999999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3.3540000000000001</v>
      </c>
      <c r="F263" s="90">
        <v>0.38500000000000001</v>
      </c>
      <c r="G263" s="90">
        <v>0.30499999999999999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3.3540000000000001</v>
      </c>
      <c r="F264" s="90">
        <v>0.38500000000000001</v>
      </c>
      <c r="G264" s="90">
        <v>0.30499999999999999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3.3540000000000001</v>
      </c>
      <c r="F265" s="90">
        <v>0.38500000000000001</v>
      </c>
      <c r="G265" s="90">
        <v>0.30499999999999999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3.3540000000000001</v>
      </c>
      <c r="F266" s="90">
        <v>0.38500000000000001</v>
      </c>
      <c r="G266" s="90">
        <v>0.30499999999999999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3.3540000000000001</v>
      </c>
      <c r="F267" s="90">
        <v>0.38500000000000001</v>
      </c>
      <c r="G267" s="90">
        <v>0.30499999999999999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3.3540000000000001</v>
      </c>
      <c r="F268" s="90">
        <v>0.38500000000000001</v>
      </c>
      <c r="G268" s="90">
        <v>0.30499999999999999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3.3540000000000001</v>
      </c>
      <c r="F269" s="90">
        <v>0.38500000000000001</v>
      </c>
      <c r="G269" s="90">
        <v>0.30499999999999999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3.3540000000000001</v>
      </c>
      <c r="F270" s="90">
        <v>0.38500000000000001</v>
      </c>
      <c r="G270" s="90">
        <v>0.30499999999999999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3.3540000000000001</v>
      </c>
      <c r="F271" s="90">
        <v>0.38500000000000001</v>
      </c>
      <c r="G271" s="90">
        <v>0.30499999999999999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3.3540000000000001</v>
      </c>
      <c r="F272" s="90">
        <v>0.38500000000000001</v>
      </c>
      <c r="G272" s="90">
        <v>0.30499999999999999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3.35</v>
      </c>
      <c r="F273" s="90">
        <v>0.38500000000000001</v>
      </c>
      <c r="G273" s="90">
        <v>0.30499999999999999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3.35</v>
      </c>
      <c r="F274" s="90">
        <v>0.38500000000000001</v>
      </c>
      <c r="G274" s="90">
        <v>0.30499999999999999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3.35</v>
      </c>
      <c r="F275" s="90">
        <v>0.38500000000000001</v>
      </c>
      <c r="G275" s="90">
        <v>0.30499999999999999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687773.19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774576.52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349609.79</v>
      </c>
      <c r="D282" s="90">
        <v>270941.18</v>
      </c>
      <c r="E282" s="90">
        <v>78668.61</v>
      </c>
      <c r="F282" s="90">
        <v>0.77</v>
      </c>
      <c r="G282" s="90">
        <v>2.99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85701.17</v>
      </c>
      <c r="D283" s="90">
        <v>59746</v>
      </c>
      <c r="E283" s="90">
        <v>25955.17</v>
      </c>
      <c r="F283" s="90">
        <v>0.7</v>
      </c>
      <c r="G283" s="90">
        <v>2.97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148485.85999999999</v>
      </c>
      <c r="D284" s="90">
        <v>112101.15</v>
      </c>
      <c r="E284" s="90">
        <v>36384.71</v>
      </c>
      <c r="F284" s="90">
        <v>0.75</v>
      </c>
      <c r="G284" s="90">
        <v>3.15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11842.44</v>
      </c>
      <c r="D285" s="90">
        <v>8215.74</v>
      </c>
      <c r="E285" s="90">
        <v>3626.7</v>
      </c>
      <c r="F285" s="90">
        <v>0.69</v>
      </c>
      <c r="G285" s="90">
        <v>2.98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103980.49</v>
      </c>
      <c r="D286" s="90">
        <v>72136.91</v>
      </c>
      <c r="E286" s="90">
        <v>31843.57</v>
      </c>
      <c r="F286" s="90">
        <v>0.69</v>
      </c>
      <c r="G286" s="90">
        <v>2.96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250908.75</v>
      </c>
      <c r="D287" s="90">
        <v>154260.99</v>
      </c>
      <c r="E287" s="90">
        <v>96647.76</v>
      </c>
      <c r="F287" s="90">
        <v>0.61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176350.94</v>
      </c>
      <c r="D288" s="90">
        <v>106711.66</v>
      </c>
      <c r="E288" s="90">
        <v>69639.28</v>
      </c>
      <c r="F288" s="90">
        <v>0.61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174600.81</v>
      </c>
      <c r="D289" s="90">
        <v>105612.05</v>
      </c>
      <c r="E289" s="90">
        <v>68988.759999999995</v>
      </c>
      <c r="F289" s="90">
        <v>0.6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190158.85</v>
      </c>
      <c r="D290" s="90">
        <v>115263.65</v>
      </c>
      <c r="E290" s="90">
        <v>74895.210000000006</v>
      </c>
      <c r="F290" s="90">
        <v>0.61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7701.75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9485.17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4369.62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6408.06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4304.08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6376.91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4309.24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6399.15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4068.35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6159.38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4057.38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6161.91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4129.78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6207.07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3534.79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7307.11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3053.5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7254.04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3105.96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7395.88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23547.34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3290.3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6771.5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20079.18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29790.7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9502.7199999999993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4763.7700000000004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9656.36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15680.62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9618.19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15657.86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9618.19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19179.54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9618.19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14354.04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9618.19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14369.65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9618.19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18035.53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9958.64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16608.919999999998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1150276.54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218165.3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460110.62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29762.84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261327.5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91253.85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62332.13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61669.37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67448.02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0.51</v>
      </c>
      <c r="F352" s="90">
        <v>593.04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11.78</v>
      </c>
      <c r="F354" s="90">
        <v>19957.3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8.0500000000000007</v>
      </c>
      <c r="F355" s="90">
        <v>15094.02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7.96</v>
      </c>
      <c r="F356" s="90">
        <v>14933.52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8.7100000000000009</v>
      </c>
      <c r="F357" s="90">
        <v>16332.85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6302.49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4265.1499999999996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256755.35639999999</v>
      </c>
      <c r="C368" s="90">
        <v>391.61660000000001</v>
      </c>
      <c r="D368" s="90">
        <v>859.29070000000002</v>
      </c>
      <c r="E368" s="90">
        <v>0</v>
      </c>
      <c r="F368" s="90">
        <v>3.5000000000000001E-3</v>
      </c>
      <c r="G368" s="90">
        <v>893157.96169999999</v>
      </c>
      <c r="H368" s="90">
        <v>104416.2547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227042.21460000001</v>
      </c>
      <c r="C369" s="90">
        <v>347.47949999999997</v>
      </c>
      <c r="D369" s="90">
        <v>766.25160000000005</v>
      </c>
      <c r="E369" s="90">
        <v>0</v>
      </c>
      <c r="F369" s="90">
        <v>3.0999999999999999E-3</v>
      </c>
      <c r="G369" s="90">
        <v>796462.11439999996</v>
      </c>
      <c r="H369" s="90">
        <v>92448.666100000002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245056.48120000001</v>
      </c>
      <c r="C370" s="90">
        <v>387.35180000000003</v>
      </c>
      <c r="D370" s="90">
        <v>893.63409999999999</v>
      </c>
      <c r="E370" s="90">
        <v>0</v>
      </c>
      <c r="F370" s="90">
        <v>3.5999999999999999E-3</v>
      </c>
      <c r="G370" s="90">
        <v>928972.55579999997</v>
      </c>
      <c r="H370" s="90">
        <v>100990.5579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206428.29980000001</v>
      </c>
      <c r="C371" s="90">
        <v>341.11340000000001</v>
      </c>
      <c r="D371" s="90">
        <v>832.98299999999995</v>
      </c>
      <c r="E371" s="90">
        <v>0</v>
      </c>
      <c r="F371" s="90">
        <v>3.3E-3</v>
      </c>
      <c r="G371" s="90">
        <v>866040.76009999996</v>
      </c>
      <c r="H371" s="90">
        <v>86525.108999999997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220659.99069999999</v>
      </c>
      <c r="C372" s="90">
        <v>372.62549999999999</v>
      </c>
      <c r="D372" s="90">
        <v>933.68290000000002</v>
      </c>
      <c r="E372" s="90">
        <v>0</v>
      </c>
      <c r="F372" s="90">
        <v>3.7000000000000002E-3</v>
      </c>
      <c r="G372" s="90">
        <v>970794.4656</v>
      </c>
      <c r="H372" s="90">
        <v>93274.575599999996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233546.59770000001</v>
      </c>
      <c r="C373" s="90">
        <v>403.79180000000002</v>
      </c>
      <c r="D373" s="90">
        <v>1039.1143</v>
      </c>
      <c r="E373" s="90">
        <v>0</v>
      </c>
      <c r="F373" s="90">
        <v>4.1000000000000003E-3</v>
      </c>
      <c r="G373" s="91">
        <v>1080480</v>
      </c>
      <c r="H373" s="90">
        <v>99644.359200000006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171835.22889999999</v>
      </c>
      <c r="C374" s="90">
        <v>299.92559999999997</v>
      </c>
      <c r="D374" s="90">
        <v>779.86080000000004</v>
      </c>
      <c r="E374" s="90">
        <v>0</v>
      </c>
      <c r="F374" s="90">
        <v>3.0000000000000001E-3</v>
      </c>
      <c r="G374" s="90">
        <v>810925.10510000004</v>
      </c>
      <c r="H374" s="90">
        <v>73592.351299999995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177770.0871</v>
      </c>
      <c r="C375" s="90">
        <v>310.0308</v>
      </c>
      <c r="D375" s="90">
        <v>805.42269999999996</v>
      </c>
      <c r="E375" s="90">
        <v>0</v>
      </c>
      <c r="F375" s="90">
        <v>3.0999999999999999E-3</v>
      </c>
      <c r="G375" s="90">
        <v>837503.62439999997</v>
      </c>
      <c r="H375" s="90">
        <v>76109.207599999994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213109.82250000001</v>
      </c>
      <c r="C376" s="90">
        <v>366.00139999999999</v>
      </c>
      <c r="D376" s="90">
        <v>934.8913</v>
      </c>
      <c r="E376" s="90">
        <v>0</v>
      </c>
      <c r="F376" s="90">
        <v>3.7000000000000002E-3</v>
      </c>
      <c r="G376" s="90">
        <v>972092.89339999994</v>
      </c>
      <c r="H376" s="90">
        <v>90683.935200000007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213575.36069999999</v>
      </c>
      <c r="C377" s="90">
        <v>358.86950000000002</v>
      </c>
      <c r="D377" s="90">
        <v>894.00509999999997</v>
      </c>
      <c r="E377" s="90">
        <v>0</v>
      </c>
      <c r="F377" s="90">
        <v>3.5000000000000001E-3</v>
      </c>
      <c r="G377" s="90">
        <v>929527.29110000003</v>
      </c>
      <c r="H377" s="90">
        <v>90104.052200000006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228378.54490000001</v>
      </c>
      <c r="C378" s="90">
        <v>361.33179999999999</v>
      </c>
      <c r="D378" s="90">
        <v>834.66769999999997</v>
      </c>
      <c r="E378" s="90">
        <v>0</v>
      </c>
      <c r="F378" s="90">
        <v>3.3E-3</v>
      </c>
      <c r="G378" s="90">
        <v>867677.04850000003</v>
      </c>
      <c r="H378" s="90">
        <v>94150.956200000001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253583.16149999999</v>
      </c>
      <c r="C379" s="90">
        <v>384.48989999999998</v>
      </c>
      <c r="D379" s="90">
        <v>836.28920000000005</v>
      </c>
      <c r="E379" s="90">
        <v>0</v>
      </c>
      <c r="F379" s="90">
        <v>3.3999999999999998E-3</v>
      </c>
      <c r="G379" s="90">
        <v>869230.03159999999</v>
      </c>
      <c r="H379" s="90">
        <v>102901.7476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2647740</v>
      </c>
      <c r="C381" s="90">
        <v>4324.6277</v>
      </c>
      <c r="D381" s="90">
        <v>10410.093500000001</v>
      </c>
      <c r="E381" s="90">
        <v>0</v>
      </c>
      <c r="F381" s="90">
        <v>4.1300000000000003E-2</v>
      </c>
      <c r="G381" s="91">
        <v>10822900</v>
      </c>
      <c r="H381" s="91">
        <v>1104840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171835.22889999999</v>
      </c>
      <c r="C382" s="90">
        <v>299.92559999999997</v>
      </c>
      <c r="D382" s="90">
        <v>766.25160000000005</v>
      </c>
      <c r="E382" s="90">
        <v>0</v>
      </c>
      <c r="F382" s="90">
        <v>3.0000000000000001E-3</v>
      </c>
      <c r="G382" s="90">
        <v>796462.11439999996</v>
      </c>
      <c r="H382" s="90">
        <v>73592.351299999995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256755.35639999999</v>
      </c>
      <c r="C383" s="90">
        <v>403.79180000000002</v>
      </c>
      <c r="D383" s="90">
        <v>1039.1143</v>
      </c>
      <c r="E383" s="90">
        <v>0</v>
      </c>
      <c r="F383" s="90">
        <v>4.1000000000000003E-3</v>
      </c>
      <c r="G383" s="91">
        <v>1080480</v>
      </c>
      <c r="H383" s="90">
        <v>104416.2547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708106000000</v>
      </c>
      <c r="C386" s="90">
        <v>544024.20600000001</v>
      </c>
      <c r="D386" s="90" t="s">
        <v>907</v>
      </c>
      <c r="E386" s="90">
        <v>270589.05</v>
      </c>
      <c r="F386" s="90">
        <v>151653.867</v>
      </c>
      <c r="G386" s="90">
        <v>79992.618000000002</v>
      </c>
      <c r="H386" s="90">
        <v>0</v>
      </c>
      <c r="I386" s="90">
        <v>36046.023999999998</v>
      </c>
      <c r="J386" s="90">
        <v>0</v>
      </c>
      <c r="K386" s="90">
        <v>921.25599999999997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4821.3909999999996</v>
      </c>
      <c r="R386" s="90">
        <v>0</v>
      </c>
      <c r="S386" s="90">
        <v>0</v>
      </c>
    </row>
    <row r="387" spans="1:19">
      <c r="A387" s="90" t="s">
        <v>799</v>
      </c>
      <c r="B387" s="91">
        <v>631445000000</v>
      </c>
      <c r="C387" s="90">
        <v>518528.28</v>
      </c>
      <c r="D387" s="90" t="s">
        <v>908</v>
      </c>
      <c r="E387" s="90">
        <v>270589.05</v>
      </c>
      <c r="F387" s="90">
        <v>145652.64300000001</v>
      </c>
      <c r="G387" s="90">
        <v>78517.824999999997</v>
      </c>
      <c r="H387" s="90">
        <v>0</v>
      </c>
      <c r="I387" s="90">
        <v>18498.302</v>
      </c>
      <c r="J387" s="90">
        <v>0</v>
      </c>
      <c r="K387" s="90">
        <v>640.548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4629.9120000000003</v>
      </c>
      <c r="R387" s="90">
        <v>0</v>
      </c>
      <c r="S387" s="90">
        <v>0</v>
      </c>
    </row>
    <row r="388" spans="1:19">
      <c r="A388" s="90" t="s">
        <v>800</v>
      </c>
      <c r="B388" s="91">
        <v>736501000000</v>
      </c>
      <c r="C388" s="90">
        <v>654096.38</v>
      </c>
      <c r="D388" s="90" t="s">
        <v>909</v>
      </c>
      <c r="E388" s="90">
        <v>270589.05</v>
      </c>
      <c r="F388" s="90">
        <v>133019.06400000001</v>
      </c>
      <c r="G388" s="90">
        <v>88167.687999999995</v>
      </c>
      <c r="H388" s="90">
        <v>0</v>
      </c>
      <c r="I388" s="90">
        <v>155774.86799999999</v>
      </c>
      <c r="J388" s="90">
        <v>0</v>
      </c>
      <c r="K388" s="90">
        <v>1772.7860000000001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4772.9250000000002</v>
      </c>
      <c r="R388" s="90">
        <v>0</v>
      </c>
      <c r="S388" s="90">
        <v>0</v>
      </c>
    </row>
    <row r="389" spans="1:19">
      <c r="A389" s="90" t="s">
        <v>801</v>
      </c>
      <c r="B389" s="91">
        <v>686608000000</v>
      </c>
      <c r="C389" s="90">
        <v>723505.82700000005</v>
      </c>
      <c r="D389" s="90" t="s">
        <v>910</v>
      </c>
      <c r="E389" s="90">
        <v>270589.05</v>
      </c>
      <c r="F389" s="90">
        <v>137835.54800000001</v>
      </c>
      <c r="G389" s="90">
        <v>101276.077</v>
      </c>
      <c r="H389" s="90">
        <v>0</v>
      </c>
      <c r="I389" s="90">
        <v>205461.147</v>
      </c>
      <c r="J389" s="90">
        <v>0</v>
      </c>
      <c r="K389" s="90">
        <v>3195.9780000000001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5148.027</v>
      </c>
      <c r="R389" s="90">
        <v>0</v>
      </c>
      <c r="S389" s="90">
        <v>0</v>
      </c>
    </row>
    <row r="390" spans="1:19">
      <c r="A390" s="90" t="s">
        <v>344</v>
      </c>
      <c r="B390" s="91">
        <v>769658000000</v>
      </c>
      <c r="C390" s="90">
        <v>842776.73199999996</v>
      </c>
      <c r="D390" s="90" t="s">
        <v>911</v>
      </c>
      <c r="E390" s="90">
        <v>270589.05</v>
      </c>
      <c r="F390" s="90">
        <v>133019.06400000001</v>
      </c>
      <c r="G390" s="90">
        <v>104454.963</v>
      </c>
      <c r="H390" s="90">
        <v>0</v>
      </c>
      <c r="I390" s="90">
        <v>325048.98100000003</v>
      </c>
      <c r="J390" s="90">
        <v>0</v>
      </c>
      <c r="K390" s="90">
        <v>4600.107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5064.5680000000002</v>
      </c>
      <c r="R390" s="90">
        <v>0</v>
      </c>
      <c r="S390" s="90">
        <v>0</v>
      </c>
    </row>
    <row r="391" spans="1:19">
      <c r="A391" s="90" t="s">
        <v>802</v>
      </c>
      <c r="B391" s="91">
        <v>856618000000</v>
      </c>
      <c r="C391" s="90">
        <v>977058.81900000002</v>
      </c>
      <c r="D391" s="90" t="s">
        <v>912</v>
      </c>
      <c r="E391" s="90">
        <v>270589.05</v>
      </c>
      <c r="F391" s="90">
        <v>151653.867</v>
      </c>
      <c r="G391" s="90">
        <v>104775.757</v>
      </c>
      <c r="H391" s="90">
        <v>0</v>
      </c>
      <c r="I391" s="90">
        <v>439233.48700000002</v>
      </c>
      <c r="J391" s="90">
        <v>0</v>
      </c>
      <c r="K391" s="90">
        <v>5335.7460000000001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5470.9110000000001</v>
      </c>
      <c r="R391" s="90">
        <v>0</v>
      </c>
      <c r="S391" s="90">
        <v>0</v>
      </c>
    </row>
    <row r="392" spans="1:19">
      <c r="A392" s="90" t="s">
        <v>803</v>
      </c>
      <c r="B392" s="91">
        <v>642911000000</v>
      </c>
      <c r="C392" s="90">
        <v>782641.28599999996</v>
      </c>
      <c r="D392" s="90" t="s">
        <v>913</v>
      </c>
      <c r="E392" s="90">
        <v>150327.25</v>
      </c>
      <c r="F392" s="90">
        <v>78000.308000000005</v>
      </c>
      <c r="G392" s="90">
        <v>103145.592</v>
      </c>
      <c r="H392" s="90">
        <v>0</v>
      </c>
      <c r="I392" s="90">
        <v>440689.522</v>
      </c>
      <c r="J392" s="90">
        <v>0</v>
      </c>
      <c r="K392" s="90">
        <v>5329.8670000000002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5148.7479999999996</v>
      </c>
      <c r="R392" s="90">
        <v>0</v>
      </c>
      <c r="S392" s="90">
        <v>0</v>
      </c>
    </row>
    <row r="393" spans="1:19">
      <c r="A393" s="90" t="s">
        <v>804</v>
      </c>
      <c r="B393" s="91">
        <v>663983000000</v>
      </c>
      <c r="C393" s="90">
        <v>813567.99600000004</v>
      </c>
      <c r="D393" s="90" t="s">
        <v>914</v>
      </c>
      <c r="E393" s="90">
        <v>150327.25</v>
      </c>
      <c r="F393" s="90">
        <v>84617.157999999996</v>
      </c>
      <c r="G393" s="90">
        <v>99156.808000000005</v>
      </c>
      <c r="H393" s="90">
        <v>0</v>
      </c>
      <c r="I393" s="90">
        <v>468894.71</v>
      </c>
      <c r="J393" s="90">
        <v>0</v>
      </c>
      <c r="K393" s="90">
        <v>5328.1840000000002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5243.8850000000002</v>
      </c>
      <c r="R393" s="90">
        <v>0</v>
      </c>
      <c r="S393" s="90">
        <v>0</v>
      </c>
    </row>
    <row r="394" spans="1:19">
      <c r="A394" s="90" t="s">
        <v>805</v>
      </c>
      <c r="B394" s="91">
        <v>770687000000</v>
      </c>
      <c r="C394" s="90">
        <v>899175.88600000006</v>
      </c>
      <c r="D394" s="90" t="s">
        <v>968</v>
      </c>
      <c r="E394" s="90">
        <v>270589.05</v>
      </c>
      <c r="F394" s="90">
        <v>145652.64300000001</v>
      </c>
      <c r="G394" s="90">
        <v>105170.251</v>
      </c>
      <c r="H394" s="90">
        <v>0</v>
      </c>
      <c r="I394" s="90">
        <v>367053.26199999999</v>
      </c>
      <c r="J394" s="90">
        <v>0</v>
      </c>
      <c r="K394" s="90">
        <v>5282.6229999999996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5428.0559999999996</v>
      </c>
      <c r="R394" s="90">
        <v>0</v>
      </c>
      <c r="S394" s="90">
        <v>0</v>
      </c>
    </row>
    <row r="395" spans="1:19">
      <c r="A395" s="90" t="s">
        <v>806</v>
      </c>
      <c r="B395" s="91">
        <v>736940000000</v>
      </c>
      <c r="C395" s="90">
        <v>811151.48199999996</v>
      </c>
      <c r="D395" s="90" t="s">
        <v>1009</v>
      </c>
      <c r="E395" s="90">
        <v>270589.05</v>
      </c>
      <c r="F395" s="90">
        <v>133019.06400000001</v>
      </c>
      <c r="G395" s="90">
        <v>101650.584</v>
      </c>
      <c r="H395" s="90">
        <v>0</v>
      </c>
      <c r="I395" s="90">
        <v>296805.10100000002</v>
      </c>
      <c r="J395" s="90">
        <v>0</v>
      </c>
      <c r="K395" s="90">
        <v>4039.087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5048.5959999999995</v>
      </c>
      <c r="R395" s="90">
        <v>0</v>
      </c>
      <c r="S395" s="90">
        <v>0</v>
      </c>
    </row>
    <row r="396" spans="1:19">
      <c r="A396" s="90" t="s">
        <v>807</v>
      </c>
      <c r="B396" s="91">
        <v>687905000000</v>
      </c>
      <c r="C396" s="90">
        <v>595737.63899999997</v>
      </c>
      <c r="D396" s="90" t="s">
        <v>915</v>
      </c>
      <c r="E396" s="90">
        <v>270589.05</v>
      </c>
      <c r="F396" s="90">
        <v>145652.64300000001</v>
      </c>
      <c r="G396" s="90">
        <v>84572.353000000003</v>
      </c>
      <c r="H396" s="90">
        <v>0</v>
      </c>
      <c r="I396" s="90">
        <v>88471.993000000002</v>
      </c>
      <c r="J396" s="90">
        <v>0</v>
      </c>
      <c r="K396" s="90">
        <v>1470.848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4980.7520000000004</v>
      </c>
      <c r="R396" s="90">
        <v>0</v>
      </c>
      <c r="S396" s="90">
        <v>0</v>
      </c>
    </row>
    <row r="397" spans="1:19">
      <c r="A397" s="90" t="s">
        <v>808</v>
      </c>
      <c r="B397" s="91">
        <v>689136000000</v>
      </c>
      <c r="C397" s="90">
        <v>511626.74699999997</v>
      </c>
      <c r="D397" s="90" t="s">
        <v>969</v>
      </c>
      <c r="E397" s="90">
        <v>270589.05</v>
      </c>
      <c r="F397" s="90">
        <v>145652.64300000001</v>
      </c>
      <c r="G397" s="90">
        <v>77581.388999999996</v>
      </c>
      <c r="H397" s="90">
        <v>0</v>
      </c>
      <c r="I397" s="90">
        <v>12664.126</v>
      </c>
      <c r="J397" s="90">
        <v>0</v>
      </c>
      <c r="K397" s="90">
        <v>517.63099999999997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4621.9080000000004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8580500000000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631445000000</v>
      </c>
      <c r="C400" s="90">
        <v>511626.74699999997</v>
      </c>
      <c r="D400" s="90"/>
      <c r="E400" s="90">
        <v>150327.25</v>
      </c>
      <c r="F400" s="90">
        <v>78000.308000000005</v>
      </c>
      <c r="G400" s="90">
        <v>77581.388999999996</v>
      </c>
      <c r="H400" s="90">
        <v>0</v>
      </c>
      <c r="I400" s="90">
        <v>12664.126</v>
      </c>
      <c r="J400" s="90">
        <v>0</v>
      </c>
      <c r="K400" s="90">
        <v>517.63099999999997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4621.9080000000004</v>
      </c>
      <c r="R400" s="90">
        <v>0</v>
      </c>
      <c r="S400" s="90">
        <v>0</v>
      </c>
    </row>
    <row r="401" spans="1:19">
      <c r="A401" s="90" t="s">
        <v>811</v>
      </c>
      <c r="B401" s="91">
        <v>856618000000</v>
      </c>
      <c r="C401" s="90">
        <v>977058.81900000002</v>
      </c>
      <c r="D401" s="90"/>
      <c r="E401" s="90">
        <v>270589.05</v>
      </c>
      <c r="F401" s="90">
        <v>151653.867</v>
      </c>
      <c r="G401" s="90">
        <v>105170.251</v>
      </c>
      <c r="H401" s="90">
        <v>0</v>
      </c>
      <c r="I401" s="90">
        <v>468894.71</v>
      </c>
      <c r="J401" s="90">
        <v>0</v>
      </c>
      <c r="K401" s="90">
        <v>5335.7460000000001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5470.9110000000001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88208.85</v>
      </c>
      <c r="C404" s="90">
        <v>50474.46</v>
      </c>
      <c r="D404" s="90">
        <v>0</v>
      </c>
      <c r="E404" s="90">
        <v>138683.31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4.5</v>
      </c>
      <c r="C405" s="90">
        <v>2.58</v>
      </c>
      <c r="D405" s="90">
        <v>0</v>
      </c>
      <c r="E405" s="90">
        <v>7.08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4.5</v>
      </c>
      <c r="C406" s="90">
        <v>2.58</v>
      </c>
      <c r="D406" s="90">
        <v>0</v>
      </c>
      <c r="E406" s="90">
        <v>7.08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22001.99</v>
      </c>
      <c r="C2" s="90">
        <v>1123.01</v>
      </c>
      <c r="D2" s="90">
        <v>1123.01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22001.99</v>
      </c>
      <c r="C3" s="90">
        <v>1123.01</v>
      </c>
      <c r="D3" s="90">
        <v>1123.01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44570.34</v>
      </c>
      <c r="C4" s="90">
        <v>2274.9299999999998</v>
      </c>
      <c r="D4" s="90">
        <v>2274.9299999999998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44570.34</v>
      </c>
      <c r="C5" s="90">
        <v>2274.9299999999998</v>
      </c>
      <c r="D5" s="90">
        <v>2274.9299999999998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12444.69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884.69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1120.01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24.47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443.07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134.61000000000001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8760.84</v>
      </c>
      <c r="C28" s="90">
        <v>13241.15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0.36899999999999999</v>
      </c>
      <c r="E82" s="90">
        <v>0.39100000000000001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0.36899999999999999</v>
      </c>
      <c r="E83" s="90">
        <v>0.39100000000000001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0.36899999999999999</v>
      </c>
      <c r="E84" s="90">
        <v>0.39100000000000001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0.36899999999999999</v>
      </c>
      <c r="E85" s="90">
        <v>0.39100000000000001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0.252</v>
      </c>
      <c r="E87" s="90">
        <v>0.26500000000000001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0.36899999999999999</v>
      </c>
      <c r="E88" s="90">
        <v>0.39100000000000001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0.36899999999999999</v>
      </c>
      <c r="E89" s="90">
        <v>0.39100000000000001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0.36899999999999999</v>
      </c>
      <c r="E90" s="90">
        <v>0.39100000000000001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0.36899999999999999</v>
      </c>
      <c r="E91" s="90">
        <v>0.39100000000000001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0.252</v>
      </c>
      <c r="E93" s="90">
        <v>0.26500000000000001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0.36899999999999999</v>
      </c>
      <c r="E94" s="90">
        <v>0.39100000000000001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0.36899999999999999</v>
      </c>
      <c r="E95" s="90">
        <v>0.39100000000000001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0.36899999999999999</v>
      </c>
      <c r="E96" s="90">
        <v>0.39100000000000001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0.36899999999999999</v>
      </c>
      <c r="E98" s="90">
        <v>0.39100000000000001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0.36899999999999999</v>
      </c>
      <c r="E99" s="90">
        <v>0.39100000000000001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0.36899999999999999</v>
      </c>
      <c r="E100" s="90">
        <v>0.39100000000000001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0.252</v>
      </c>
      <c r="E101" s="90">
        <v>0.26500000000000001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0.36899999999999999</v>
      </c>
      <c r="E102" s="90">
        <v>0.39100000000000001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0.36899999999999999</v>
      </c>
      <c r="E103" s="90">
        <v>0.39100000000000001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0.36899999999999999</v>
      </c>
      <c r="E105" s="90">
        <v>0.39100000000000001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0.36899999999999999</v>
      </c>
      <c r="E106" s="90">
        <v>0.39100000000000001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0.36899999999999999</v>
      </c>
      <c r="E108" s="90">
        <v>0.39100000000000001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0.36899999999999999</v>
      </c>
      <c r="E109" s="90">
        <v>0.39100000000000001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0.252</v>
      </c>
      <c r="E110" s="90">
        <v>0.26500000000000001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0.36899999999999999</v>
      </c>
      <c r="E111" s="90">
        <v>0.39100000000000001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0.36899999999999999</v>
      </c>
      <c r="E112" s="90">
        <v>0.39100000000000001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0.36899999999999999</v>
      </c>
      <c r="E114" s="90">
        <v>0.39100000000000001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0.36899999999999999</v>
      </c>
      <c r="E115" s="90">
        <v>0.39100000000000001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0.252</v>
      </c>
      <c r="E116" s="90">
        <v>0.26500000000000001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0.36899999999999999</v>
      </c>
      <c r="E117" s="90">
        <v>0.39100000000000001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0.36899999999999999</v>
      </c>
      <c r="E118" s="90">
        <v>0.39100000000000001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0.36899999999999999</v>
      </c>
      <c r="E120" s="90">
        <v>0.39100000000000001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0.36899999999999999</v>
      </c>
      <c r="E121" s="90">
        <v>0.39100000000000001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0.252</v>
      </c>
      <c r="E122" s="90">
        <v>0.26500000000000001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0.36899999999999999</v>
      </c>
      <c r="E123" s="90">
        <v>0.39100000000000001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0.36899999999999999</v>
      </c>
      <c r="E124" s="90">
        <v>0.39100000000000001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0.36899999999999999</v>
      </c>
      <c r="E126" s="90">
        <v>0.39100000000000001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0.36899999999999999</v>
      </c>
      <c r="E127" s="90">
        <v>0.39100000000000001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0.252</v>
      </c>
      <c r="E128" s="90">
        <v>0.26500000000000001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0.36899999999999999</v>
      </c>
      <c r="E129" s="90">
        <v>0.39100000000000001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0.36899999999999999</v>
      </c>
      <c r="E130" s="90">
        <v>0.39100000000000001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0.36899999999999999</v>
      </c>
      <c r="E132" s="90">
        <v>0.39100000000000001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0.36899999999999999</v>
      </c>
      <c r="E133" s="90">
        <v>0.39100000000000001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0.252</v>
      </c>
      <c r="E134" s="90">
        <v>0.26500000000000001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0.36899999999999999</v>
      </c>
      <c r="E135" s="90">
        <v>0.39100000000000001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0.36899999999999999</v>
      </c>
      <c r="E136" s="90">
        <v>0.39100000000000001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0.36899999999999999</v>
      </c>
      <c r="E138" s="90">
        <v>0.39100000000000001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0.36899999999999999</v>
      </c>
      <c r="E139" s="90">
        <v>0.39100000000000001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0.252</v>
      </c>
      <c r="E140" s="90">
        <v>0.26500000000000001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0.36899999999999999</v>
      </c>
      <c r="E141" s="90">
        <v>0.39100000000000001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0.36899999999999999</v>
      </c>
      <c r="E143" s="90">
        <v>0.39100000000000001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0.252</v>
      </c>
      <c r="E144" s="90">
        <v>0.26500000000000001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0.36899999999999999</v>
      </c>
      <c r="E145" s="90">
        <v>0.39100000000000001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0.36899999999999999</v>
      </c>
      <c r="E147" s="90">
        <v>0.39100000000000001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0.252</v>
      </c>
      <c r="E148" s="90">
        <v>0.26500000000000001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0.36899999999999999</v>
      </c>
      <c r="E149" s="90">
        <v>0.39100000000000001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0.36899999999999999</v>
      </c>
      <c r="E151" s="90">
        <v>0.39100000000000001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0.252</v>
      </c>
      <c r="E152" s="90">
        <v>0.26500000000000001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0.252</v>
      </c>
      <c r="E154" s="90">
        <v>0.26500000000000001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0.36899999999999999</v>
      </c>
      <c r="E155" s="90">
        <v>0.39100000000000001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0.36899999999999999</v>
      </c>
      <c r="E157" s="90">
        <v>0.39100000000000001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0.36899999999999999</v>
      </c>
      <c r="E158" s="90">
        <v>0.39100000000000001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0.252</v>
      </c>
      <c r="E159" s="90">
        <v>0.26500000000000001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0.36899999999999999</v>
      </c>
      <c r="E160" s="90">
        <v>0.39100000000000001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0.36899999999999999</v>
      </c>
      <c r="E162" s="90">
        <v>0.39100000000000001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0.252</v>
      </c>
      <c r="E163" s="90">
        <v>0.26500000000000001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0.36899999999999999</v>
      </c>
      <c r="E164" s="90">
        <v>0.39100000000000001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0.36899999999999999</v>
      </c>
      <c r="E165" s="90">
        <v>0.39100000000000001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0.36899999999999999</v>
      </c>
      <c r="E166" s="90">
        <v>0.39100000000000001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0.36899999999999999</v>
      </c>
      <c r="E168" s="90">
        <v>0.39100000000000001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0.36899999999999999</v>
      </c>
      <c r="E169" s="90">
        <v>0.39100000000000001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0.36899999999999999</v>
      </c>
      <c r="E170" s="90">
        <v>0.39100000000000001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0.252</v>
      </c>
      <c r="E171" s="90">
        <v>0.26500000000000001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0.252</v>
      </c>
      <c r="E173" s="90">
        <v>0.26500000000000001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0.36899999999999999</v>
      </c>
      <c r="E174" s="90">
        <v>0.39100000000000001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0.36899999999999999</v>
      </c>
      <c r="E176" s="90">
        <v>0.39100000000000001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0.252</v>
      </c>
      <c r="E177" s="90">
        <v>0.26500000000000001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0.36899999999999999</v>
      </c>
      <c r="E178" s="90">
        <v>0.39100000000000001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0.36899999999999999</v>
      </c>
      <c r="E180" s="90">
        <v>0.39100000000000001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0.252</v>
      </c>
      <c r="E181" s="90">
        <v>0.26500000000000001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0.36899999999999999</v>
      </c>
      <c r="E182" s="90">
        <v>0.39100000000000001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0.36899999999999999</v>
      </c>
      <c r="E184" s="90">
        <v>0.39100000000000001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0.252</v>
      </c>
      <c r="E185" s="90">
        <v>0.26500000000000001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0.36899999999999999</v>
      </c>
      <c r="E186" s="90">
        <v>0.39100000000000001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0.36899999999999999</v>
      </c>
      <c r="E188" s="90">
        <v>0.39100000000000001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0.252</v>
      </c>
      <c r="E189" s="90">
        <v>0.26500000000000001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0.36899999999999999</v>
      </c>
      <c r="E190" s="90">
        <v>0.39100000000000001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0.36899999999999999</v>
      </c>
      <c r="E192" s="90">
        <v>0.39100000000000001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0.252</v>
      </c>
      <c r="E193" s="90">
        <v>0.26500000000000001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0.36899999999999999</v>
      </c>
      <c r="E194" s="90">
        <v>0.39100000000000001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0.36899999999999999</v>
      </c>
      <c r="E196" s="90">
        <v>0.39100000000000001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0.252</v>
      </c>
      <c r="E197" s="90">
        <v>0.26500000000000001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0.36899999999999999</v>
      </c>
      <c r="E198" s="90">
        <v>0.39100000000000001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0.36899999999999999</v>
      </c>
      <c r="E199" s="90">
        <v>0.39100000000000001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0.36899999999999999</v>
      </c>
      <c r="E201" s="90">
        <v>0.39100000000000001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0.36899999999999999</v>
      </c>
      <c r="E202" s="90">
        <v>0.39100000000000001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0.252</v>
      </c>
      <c r="E203" s="90">
        <v>0.26500000000000001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2.956</v>
      </c>
      <c r="F206" s="90">
        <v>0.38500000000000001</v>
      </c>
      <c r="G206" s="90">
        <v>0.30499999999999999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2.956</v>
      </c>
      <c r="F207" s="90">
        <v>0.38500000000000001</v>
      </c>
      <c r="G207" s="90">
        <v>0.30499999999999999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2.956</v>
      </c>
      <c r="F208" s="90">
        <v>0.38500000000000001</v>
      </c>
      <c r="G208" s="90">
        <v>0.30499999999999999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2.956</v>
      </c>
      <c r="F209" s="90">
        <v>0.38500000000000001</v>
      </c>
      <c r="G209" s="90">
        <v>0.30499999999999999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2.956</v>
      </c>
      <c r="F210" s="90">
        <v>0.38500000000000001</v>
      </c>
      <c r="G210" s="90">
        <v>0.30499999999999999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2.956</v>
      </c>
      <c r="F211" s="90">
        <v>0.38500000000000001</v>
      </c>
      <c r="G211" s="90">
        <v>0.30499999999999999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2.956</v>
      </c>
      <c r="F212" s="90">
        <v>0.38500000000000001</v>
      </c>
      <c r="G212" s="90">
        <v>0.30499999999999999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2.956</v>
      </c>
      <c r="F213" s="90">
        <v>0.38500000000000001</v>
      </c>
      <c r="G213" s="90">
        <v>0.30499999999999999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2.956</v>
      </c>
      <c r="F214" s="90">
        <v>0.38500000000000001</v>
      </c>
      <c r="G214" s="90">
        <v>0.30499999999999999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2.956</v>
      </c>
      <c r="F215" s="90">
        <v>0.38500000000000001</v>
      </c>
      <c r="G215" s="90">
        <v>0.30499999999999999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2.956</v>
      </c>
      <c r="F216" s="90">
        <v>0.38500000000000001</v>
      </c>
      <c r="G216" s="90">
        <v>0.30499999999999999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2.956</v>
      </c>
      <c r="F217" s="90">
        <v>0.38500000000000001</v>
      </c>
      <c r="G217" s="90">
        <v>0.30499999999999999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2.956</v>
      </c>
      <c r="F218" s="90">
        <v>0.38500000000000001</v>
      </c>
      <c r="G218" s="90">
        <v>0.30499999999999999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2.956</v>
      </c>
      <c r="F219" s="90">
        <v>0.38500000000000001</v>
      </c>
      <c r="G219" s="90">
        <v>0.30499999999999999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2.956</v>
      </c>
      <c r="F220" s="90">
        <v>0.38500000000000001</v>
      </c>
      <c r="G220" s="90">
        <v>0.30499999999999999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2.956</v>
      </c>
      <c r="F221" s="90">
        <v>0.38500000000000001</v>
      </c>
      <c r="G221" s="90">
        <v>0.30499999999999999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2.956</v>
      </c>
      <c r="F222" s="90">
        <v>0.38500000000000001</v>
      </c>
      <c r="G222" s="90">
        <v>0.30499999999999999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2.956</v>
      </c>
      <c r="F223" s="90">
        <v>0.38500000000000001</v>
      </c>
      <c r="G223" s="90">
        <v>0.30499999999999999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2.956</v>
      </c>
      <c r="F224" s="90">
        <v>0.38500000000000001</v>
      </c>
      <c r="G224" s="90">
        <v>0.30499999999999999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2.956</v>
      </c>
      <c r="F225" s="90">
        <v>0.38500000000000001</v>
      </c>
      <c r="G225" s="90">
        <v>0.30499999999999999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2.956</v>
      </c>
      <c r="F226" s="90">
        <v>0.38500000000000001</v>
      </c>
      <c r="G226" s="90">
        <v>0.30499999999999999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2.956</v>
      </c>
      <c r="F227" s="90">
        <v>0.38500000000000001</v>
      </c>
      <c r="G227" s="90">
        <v>0.30499999999999999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2.956</v>
      </c>
      <c r="F228" s="90">
        <v>0.38500000000000001</v>
      </c>
      <c r="G228" s="90">
        <v>0.30499999999999999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2.956</v>
      </c>
      <c r="F229" s="90">
        <v>0.38500000000000001</v>
      </c>
      <c r="G229" s="90">
        <v>0.30499999999999999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2.956</v>
      </c>
      <c r="F230" s="90">
        <v>0.38500000000000001</v>
      </c>
      <c r="G230" s="90">
        <v>0.30499999999999999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2.956</v>
      </c>
      <c r="F231" s="90">
        <v>0.38500000000000001</v>
      </c>
      <c r="G231" s="90">
        <v>0.30499999999999999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2.956</v>
      </c>
      <c r="F232" s="90">
        <v>0.38500000000000001</v>
      </c>
      <c r="G232" s="90">
        <v>0.30499999999999999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2.956</v>
      </c>
      <c r="F233" s="90">
        <v>0.38500000000000001</v>
      </c>
      <c r="G233" s="90">
        <v>0.30499999999999999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2.956</v>
      </c>
      <c r="F234" s="90">
        <v>0.38500000000000001</v>
      </c>
      <c r="G234" s="90">
        <v>0.30499999999999999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2.956</v>
      </c>
      <c r="F235" s="90">
        <v>0.38500000000000001</v>
      </c>
      <c r="G235" s="90">
        <v>0.30499999999999999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2.956</v>
      </c>
      <c r="F236" s="90">
        <v>0.38500000000000001</v>
      </c>
      <c r="G236" s="90">
        <v>0.30499999999999999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2.956</v>
      </c>
      <c r="F237" s="90">
        <v>0.38500000000000001</v>
      </c>
      <c r="G237" s="90">
        <v>0.30499999999999999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2.956</v>
      </c>
      <c r="F238" s="90">
        <v>0.38500000000000001</v>
      </c>
      <c r="G238" s="90">
        <v>0.30499999999999999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2.956</v>
      </c>
      <c r="F239" s="90">
        <v>0.38500000000000001</v>
      </c>
      <c r="G239" s="90">
        <v>0.30499999999999999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2.956</v>
      </c>
      <c r="F240" s="90">
        <v>0.38500000000000001</v>
      </c>
      <c r="G240" s="90">
        <v>0.30499999999999999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2.956</v>
      </c>
      <c r="F241" s="90">
        <v>0.38500000000000001</v>
      </c>
      <c r="G241" s="90">
        <v>0.30499999999999999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2.956</v>
      </c>
      <c r="F242" s="90">
        <v>0.38500000000000001</v>
      </c>
      <c r="G242" s="90">
        <v>0.30499999999999999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2.956</v>
      </c>
      <c r="F243" s="90">
        <v>0.38500000000000001</v>
      </c>
      <c r="G243" s="90">
        <v>0.30499999999999999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2.956</v>
      </c>
      <c r="F244" s="90">
        <v>0.38500000000000001</v>
      </c>
      <c r="G244" s="90">
        <v>0.30499999999999999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2.956</v>
      </c>
      <c r="F245" s="90">
        <v>0.38500000000000001</v>
      </c>
      <c r="G245" s="90">
        <v>0.30499999999999999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2.956</v>
      </c>
      <c r="F246" s="90">
        <v>0.38500000000000001</v>
      </c>
      <c r="G246" s="90">
        <v>0.30499999999999999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2.956</v>
      </c>
      <c r="F247" s="90">
        <v>0.38500000000000001</v>
      </c>
      <c r="G247" s="90">
        <v>0.30499999999999999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2.956</v>
      </c>
      <c r="F248" s="90">
        <v>0.38500000000000001</v>
      </c>
      <c r="G248" s="90">
        <v>0.30499999999999999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2.956</v>
      </c>
      <c r="F249" s="90">
        <v>0.38500000000000001</v>
      </c>
      <c r="G249" s="90">
        <v>0.30499999999999999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2.956</v>
      </c>
      <c r="F250" s="90">
        <v>0.38500000000000001</v>
      </c>
      <c r="G250" s="90">
        <v>0.30499999999999999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2.956</v>
      </c>
      <c r="F251" s="90">
        <v>0.38500000000000001</v>
      </c>
      <c r="G251" s="90">
        <v>0.30499999999999999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2.956</v>
      </c>
      <c r="F252" s="90">
        <v>0.38500000000000001</v>
      </c>
      <c r="G252" s="90">
        <v>0.30499999999999999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2.956</v>
      </c>
      <c r="F253" s="90">
        <v>0.38500000000000001</v>
      </c>
      <c r="G253" s="90">
        <v>0.30499999999999999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2.956</v>
      </c>
      <c r="F254" s="90">
        <v>0.38500000000000001</v>
      </c>
      <c r="G254" s="90">
        <v>0.30499999999999999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2.956</v>
      </c>
      <c r="F255" s="90">
        <v>0.38500000000000001</v>
      </c>
      <c r="G255" s="90">
        <v>0.30499999999999999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2.956</v>
      </c>
      <c r="F256" s="90">
        <v>0.38500000000000001</v>
      </c>
      <c r="G256" s="90">
        <v>0.30499999999999999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2.956</v>
      </c>
      <c r="F257" s="90">
        <v>0.38500000000000001</v>
      </c>
      <c r="G257" s="90">
        <v>0.30499999999999999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2.956</v>
      </c>
      <c r="F258" s="90">
        <v>0.38500000000000001</v>
      </c>
      <c r="G258" s="90">
        <v>0.30499999999999999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2.956</v>
      </c>
      <c r="F259" s="90">
        <v>0.38500000000000001</v>
      </c>
      <c r="G259" s="90">
        <v>0.30499999999999999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2.956</v>
      </c>
      <c r="F260" s="90">
        <v>0.38500000000000001</v>
      </c>
      <c r="G260" s="90">
        <v>0.30499999999999999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2.956</v>
      </c>
      <c r="F261" s="90">
        <v>0.38500000000000001</v>
      </c>
      <c r="G261" s="90">
        <v>0.30499999999999999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2.956</v>
      </c>
      <c r="F262" s="90">
        <v>0.38500000000000001</v>
      </c>
      <c r="G262" s="90">
        <v>0.30499999999999999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2.956</v>
      </c>
      <c r="F263" s="90">
        <v>0.38500000000000001</v>
      </c>
      <c r="G263" s="90">
        <v>0.30499999999999999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2.956</v>
      </c>
      <c r="F264" s="90">
        <v>0.38500000000000001</v>
      </c>
      <c r="G264" s="90">
        <v>0.30499999999999999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2.956</v>
      </c>
      <c r="F265" s="90">
        <v>0.38500000000000001</v>
      </c>
      <c r="G265" s="90">
        <v>0.30499999999999999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2.956</v>
      </c>
      <c r="F266" s="90">
        <v>0.38500000000000001</v>
      </c>
      <c r="G266" s="90">
        <v>0.30499999999999999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2.956</v>
      </c>
      <c r="F267" s="90">
        <v>0.38500000000000001</v>
      </c>
      <c r="G267" s="90">
        <v>0.30499999999999999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2.956</v>
      </c>
      <c r="F268" s="90">
        <v>0.38500000000000001</v>
      </c>
      <c r="G268" s="90">
        <v>0.30499999999999999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2.956</v>
      </c>
      <c r="F269" s="90">
        <v>0.38500000000000001</v>
      </c>
      <c r="G269" s="90">
        <v>0.30499999999999999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2.956</v>
      </c>
      <c r="F270" s="90">
        <v>0.38500000000000001</v>
      </c>
      <c r="G270" s="90">
        <v>0.30499999999999999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2.956</v>
      </c>
      <c r="F271" s="90">
        <v>0.38500000000000001</v>
      </c>
      <c r="G271" s="90">
        <v>0.30499999999999999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2.956</v>
      </c>
      <c r="F272" s="90">
        <v>0.38500000000000001</v>
      </c>
      <c r="G272" s="90">
        <v>0.30499999999999999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2.96</v>
      </c>
      <c r="F273" s="90">
        <v>0.38500000000000001</v>
      </c>
      <c r="G273" s="90">
        <v>0.30499999999999999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2.96</v>
      </c>
      <c r="F274" s="90">
        <v>0.38500000000000001</v>
      </c>
      <c r="G274" s="90">
        <v>0.30499999999999999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2.96</v>
      </c>
      <c r="F275" s="90">
        <v>0.38500000000000001</v>
      </c>
      <c r="G275" s="90">
        <v>0.30499999999999999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1229433.21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1012524.74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93065.5</v>
      </c>
      <c r="D283" s="90">
        <v>62920.02</v>
      </c>
      <c r="E283" s="90">
        <v>30145.48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13393.88</v>
      </c>
      <c r="D285" s="90">
        <v>9055.3799999999992</v>
      </c>
      <c r="E285" s="90">
        <v>4338.5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261918.07</v>
      </c>
      <c r="D287" s="90">
        <v>170249.94</v>
      </c>
      <c r="E287" s="90">
        <v>91668.13</v>
      </c>
      <c r="F287" s="90">
        <v>0.65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249799.55</v>
      </c>
      <c r="D288" s="90">
        <v>157028.51999999999</v>
      </c>
      <c r="E288" s="90">
        <v>92771.03</v>
      </c>
      <c r="F288" s="90">
        <v>0.63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250207.55</v>
      </c>
      <c r="D289" s="90">
        <v>157290.67000000001</v>
      </c>
      <c r="E289" s="90">
        <v>92916.88</v>
      </c>
      <c r="F289" s="90">
        <v>0.63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267344.45</v>
      </c>
      <c r="D290" s="90">
        <v>168470.22</v>
      </c>
      <c r="E290" s="90">
        <v>98874.23</v>
      </c>
      <c r="F290" s="90">
        <v>0.63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9281.52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11140.45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5452.31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7241.18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5384.51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7209.08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5388.58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7229.51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5046.8100000000004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6898.33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5037.58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6901.56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5106.67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6943.28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4703.99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7893.46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3959.56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7827.68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4017.43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7976.4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26151.61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4094.37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7798.57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25333.66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33310.910000000003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10471.120000000001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5025.09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12448.66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18714.97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12640.45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18590.11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12704.4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22094.54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12108.93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16678.73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12128.14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16697.32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12240.51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20371.77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13274.35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19275.03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1531107.56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290394.98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612443.02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41793.32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347847.23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124966.55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84443.48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84594.3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91305.279999999999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3.75</v>
      </c>
      <c r="F350" s="90">
        <v>7148.57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0.54</v>
      </c>
      <c r="F352" s="90">
        <v>625.62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11.86</v>
      </c>
      <c r="F354" s="90">
        <v>20095.23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8.01</v>
      </c>
      <c r="F355" s="90">
        <v>15035.14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8.0299999999999994</v>
      </c>
      <c r="F356" s="90">
        <v>15061.99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8.67</v>
      </c>
      <c r="F357" s="90">
        <v>16256.88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11266.05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5575.39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323599.6349</v>
      </c>
      <c r="C368" s="90">
        <v>438.75189999999998</v>
      </c>
      <c r="D368" s="90">
        <v>473.69650000000001</v>
      </c>
      <c r="E368" s="90">
        <v>0</v>
      </c>
      <c r="F368" s="90">
        <v>3.8E-3</v>
      </c>
      <c r="G368" s="90">
        <v>310822.5453</v>
      </c>
      <c r="H368" s="90">
        <v>125860.2513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267708.27470000001</v>
      </c>
      <c r="C369" s="90">
        <v>372.39780000000002</v>
      </c>
      <c r="D369" s="90">
        <v>422.57350000000002</v>
      </c>
      <c r="E369" s="90">
        <v>0</v>
      </c>
      <c r="F369" s="90">
        <v>3.3E-3</v>
      </c>
      <c r="G369" s="90">
        <v>277348.48849999998</v>
      </c>
      <c r="H369" s="90">
        <v>105022.97169999999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248048.16469999999</v>
      </c>
      <c r="C370" s="90">
        <v>372.19510000000002</v>
      </c>
      <c r="D370" s="90">
        <v>479.93110000000001</v>
      </c>
      <c r="E370" s="90">
        <v>0</v>
      </c>
      <c r="F370" s="90">
        <v>3.7000000000000002E-3</v>
      </c>
      <c r="G370" s="90">
        <v>315183.7904</v>
      </c>
      <c r="H370" s="90">
        <v>99905.003100000002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178691.50380000001</v>
      </c>
      <c r="C371" s="90">
        <v>295.89210000000003</v>
      </c>
      <c r="D371" s="90">
        <v>436.14929999999998</v>
      </c>
      <c r="E371" s="90">
        <v>0</v>
      </c>
      <c r="F371" s="90">
        <v>3.2000000000000002E-3</v>
      </c>
      <c r="G371" s="90">
        <v>286589.40909999999</v>
      </c>
      <c r="H371" s="90">
        <v>74624.689799999993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188866.89540000001</v>
      </c>
      <c r="C372" s="90">
        <v>332.08100000000002</v>
      </c>
      <c r="D372" s="90">
        <v>523.95839999999998</v>
      </c>
      <c r="E372" s="90">
        <v>0</v>
      </c>
      <c r="F372" s="90">
        <v>3.8E-3</v>
      </c>
      <c r="G372" s="90">
        <v>344375.29100000003</v>
      </c>
      <c r="H372" s="90">
        <v>80722.724499999997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218366.5577</v>
      </c>
      <c r="C373" s="90">
        <v>394.22550000000001</v>
      </c>
      <c r="D373" s="90">
        <v>639.25689999999997</v>
      </c>
      <c r="E373" s="90">
        <v>0</v>
      </c>
      <c r="F373" s="90">
        <v>4.7000000000000002E-3</v>
      </c>
      <c r="G373" s="90">
        <v>420196.88530000002</v>
      </c>
      <c r="H373" s="90">
        <v>94313.275999999998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151453.8622</v>
      </c>
      <c r="C374" s="90">
        <v>274.54160000000002</v>
      </c>
      <c r="D374" s="90">
        <v>447.00760000000002</v>
      </c>
      <c r="E374" s="90">
        <v>0</v>
      </c>
      <c r="F374" s="90">
        <v>3.3E-3</v>
      </c>
      <c r="G374" s="90">
        <v>293831.59279999998</v>
      </c>
      <c r="H374" s="90">
        <v>65520.132700000002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161190.56150000001</v>
      </c>
      <c r="C375" s="90">
        <v>292.202</v>
      </c>
      <c r="D375" s="90">
        <v>475.77969999999999</v>
      </c>
      <c r="E375" s="90">
        <v>0</v>
      </c>
      <c r="F375" s="90">
        <v>3.5000000000000001E-3</v>
      </c>
      <c r="G375" s="90">
        <v>312744.3762</v>
      </c>
      <c r="H375" s="90">
        <v>69733.325100000002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168995.2053</v>
      </c>
      <c r="C376" s="90">
        <v>300.46120000000002</v>
      </c>
      <c r="D376" s="90">
        <v>479.64100000000002</v>
      </c>
      <c r="E376" s="90">
        <v>0</v>
      </c>
      <c r="F376" s="90">
        <v>3.5000000000000001E-3</v>
      </c>
      <c r="G376" s="90">
        <v>315260.57549999998</v>
      </c>
      <c r="H376" s="90">
        <v>72546.822799999994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188032.3033</v>
      </c>
      <c r="C377" s="90">
        <v>311.04270000000002</v>
      </c>
      <c r="D377" s="90">
        <v>457.91739999999999</v>
      </c>
      <c r="E377" s="90">
        <v>0</v>
      </c>
      <c r="F377" s="90">
        <v>3.3999999999999998E-3</v>
      </c>
      <c r="G377" s="90">
        <v>300891.55450000003</v>
      </c>
      <c r="H377" s="90">
        <v>78495.307400000005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230948.38860000001</v>
      </c>
      <c r="C378" s="90">
        <v>348.19749999999999</v>
      </c>
      <c r="D378" s="90">
        <v>452.25279999999998</v>
      </c>
      <c r="E378" s="90">
        <v>0</v>
      </c>
      <c r="F378" s="90">
        <v>3.5000000000000001E-3</v>
      </c>
      <c r="G378" s="90">
        <v>297016.20689999999</v>
      </c>
      <c r="H378" s="90">
        <v>93176.5435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284338.49290000001</v>
      </c>
      <c r="C379" s="90">
        <v>398.65370000000001</v>
      </c>
      <c r="D379" s="90">
        <v>458.99090000000001</v>
      </c>
      <c r="E379" s="90">
        <v>0</v>
      </c>
      <c r="F379" s="90">
        <v>3.5999999999999999E-3</v>
      </c>
      <c r="G379" s="90">
        <v>301272.23479999998</v>
      </c>
      <c r="H379" s="90">
        <v>111845.5248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2610240</v>
      </c>
      <c r="C381" s="90">
        <v>4130.6422000000002</v>
      </c>
      <c r="D381" s="90">
        <v>5747.1552000000001</v>
      </c>
      <c r="E381" s="90">
        <v>0</v>
      </c>
      <c r="F381" s="90">
        <v>4.3299999999999998E-2</v>
      </c>
      <c r="G381" s="91">
        <v>3775530</v>
      </c>
      <c r="H381" s="91">
        <v>1071770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151453.8622</v>
      </c>
      <c r="C382" s="90">
        <v>274.54160000000002</v>
      </c>
      <c r="D382" s="90">
        <v>422.57350000000002</v>
      </c>
      <c r="E382" s="90">
        <v>0</v>
      </c>
      <c r="F382" s="90">
        <v>3.2000000000000002E-3</v>
      </c>
      <c r="G382" s="90">
        <v>277348.48849999998</v>
      </c>
      <c r="H382" s="90">
        <v>65520.132700000002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323599.6349</v>
      </c>
      <c r="C383" s="90">
        <v>438.75189999999998</v>
      </c>
      <c r="D383" s="90">
        <v>639.25689999999997</v>
      </c>
      <c r="E383" s="90">
        <v>0</v>
      </c>
      <c r="F383" s="90">
        <v>4.7000000000000002E-3</v>
      </c>
      <c r="G383" s="90">
        <v>420196.88530000002</v>
      </c>
      <c r="H383" s="90">
        <v>125860.2513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721240000000</v>
      </c>
      <c r="C386" s="90">
        <v>503082.13299999997</v>
      </c>
      <c r="D386" s="90" t="s">
        <v>1010</v>
      </c>
      <c r="E386" s="90">
        <v>270589.05</v>
      </c>
      <c r="F386" s="90">
        <v>151653.867</v>
      </c>
      <c r="G386" s="90">
        <v>70767.349000000002</v>
      </c>
      <c r="H386" s="90">
        <v>0</v>
      </c>
      <c r="I386" s="90">
        <v>0</v>
      </c>
      <c r="J386" s="90">
        <v>0</v>
      </c>
      <c r="K386" s="90">
        <v>4165.1850000000004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5906.6819999999998</v>
      </c>
      <c r="R386" s="90">
        <v>0</v>
      </c>
      <c r="S386" s="90">
        <v>0</v>
      </c>
    </row>
    <row r="387" spans="1:19">
      <c r="A387" s="90" t="s">
        <v>799</v>
      </c>
      <c r="B387" s="91">
        <v>643566000000</v>
      </c>
      <c r="C387" s="90">
        <v>501542.44799999997</v>
      </c>
      <c r="D387" s="90" t="s">
        <v>970</v>
      </c>
      <c r="E387" s="90">
        <v>270589.05</v>
      </c>
      <c r="F387" s="90">
        <v>151653.867</v>
      </c>
      <c r="G387" s="90">
        <v>70767.349000000002</v>
      </c>
      <c r="H387" s="90">
        <v>0</v>
      </c>
      <c r="I387" s="90">
        <v>0</v>
      </c>
      <c r="J387" s="90">
        <v>0</v>
      </c>
      <c r="K387" s="90">
        <v>2612.2939999999999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5919.8890000000001</v>
      </c>
      <c r="R387" s="90">
        <v>0</v>
      </c>
      <c r="S387" s="90">
        <v>0</v>
      </c>
    </row>
    <row r="388" spans="1:19">
      <c r="A388" s="90" t="s">
        <v>800</v>
      </c>
      <c r="B388" s="91">
        <v>731360000000</v>
      </c>
      <c r="C388" s="90">
        <v>521458.39399999997</v>
      </c>
      <c r="D388" s="90" t="s">
        <v>916</v>
      </c>
      <c r="E388" s="90">
        <v>270589.05</v>
      </c>
      <c r="F388" s="90">
        <v>145652.64300000001</v>
      </c>
      <c r="G388" s="90">
        <v>75494.459000000003</v>
      </c>
      <c r="H388" s="90">
        <v>0</v>
      </c>
      <c r="I388" s="90">
        <v>24272.012999999999</v>
      </c>
      <c r="J388" s="90">
        <v>0</v>
      </c>
      <c r="K388" s="90">
        <v>722.13199999999995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4728.0959999999995</v>
      </c>
      <c r="R388" s="90">
        <v>0</v>
      </c>
      <c r="S388" s="90">
        <v>0</v>
      </c>
    </row>
    <row r="389" spans="1:19">
      <c r="A389" s="90" t="s">
        <v>801</v>
      </c>
      <c r="B389" s="91">
        <v>665009000000</v>
      </c>
      <c r="C389" s="90">
        <v>624445.48</v>
      </c>
      <c r="D389" s="90" t="s">
        <v>856</v>
      </c>
      <c r="E389" s="90">
        <v>270589.05</v>
      </c>
      <c r="F389" s="90">
        <v>133019.06400000001</v>
      </c>
      <c r="G389" s="90">
        <v>76490.784</v>
      </c>
      <c r="H389" s="90">
        <v>0</v>
      </c>
      <c r="I389" s="90">
        <v>138404.20199999999</v>
      </c>
      <c r="J389" s="90">
        <v>0</v>
      </c>
      <c r="K389" s="90">
        <v>1177.6300000000001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4764.7510000000002</v>
      </c>
      <c r="R389" s="90">
        <v>0</v>
      </c>
      <c r="S389" s="90">
        <v>0</v>
      </c>
    </row>
    <row r="390" spans="1:19">
      <c r="A390" s="90" t="s">
        <v>344</v>
      </c>
      <c r="B390" s="91">
        <v>799097000000</v>
      </c>
      <c r="C390" s="90">
        <v>981815.64099999995</v>
      </c>
      <c r="D390" s="90" t="s">
        <v>917</v>
      </c>
      <c r="E390" s="90">
        <v>270589.05</v>
      </c>
      <c r="F390" s="90">
        <v>151653.867</v>
      </c>
      <c r="G390" s="90">
        <v>98939.341</v>
      </c>
      <c r="H390" s="90">
        <v>0</v>
      </c>
      <c r="I390" s="90">
        <v>449216.38299999997</v>
      </c>
      <c r="J390" s="90">
        <v>0</v>
      </c>
      <c r="K390" s="90">
        <v>6029.2809999999999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5387.7190000000001</v>
      </c>
      <c r="R390" s="90">
        <v>0</v>
      </c>
      <c r="S390" s="90">
        <v>0</v>
      </c>
    </row>
    <row r="391" spans="1:19">
      <c r="A391" s="90" t="s">
        <v>802</v>
      </c>
      <c r="B391" s="91">
        <v>975035000000</v>
      </c>
      <c r="C391" s="90">
        <v>1235660.612</v>
      </c>
      <c r="D391" s="90" t="s">
        <v>918</v>
      </c>
      <c r="E391" s="90">
        <v>270589.05</v>
      </c>
      <c r="F391" s="90">
        <v>137835.54800000001</v>
      </c>
      <c r="G391" s="90">
        <v>107206.723</v>
      </c>
      <c r="H391" s="90">
        <v>0</v>
      </c>
      <c r="I391" s="90">
        <v>704896.47600000002</v>
      </c>
      <c r="J391" s="90">
        <v>0</v>
      </c>
      <c r="K391" s="90">
        <v>9632.7690000000002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5500.0460000000003</v>
      </c>
      <c r="R391" s="90">
        <v>0</v>
      </c>
      <c r="S391" s="90">
        <v>0</v>
      </c>
    </row>
    <row r="392" spans="1:19">
      <c r="A392" s="90" t="s">
        <v>803</v>
      </c>
      <c r="B392" s="91">
        <v>681814000000</v>
      </c>
      <c r="C392" s="90">
        <v>983809.51199999999</v>
      </c>
      <c r="D392" s="90" t="s">
        <v>919</v>
      </c>
      <c r="E392" s="90">
        <v>150327.25</v>
      </c>
      <c r="F392" s="90">
        <v>73183.823999999993</v>
      </c>
      <c r="G392" s="90">
        <v>82197.596000000005</v>
      </c>
      <c r="H392" s="90">
        <v>0</v>
      </c>
      <c r="I392" s="90">
        <v>666505.696</v>
      </c>
      <c r="J392" s="90">
        <v>0</v>
      </c>
      <c r="K392" s="90">
        <v>6444.1170000000002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5151.0280000000002</v>
      </c>
      <c r="R392" s="90">
        <v>0</v>
      </c>
      <c r="S392" s="90">
        <v>0</v>
      </c>
    </row>
    <row r="393" spans="1:19">
      <c r="A393" s="90" t="s">
        <v>804</v>
      </c>
      <c r="B393" s="91">
        <v>725700000000</v>
      </c>
      <c r="C393" s="90">
        <v>939482.25600000005</v>
      </c>
      <c r="D393" s="90" t="s">
        <v>920</v>
      </c>
      <c r="E393" s="90">
        <v>150327.25</v>
      </c>
      <c r="F393" s="90">
        <v>73183.823999999993</v>
      </c>
      <c r="G393" s="90">
        <v>83436.209000000003</v>
      </c>
      <c r="H393" s="90">
        <v>0</v>
      </c>
      <c r="I393" s="90">
        <v>621172.73699999996</v>
      </c>
      <c r="J393" s="90">
        <v>0</v>
      </c>
      <c r="K393" s="90">
        <v>6348.0820000000003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5014.1540000000005</v>
      </c>
      <c r="R393" s="90">
        <v>0</v>
      </c>
      <c r="S393" s="90">
        <v>0</v>
      </c>
    </row>
    <row r="394" spans="1:19">
      <c r="A394" s="90" t="s">
        <v>805</v>
      </c>
      <c r="B394" s="91">
        <v>731538000000</v>
      </c>
      <c r="C394" s="90">
        <v>972742.47600000002</v>
      </c>
      <c r="D394" s="90" t="s">
        <v>1011</v>
      </c>
      <c r="E394" s="90">
        <v>270589.05</v>
      </c>
      <c r="F394" s="90">
        <v>133019.06400000001</v>
      </c>
      <c r="G394" s="90">
        <v>100815.966</v>
      </c>
      <c r="H394" s="90">
        <v>0</v>
      </c>
      <c r="I394" s="90">
        <v>456998.91700000002</v>
      </c>
      <c r="J394" s="90">
        <v>0</v>
      </c>
      <c r="K394" s="90">
        <v>5968.1890000000003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5351.29</v>
      </c>
      <c r="R394" s="90">
        <v>0</v>
      </c>
      <c r="S394" s="90">
        <v>0</v>
      </c>
    </row>
    <row r="395" spans="1:19">
      <c r="A395" s="90" t="s">
        <v>806</v>
      </c>
      <c r="B395" s="91">
        <v>698196000000</v>
      </c>
      <c r="C395" s="90">
        <v>662847.45400000003</v>
      </c>
      <c r="D395" s="90" t="s">
        <v>971</v>
      </c>
      <c r="E395" s="90">
        <v>270589.05</v>
      </c>
      <c r="F395" s="90">
        <v>133019.06400000001</v>
      </c>
      <c r="G395" s="90">
        <v>81056.054000000004</v>
      </c>
      <c r="H395" s="90">
        <v>0</v>
      </c>
      <c r="I395" s="90">
        <v>170320.88</v>
      </c>
      <c r="J395" s="90">
        <v>0</v>
      </c>
      <c r="K395" s="90">
        <v>3000.47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4861.9369999999999</v>
      </c>
      <c r="R395" s="90">
        <v>0</v>
      </c>
      <c r="S395" s="90">
        <v>0</v>
      </c>
    </row>
    <row r="396" spans="1:19">
      <c r="A396" s="90" t="s">
        <v>807</v>
      </c>
      <c r="B396" s="91">
        <v>689204000000</v>
      </c>
      <c r="C396" s="90">
        <v>558053.44099999999</v>
      </c>
      <c r="D396" s="90" t="s">
        <v>922</v>
      </c>
      <c r="E396" s="90">
        <v>270589.05</v>
      </c>
      <c r="F396" s="90">
        <v>137835.54800000001</v>
      </c>
      <c r="G396" s="90">
        <v>82255.725999999995</v>
      </c>
      <c r="H396" s="90">
        <v>0</v>
      </c>
      <c r="I396" s="90">
        <v>61341.281000000003</v>
      </c>
      <c r="J396" s="90">
        <v>0</v>
      </c>
      <c r="K396" s="90">
        <v>1197.268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4834.5680000000002</v>
      </c>
      <c r="R396" s="90">
        <v>0</v>
      </c>
      <c r="S396" s="90">
        <v>0</v>
      </c>
    </row>
    <row r="397" spans="1:19">
      <c r="A397" s="90" t="s">
        <v>808</v>
      </c>
      <c r="B397" s="91">
        <v>699080000000</v>
      </c>
      <c r="C397" s="90">
        <v>500775.43599999999</v>
      </c>
      <c r="D397" s="90" t="s">
        <v>972</v>
      </c>
      <c r="E397" s="90">
        <v>270589.05</v>
      </c>
      <c r="F397" s="90">
        <v>151653.867</v>
      </c>
      <c r="G397" s="90">
        <v>70767.349000000002</v>
      </c>
      <c r="H397" s="90">
        <v>0</v>
      </c>
      <c r="I397" s="90">
        <v>0</v>
      </c>
      <c r="J397" s="90">
        <v>0</v>
      </c>
      <c r="K397" s="90">
        <v>1847.4590000000001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5917.7110000000002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8760840000000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643566000000</v>
      </c>
      <c r="C400" s="90">
        <v>500775.43599999999</v>
      </c>
      <c r="D400" s="90"/>
      <c r="E400" s="90">
        <v>150327.25</v>
      </c>
      <c r="F400" s="90">
        <v>73183.823999999993</v>
      </c>
      <c r="G400" s="90">
        <v>70767.349000000002</v>
      </c>
      <c r="H400" s="90">
        <v>0</v>
      </c>
      <c r="I400" s="90">
        <v>0</v>
      </c>
      <c r="J400" s="90">
        <v>0</v>
      </c>
      <c r="K400" s="90">
        <v>722.13199999999995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4728.0959999999995</v>
      </c>
      <c r="R400" s="90">
        <v>0</v>
      </c>
      <c r="S400" s="90">
        <v>0</v>
      </c>
    </row>
    <row r="401" spans="1:19">
      <c r="A401" s="90" t="s">
        <v>811</v>
      </c>
      <c r="B401" s="91">
        <v>975035000000</v>
      </c>
      <c r="C401" s="90">
        <v>1235660.612</v>
      </c>
      <c r="D401" s="90"/>
      <c r="E401" s="90">
        <v>270589.05</v>
      </c>
      <c r="F401" s="90">
        <v>151653.867</v>
      </c>
      <c r="G401" s="90">
        <v>107206.723</v>
      </c>
      <c r="H401" s="90">
        <v>0</v>
      </c>
      <c r="I401" s="90">
        <v>704896.47600000002</v>
      </c>
      <c r="J401" s="90">
        <v>0</v>
      </c>
      <c r="K401" s="90">
        <v>9632.7690000000002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5919.8890000000001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159839.64000000001</v>
      </c>
      <c r="C404" s="90">
        <v>104302.54</v>
      </c>
      <c r="D404" s="90">
        <v>0</v>
      </c>
      <c r="E404" s="90">
        <v>264142.18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8.16</v>
      </c>
      <c r="C405" s="90">
        <v>5.32</v>
      </c>
      <c r="D405" s="90">
        <v>0</v>
      </c>
      <c r="E405" s="90">
        <v>13.48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8.16</v>
      </c>
      <c r="C406" s="90">
        <v>5.32</v>
      </c>
      <c r="D406" s="90">
        <v>0</v>
      </c>
      <c r="E406" s="90">
        <v>13.48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18988.46</v>
      </c>
      <c r="C2" s="90">
        <v>969.19</v>
      </c>
      <c r="D2" s="90">
        <v>969.19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18988.46</v>
      </c>
      <c r="C3" s="90">
        <v>969.19</v>
      </c>
      <c r="D3" s="90">
        <v>969.19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40491.300000000003</v>
      </c>
      <c r="C4" s="90">
        <v>2066.73</v>
      </c>
      <c r="D4" s="90">
        <v>2066.73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40491.300000000003</v>
      </c>
      <c r="C5" s="90">
        <v>2066.73</v>
      </c>
      <c r="D5" s="90">
        <v>2066.73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9901.7800000000007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426.16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1113.54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17.98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446.41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132.16999999999999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8286.8700000000008</v>
      </c>
      <c r="C28" s="90">
        <v>10701.58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0.40899999999999997</v>
      </c>
      <c r="E82" s="90">
        <v>0.435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0.40899999999999997</v>
      </c>
      <c r="E83" s="90">
        <v>0.435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0.40899999999999997</v>
      </c>
      <c r="E84" s="90">
        <v>0.435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0.40899999999999997</v>
      </c>
      <c r="E85" s="90">
        <v>0.435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0.27400000000000002</v>
      </c>
      <c r="E87" s="90">
        <v>0.28899999999999998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0.40899999999999997</v>
      </c>
      <c r="E88" s="90">
        <v>0.435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0.40899999999999997</v>
      </c>
      <c r="E89" s="90">
        <v>0.435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0.40899999999999997</v>
      </c>
      <c r="E90" s="90">
        <v>0.435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0.40899999999999997</v>
      </c>
      <c r="E91" s="90">
        <v>0.435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0.27400000000000002</v>
      </c>
      <c r="E93" s="90">
        <v>0.28899999999999998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0.40899999999999997</v>
      </c>
      <c r="E94" s="90">
        <v>0.435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0.40899999999999997</v>
      </c>
      <c r="E95" s="90">
        <v>0.435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0.40899999999999997</v>
      </c>
      <c r="E96" s="90">
        <v>0.435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0.40899999999999997</v>
      </c>
      <c r="E98" s="90">
        <v>0.435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0.40899999999999997</v>
      </c>
      <c r="E99" s="90">
        <v>0.435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0.40899999999999997</v>
      </c>
      <c r="E100" s="90">
        <v>0.435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0.27400000000000002</v>
      </c>
      <c r="E101" s="90">
        <v>0.28899999999999998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0.40899999999999997</v>
      </c>
      <c r="E102" s="90">
        <v>0.435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0.40899999999999997</v>
      </c>
      <c r="E103" s="90">
        <v>0.435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0.40899999999999997</v>
      </c>
      <c r="E105" s="90">
        <v>0.435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0.40899999999999997</v>
      </c>
      <c r="E106" s="90">
        <v>0.435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0.40899999999999997</v>
      </c>
      <c r="E108" s="90">
        <v>0.435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0.40899999999999997</v>
      </c>
      <c r="E109" s="90">
        <v>0.435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0.27400000000000002</v>
      </c>
      <c r="E110" s="90">
        <v>0.28899999999999998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0.40899999999999997</v>
      </c>
      <c r="E111" s="90">
        <v>0.435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0.40899999999999997</v>
      </c>
      <c r="E112" s="90">
        <v>0.435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0.40899999999999997</v>
      </c>
      <c r="E114" s="90">
        <v>0.435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0.40899999999999997</v>
      </c>
      <c r="E115" s="90">
        <v>0.435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0.27400000000000002</v>
      </c>
      <c r="E116" s="90">
        <v>0.28899999999999998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0.40899999999999997</v>
      </c>
      <c r="E117" s="90">
        <v>0.435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0.40899999999999997</v>
      </c>
      <c r="E118" s="90">
        <v>0.435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0.40899999999999997</v>
      </c>
      <c r="E120" s="90">
        <v>0.435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0.40899999999999997</v>
      </c>
      <c r="E121" s="90">
        <v>0.435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0.27400000000000002</v>
      </c>
      <c r="E122" s="90">
        <v>0.28899999999999998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0.40899999999999997</v>
      </c>
      <c r="E123" s="90">
        <v>0.435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0.40899999999999997</v>
      </c>
      <c r="E124" s="90">
        <v>0.435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0.40899999999999997</v>
      </c>
      <c r="E126" s="90">
        <v>0.435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0.40899999999999997</v>
      </c>
      <c r="E127" s="90">
        <v>0.435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0.27400000000000002</v>
      </c>
      <c r="E128" s="90">
        <v>0.28899999999999998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0.40899999999999997</v>
      </c>
      <c r="E129" s="90">
        <v>0.435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0.40899999999999997</v>
      </c>
      <c r="E130" s="90">
        <v>0.435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0.40899999999999997</v>
      </c>
      <c r="E132" s="90">
        <v>0.435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0.40899999999999997</v>
      </c>
      <c r="E133" s="90">
        <v>0.435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0.27400000000000002</v>
      </c>
      <c r="E134" s="90">
        <v>0.28899999999999998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0.40899999999999997</v>
      </c>
      <c r="E135" s="90">
        <v>0.435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0.40899999999999997</v>
      </c>
      <c r="E136" s="90">
        <v>0.435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0.40899999999999997</v>
      </c>
      <c r="E138" s="90">
        <v>0.435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0.40899999999999997</v>
      </c>
      <c r="E139" s="90">
        <v>0.435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0.27400000000000002</v>
      </c>
      <c r="E140" s="90">
        <v>0.28899999999999998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0.40899999999999997</v>
      </c>
      <c r="E141" s="90">
        <v>0.435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0.40899999999999997</v>
      </c>
      <c r="E143" s="90">
        <v>0.435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0.27400000000000002</v>
      </c>
      <c r="E144" s="90">
        <v>0.28899999999999998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0.40899999999999997</v>
      </c>
      <c r="E145" s="90">
        <v>0.435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0.40899999999999997</v>
      </c>
      <c r="E147" s="90">
        <v>0.435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0.27400000000000002</v>
      </c>
      <c r="E148" s="90">
        <v>0.28899999999999998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0.40899999999999997</v>
      </c>
      <c r="E149" s="90">
        <v>0.435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0.40899999999999997</v>
      </c>
      <c r="E151" s="90">
        <v>0.435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0.27400000000000002</v>
      </c>
      <c r="E152" s="90">
        <v>0.28899999999999998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0.27400000000000002</v>
      </c>
      <c r="E154" s="90">
        <v>0.28899999999999998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0.40899999999999997</v>
      </c>
      <c r="E155" s="90">
        <v>0.435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0.40899999999999997</v>
      </c>
      <c r="E157" s="90">
        <v>0.435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0.40899999999999997</v>
      </c>
      <c r="E158" s="90">
        <v>0.435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0.27400000000000002</v>
      </c>
      <c r="E159" s="90">
        <v>0.28899999999999998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0.40899999999999997</v>
      </c>
      <c r="E160" s="90">
        <v>0.435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0.40899999999999997</v>
      </c>
      <c r="E162" s="90">
        <v>0.435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0.27400000000000002</v>
      </c>
      <c r="E163" s="90">
        <v>0.28899999999999998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0.40899999999999997</v>
      </c>
      <c r="E164" s="90">
        <v>0.435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0.40899999999999997</v>
      </c>
      <c r="E165" s="90">
        <v>0.435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0.40899999999999997</v>
      </c>
      <c r="E166" s="90">
        <v>0.435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0.40899999999999997</v>
      </c>
      <c r="E168" s="90">
        <v>0.435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0.40899999999999997</v>
      </c>
      <c r="E169" s="90">
        <v>0.435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0.40899999999999997</v>
      </c>
      <c r="E170" s="90">
        <v>0.435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0.27400000000000002</v>
      </c>
      <c r="E171" s="90">
        <v>0.28899999999999998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0.27400000000000002</v>
      </c>
      <c r="E173" s="90">
        <v>0.28899999999999998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0.40899999999999997</v>
      </c>
      <c r="E174" s="90">
        <v>0.435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0.40899999999999997</v>
      </c>
      <c r="E176" s="90">
        <v>0.435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0.27400000000000002</v>
      </c>
      <c r="E177" s="90">
        <v>0.28899999999999998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0.40899999999999997</v>
      </c>
      <c r="E178" s="90">
        <v>0.435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0.40899999999999997</v>
      </c>
      <c r="E180" s="90">
        <v>0.435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0.27400000000000002</v>
      </c>
      <c r="E181" s="90">
        <v>0.28899999999999998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0.40899999999999997</v>
      </c>
      <c r="E182" s="90">
        <v>0.435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0.40899999999999997</v>
      </c>
      <c r="E184" s="90">
        <v>0.435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0.27400000000000002</v>
      </c>
      <c r="E185" s="90">
        <v>0.28899999999999998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0.40899999999999997</v>
      </c>
      <c r="E186" s="90">
        <v>0.435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0.40899999999999997</v>
      </c>
      <c r="E188" s="90">
        <v>0.435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0.27400000000000002</v>
      </c>
      <c r="E189" s="90">
        <v>0.28899999999999998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0.40899999999999997</v>
      </c>
      <c r="E190" s="90">
        <v>0.435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0.40899999999999997</v>
      </c>
      <c r="E192" s="90">
        <v>0.435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0.27400000000000002</v>
      </c>
      <c r="E193" s="90">
        <v>0.28899999999999998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0.40899999999999997</v>
      </c>
      <c r="E194" s="90">
        <v>0.435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0.40899999999999997</v>
      </c>
      <c r="E196" s="90">
        <v>0.435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0.27400000000000002</v>
      </c>
      <c r="E197" s="90">
        <v>0.28899999999999998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0.40899999999999997</v>
      </c>
      <c r="E198" s="90">
        <v>0.435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0.40899999999999997</v>
      </c>
      <c r="E199" s="90">
        <v>0.435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0.40899999999999997</v>
      </c>
      <c r="E201" s="90">
        <v>0.435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0.40899999999999997</v>
      </c>
      <c r="E202" s="90">
        <v>0.435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0.27400000000000002</v>
      </c>
      <c r="E203" s="90">
        <v>0.28899999999999998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2.956</v>
      </c>
      <c r="F206" s="90">
        <v>0.38500000000000001</v>
      </c>
      <c r="G206" s="90">
        <v>0.30499999999999999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2.956</v>
      </c>
      <c r="F207" s="90">
        <v>0.38500000000000001</v>
      </c>
      <c r="G207" s="90">
        <v>0.30499999999999999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2.956</v>
      </c>
      <c r="F208" s="90">
        <v>0.38500000000000001</v>
      </c>
      <c r="G208" s="90">
        <v>0.30499999999999999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2.956</v>
      </c>
      <c r="F209" s="90">
        <v>0.38500000000000001</v>
      </c>
      <c r="G209" s="90">
        <v>0.30499999999999999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2.956</v>
      </c>
      <c r="F210" s="90">
        <v>0.38500000000000001</v>
      </c>
      <c r="G210" s="90">
        <v>0.30499999999999999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2.956</v>
      </c>
      <c r="F211" s="90">
        <v>0.38500000000000001</v>
      </c>
      <c r="G211" s="90">
        <v>0.30499999999999999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2.956</v>
      </c>
      <c r="F212" s="90">
        <v>0.38500000000000001</v>
      </c>
      <c r="G212" s="90">
        <v>0.30499999999999999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2.956</v>
      </c>
      <c r="F213" s="90">
        <v>0.38500000000000001</v>
      </c>
      <c r="G213" s="90">
        <v>0.30499999999999999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2.956</v>
      </c>
      <c r="F214" s="90">
        <v>0.38500000000000001</v>
      </c>
      <c r="G214" s="90">
        <v>0.30499999999999999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2.956</v>
      </c>
      <c r="F215" s="90">
        <v>0.38500000000000001</v>
      </c>
      <c r="G215" s="90">
        <v>0.30499999999999999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2.956</v>
      </c>
      <c r="F216" s="90">
        <v>0.38500000000000001</v>
      </c>
      <c r="G216" s="90">
        <v>0.30499999999999999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2.956</v>
      </c>
      <c r="F217" s="90">
        <v>0.38500000000000001</v>
      </c>
      <c r="G217" s="90">
        <v>0.30499999999999999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2.956</v>
      </c>
      <c r="F218" s="90">
        <v>0.38500000000000001</v>
      </c>
      <c r="G218" s="90">
        <v>0.30499999999999999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2.956</v>
      </c>
      <c r="F219" s="90">
        <v>0.38500000000000001</v>
      </c>
      <c r="G219" s="90">
        <v>0.30499999999999999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2.956</v>
      </c>
      <c r="F220" s="90">
        <v>0.38500000000000001</v>
      </c>
      <c r="G220" s="90">
        <v>0.30499999999999999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2.956</v>
      </c>
      <c r="F221" s="90">
        <v>0.38500000000000001</v>
      </c>
      <c r="G221" s="90">
        <v>0.30499999999999999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2.956</v>
      </c>
      <c r="F222" s="90">
        <v>0.38500000000000001</v>
      </c>
      <c r="G222" s="90">
        <v>0.30499999999999999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2.956</v>
      </c>
      <c r="F223" s="90">
        <v>0.38500000000000001</v>
      </c>
      <c r="G223" s="90">
        <v>0.30499999999999999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2.956</v>
      </c>
      <c r="F224" s="90">
        <v>0.38500000000000001</v>
      </c>
      <c r="G224" s="90">
        <v>0.30499999999999999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2.956</v>
      </c>
      <c r="F225" s="90">
        <v>0.38500000000000001</v>
      </c>
      <c r="G225" s="90">
        <v>0.30499999999999999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2.956</v>
      </c>
      <c r="F226" s="90">
        <v>0.38500000000000001</v>
      </c>
      <c r="G226" s="90">
        <v>0.30499999999999999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2.956</v>
      </c>
      <c r="F227" s="90">
        <v>0.38500000000000001</v>
      </c>
      <c r="G227" s="90">
        <v>0.30499999999999999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2.956</v>
      </c>
      <c r="F228" s="90">
        <v>0.38500000000000001</v>
      </c>
      <c r="G228" s="90">
        <v>0.30499999999999999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2.956</v>
      </c>
      <c r="F229" s="90">
        <v>0.38500000000000001</v>
      </c>
      <c r="G229" s="90">
        <v>0.30499999999999999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2.956</v>
      </c>
      <c r="F230" s="90">
        <v>0.38500000000000001</v>
      </c>
      <c r="G230" s="90">
        <v>0.30499999999999999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2.956</v>
      </c>
      <c r="F231" s="90">
        <v>0.38500000000000001</v>
      </c>
      <c r="G231" s="90">
        <v>0.30499999999999999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2.956</v>
      </c>
      <c r="F232" s="90">
        <v>0.38500000000000001</v>
      </c>
      <c r="G232" s="90">
        <v>0.30499999999999999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2.956</v>
      </c>
      <c r="F233" s="90">
        <v>0.38500000000000001</v>
      </c>
      <c r="G233" s="90">
        <v>0.30499999999999999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2.956</v>
      </c>
      <c r="F234" s="90">
        <v>0.38500000000000001</v>
      </c>
      <c r="G234" s="90">
        <v>0.30499999999999999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2.956</v>
      </c>
      <c r="F235" s="90">
        <v>0.38500000000000001</v>
      </c>
      <c r="G235" s="90">
        <v>0.30499999999999999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2.956</v>
      </c>
      <c r="F236" s="90">
        <v>0.38500000000000001</v>
      </c>
      <c r="G236" s="90">
        <v>0.30499999999999999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2.956</v>
      </c>
      <c r="F237" s="90">
        <v>0.38500000000000001</v>
      </c>
      <c r="G237" s="90">
        <v>0.30499999999999999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2.956</v>
      </c>
      <c r="F238" s="90">
        <v>0.38500000000000001</v>
      </c>
      <c r="G238" s="90">
        <v>0.30499999999999999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2.956</v>
      </c>
      <c r="F239" s="90">
        <v>0.38500000000000001</v>
      </c>
      <c r="G239" s="90">
        <v>0.30499999999999999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2.956</v>
      </c>
      <c r="F240" s="90">
        <v>0.38500000000000001</v>
      </c>
      <c r="G240" s="90">
        <v>0.30499999999999999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2.956</v>
      </c>
      <c r="F241" s="90">
        <v>0.38500000000000001</v>
      </c>
      <c r="G241" s="90">
        <v>0.30499999999999999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2.956</v>
      </c>
      <c r="F242" s="90">
        <v>0.38500000000000001</v>
      </c>
      <c r="G242" s="90">
        <v>0.30499999999999999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2.956</v>
      </c>
      <c r="F243" s="90">
        <v>0.38500000000000001</v>
      </c>
      <c r="G243" s="90">
        <v>0.30499999999999999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2.956</v>
      </c>
      <c r="F244" s="90">
        <v>0.38500000000000001</v>
      </c>
      <c r="G244" s="90">
        <v>0.30499999999999999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2.956</v>
      </c>
      <c r="F245" s="90">
        <v>0.38500000000000001</v>
      </c>
      <c r="G245" s="90">
        <v>0.30499999999999999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2.956</v>
      </c>
      <c r="F246" s="90">
        <v>0.38500000000000001</v>
      </c>
      <c r="G246" s="90">
        <v>0.30499999999999999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2.956</v>
      </c>
      <c r="F247" s="90">
        <v>0.38500000000000001</v>
      </c>
      <c r="G247" s="90">
        <v>0.30499999999999999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2.956</v>
      </c>
      <c r="F248" s="90">
        <v>0.38500000000000001</v>
      </c>
      <c r="G248" s="90">
        <v>0.30499999999999999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2.956</v>
      </c>
      <c r="F249" s="90">
        <v>0.38500000000000001</v>
      </c>
      <c r="G249" s="90">
        <v>0.30499999999999999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2.956</v>
      </c>
      <c r="F250" s="90">
        <v>0.38500000000000001</v>
      </c>
      <c r="G250" s="90">
        <v>0.30499999999999999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2.956</v>
      </c>
      <c r="F251" s="90">
        <v>0.38500000000000001</v>
      </c>
      <c r="G251" s="90">
        <v>0.30499999999999999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2.956</v>
      </c>
      <c r="F252" s="90">
        <v>0.38500000000000001</v>
      </c>
      <c r="G252" s="90">
        <v>0.30499999999999999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2.956</v>
      </c>
      <c r="F253" s="90">
        <v>0.38500000000000001</v>
      </c>
      <c r="G253" s="90">
        <v>0.30499999999999999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2.956</v>
      </c>
      <c r="F254" s="90">
        <v>0.38500000000000001</v>
      </c>
      <c r="G254" s="90">
        <v>0.30499999999999999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2.956</v>
      </c>
      <c r="F255" s="90">
        <v>0.38500000000000001</v>
      </c>
      <c r="G255" s="90">
        <v>0.30499999999999999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2.956</v>
      </c>
      <c r="F256" s="90">
        <v>0.38500000000000001</v>
      </c>
      <c r="G256" s="90">
        <v>0.30499999999999999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2.956</v>
      </c>
      <c r="F257" s="90">
        <v>0.38500000000000001</v>
      </c>
      <c r="G257" s="90">
        <v>0.30499999999999999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2.956</v>
      </c>
      <c r="F258" s="90">
        <v>0.38500000000000001</v>
      </c>
      <c r="G258" s="90">
        <v>0.30499999999999999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2.956</v>
      </c>
      <c r="F259" s="90">
        <v>0.38500000000000001</v>
      </c>
      <c r="G259" s="90">
        <v>0.30499999999999999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2.956</v>
      </c>
      <c r="F260" s="90">
        <v>0.38500000000000001</v>
      </c>
      <c r="G260" s="90">
        <v>0.30499999999999999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2.956</v>
      </c>
      <c r="F261" s="90">
        <v>0.38500000000000001</v>
      </c>
      <c r="G261" s="90">
        <v>0.30499999999999999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2.956</v>
      </c>
      <c r="F262" s="90">
        <v>0.38500000000000001</v>
      </c>
      <c r="G262" s="90">
        <v>0.30499999999999999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2.956</v>
      </c>
      <c r="F263" s="90">
        <v>0.38500000000000001</v>
      </c>
      <c r="G263" s="90">
        <v>0.30499999999999999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2.956</v>
      </c>
      <c r="F264" s="90">
        <v>0.38500000000000001</v>
      </c>
      <c r="G264" s="90">
        <v>0.30499999999999999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2.956</v>
      </c>
      <c r="F265" s="90">
        <v>0.38500000000000001</v>
      </c>
      <c r="G265" s="90">
        <v>0.30499999999999999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2.956</v>
      </c>
      <c r="F266" s="90">
        <v>0.38500000000000001</v>
      </c>
      <c r="G266" s="90">
        <v>0.30499999999999999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2.956</v>
      </c>
      <c r="F267" s="90">
        <v>0.38500000000000001</v>
      </c>
      <c r="G267" s="90">
        <v>0.30499999999999999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2.956</v>
      </c>
      <c r="F268" s="90">
        <v>0.38500000000000001</v>
      </c>
      <c r="G268" s="90">
        <v>0.30499999999999999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2.956</v>
      </c>
      <c r="F269" s="90">
        <v>0.38500000000000001</v>
      </c>
      <c r="G269" s="90">
        <v>0.30499999999999999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2.956</v>
      </c>
      <c r="F270" s="90">
        <v>0.38500000000000001</v>
      </c>
      <c r="G270" s="90">
        <v>0.30499999999999999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2.956</v>
      </c>
      <c r="F271" s="90">
        <v>0.38500000000000001</v>
      </c>
      <c r="G271" s="90">
        <v>0.30499999999999999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2.956</v>
      </c>
      <c r="F272" s="90">
        <v>0.38500000000000001</v>
      </c>
      <c r="G272" s="90">
        <v>0.30499999999999999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2.96</v>
      </c>
      <c r="F273" s="90">
        <v>0.38500000000000001</v>
      </c>
      <c r="G273" s="90">
        <v>0.30499999999999999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2.96</v>
      </c>
      <c r="F274" s="90">
        <v>0.38500000000000001</v>
      </c>
      <c r="G274" s="90">
        <v>0.30499999999999999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2.96</v>
      </c>
      <c r="F275" s="90">
        <v>0.38500000000000001</v>
      </c>
      <c r="G275" s="90">
        <v>0.30499999999999999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613214.09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947110.73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327098.15999999997</v>
      </c>
      <c r="D282" s="90">
        <v>261238.67</v>
      </c>
      <c r="E282" s="90">
        <v>65859.490000000005</v>
      </c>
      <c r="F282" s="90">
        <v>0.8</v>
      </c>
      <c r="G282" s="90">
        <v>3.07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75736.12</v>
      </c>
      <c r="D283" s="90">
        <v>57004.25</v>
      </c>
      <c r="E283" s="90">
        <v>18731.87</v>
      </c>
      <c r="F283" s="90">
        <v>0.75</v>
      </c>
      <c r="G283" s="90">
        <v>3.16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130839.27</v>
      </c>
      <c r="D284" s="90">
        <v>104495.47</v>
      </c>
      <c r="E284" s="90">
        <v>26343.8</v>
      </c>
      <c r="F284" s="90">
        <v>0.8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9631.3799999999992</v>
      </c>
      <c r="D285" s="90">
        <v>7136.34</v>
      </c>
      <c r="E285" s="90">
        <v>2495.04</v>
      </c>
      <c r="F285" s="90">
        <v>0.74</v>
      </c>
      <c r="G285" s="90">
        <v>3.07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88148.52</v>
      </c>
      <c r="D286" s="90">
        <v>65313.34</v>
      </c>
      <c r="E286" s="90">
        <v>22835.19</v>
      </c>
      <c r="F286" s="90">
        <v>0.74</v>
      </c>
      <c r="G286" s="90">
        <v>3.12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239330.64</v>
      </c>
      <c r="D287" s="90">
        <v>154372.87</v>
      </c>
      <c r="E287" s="90">
        <v>84957.77</v>
      </c>
      <c r="F287" s="90">
        <v>0.65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146582.79</v>
      </c>
      <c r="D288" s="90">
        <v>93608.81</v>
      </c>
      <c r="E288" s="90">
        <v>52973.98</v>
      </c>
      <c r="F288" s="90">
        <v>0.64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146592.69</v>
      </c>
      <c r="D289" s="90">
        <v>93594.53</v>
      </c>
      <c r="E289" s="90">
        <v>52998.16</v>
      </c>
      <c r="F289" s="90">
        <v>0.64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156263.24</v>
      </c>
      <c r="D290" s="90">
        <v>99799.79</v>
      </c>
      <c r="E290" s="90">
        <v>56463.44</v>
      </c>
      <c r="F290" s="90">
        <v>0.64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8975.9500000000007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11068.05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4494.51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6493.92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4485.8900000000003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6461.49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4487.24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6483.51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4469.09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6037.15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4473.42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6039.41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4485.6000000000004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6085.29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3503.43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7638.28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3722.72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7651.65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3767.58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7699.07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23399.39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4010.83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7817.61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24754.67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33923.79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9381.8700000000008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4989.59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12064.5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16852.18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11815.03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16786.86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11821.02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20312.96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11718.99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14893.28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11738.64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14899.24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11860.05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17997.04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11399.89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17440.64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1395210.11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269708.78999999998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558084.04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34633.47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316973.14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127333.83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76077.279999999999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76029.100000000006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81408.13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4</v>
      </c>
      <c r="F350" s="90">
        <v>7635.36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0.49</v>
      </c>
      <c r="F352" s="90">
        <v>568.94000000000005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13.23</v>
      </c>
      <c r="F354" s="90">
        <v>22410.42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7.9</v>
      </c>
      <c r="F355" s="90">
        <v>14825.29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7.9</v>
      </c>
      <c r="F356" s="90">
        <v>14815.9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8.4600000000000009</v>
      </c>
      <c r="F357" s="90">
        <v>15864.12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5619.26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5215.1899999999996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285619.70159999997</v>
      </c>
      <c r="C368" s="90">
        <v>405.86669999999998</v>
      </c>
      <c r="D368" s="90">
        <v>531.50779999999997</v>
      </c>
      <c r="E368" s="90">
        <v>0</v>
      </c>
      <c r="F368" s="90">
        <v>3.8999999999999998E-3</v>
      </c>
      <c r="G368" s="91">
        <v>12594900</v>
      </c>
      <c r="H368" s="90">
        <v>113025.0996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237504.37390000001</v>
      </c>
      <c r="C369" s="90">
        <v>346.96800000000002</v>
      </c>
      <c r="D369" s="90">
        <v>476.23099999999999</v>
      </c>
      <c r="E369" s="90">
        <v>0</v>
      </c>
      <c r="F369" s="90">
        <v>3.5000000000000001E-3</v>
      </c>
      <c r="G369" s="91">
        <v>11287300</v>
      </c>
      <c r="H369" s="90">
        <v>94900.695900000006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236318.0937</v>
      </c>
      <c r="C370" s="90">
        <v>365.51710000000003</v>
      </c>
      <c r="D370" s="90">
        <v>547.20259999999996</v>
      </c>
      <c r="E370" s="90">
        <v>0</v>
      </c>
      <c r="F370" s="90">
        <v>3.8999999999999998E-3</v>
      </c>
      <c r="G370" s="91">
        <v>12973900</v>
      </c>
      <c r="H370" s="90">
        <v>96387.233800000002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197227.595</v>
      </c>
      <c r="C371" s="90">
        <v>314.20179999999999</v>
      </c>
      <c r="D371" s="90">
        <v>489.76589999999999</v>
      </c>
      <c r="E371" s="90">
        <v>0</v>
      </c>
      <c r="F371" s="90">
        <v>3.5000000000000001E-3</v>
      </c>
      <c r="G371" s="91">
        <v>11613800</v>
      </c>
      <c r="H371" s="90">
        <v>81327.508300000001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194388.4497</v>
      </c>
      <c r="C372" s="90">
        <v>327.0736</v>
      </c>
      <c r="D372" s="90">
        <v>545.62400000000002</v>
      </c>
      <c r="E372" s="90">
        <v>0</v>
      </c>
      <c r="F372" s="90">
        <v>3.8E-3</v>
      </c>
      <c r="G372" s="91">
        <v>12941500</v>
      </c>
      <c r="H372" s="90">
        <v>81838.225900000005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205175.74359999999</v>
      </c>
      <c r="C373" s="90">
        <v>355.50189999999998</v>
      </c>
      <c r="D373" s="90">
        <v>613.07249999999999</v>
      </c>
      <c r="E373" s="90">
        <v>0</v>
      </c>
      <c r="F373" s="90">
        <v>4.3E-3</v>
      </c>
      <c r="G373" s="91">
        <v>14542900</v>
      </c>
      <c r="H373" s="90">
        <v>87373.2114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141430.9088</v>
      </c>
      <c r="C374" s="90">
        <v>248.98339999999999</v>
      </c>
      <c r="D374" s="90">
        <v>436.81450000000001</v>
      </c>
      <c r="E374" s="90">
        <v>0</v>
      </c>
      <c r="F374" s="90">
        <v>3.0000000000000001E-3</v>
      </c>
      <c r="G374" s="91">
        <v>10362400</v>
      </c>
      <c r="H374" s="90">
        <v>60607.661899999999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142122.5797</v>
      </c>
      <c r="C375" s="90">
        <v>247.9024</v>
      </c>
      <c r="D375" s="90">
        <v>430.63760000000002</v>
      </c>
      <c r="E375" s="90">
        <v>0</v>
      </c>
      <c r="F375" s="90">
        <v>3.0000000000000001E-3</v>
      </c>
      <c r="G375" s="91">
        <v>10215500</v>
      </c>
      <c r="H375" s="90">
        <v>60681.8678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181676.93109999999</v>
      </c>
      <c r="C376" s="90">
        <v>311.12130000000002</v>
      </c>
      <c r="D376" s="90">
        <v>529.60299999999995</v>
      </c>
      <c r="E376" s="90">
        <v>0</v>
      </c>
      <c r="F376" s="90">
        <v>3.7000000000000002E-3</v>
      </c>
      <c r="G376" s="91">
        <v>12562400</v>
      </c>
      <c r="H376" s="90">
        <v>77012.077900000004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196003.61060000001</v>
      </c>
      <c r="C377" s="90">
        <v>322.00319999999999</v>
      </c>
      <c r="D377" s="90">
        <v>521.99220000000003</v>
      </c>
      <c r="E377" s="90">
        <v>0</v>
      </c>
      <c r="F377" s="90">
        <v>3.7000000000000002E-3</v>
      </c>
      <c r="G377" s="91">
        <v>12379700</v>
      </c>
      <c r="H377" s="90">
        <v>81765.394700000004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226752.5955</v>
      </c>
      <c r="C378" s="90">
        <v>346.92669999999998</v>
      </c>
      <c r="D378" s="90">
        <v>511.32780000000002</v>
      </c>
      <c r="E378" s="90">
        <v>0</v>
      </c>
      <c r="F378" s="90">
        <v>3.7000000000000002E-3</v>
      </c>
      <c r="G378" s="91">
        <v>12122600</v>
      </c>
      <c r="H378" s="90">
        <v>92118.881500000003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269862.89679999999</v>
      </c>
      <c r="C379" s="90">
        <v>387.14749999999998</v>
      </c>
      <c r="D379" s="90">
        <v>515.46349999999995</v>
      </c>
      <c r="E379" s="90">
        <v>0</v>
      </c>
      <c r="F379" s="90">
        <v>3.8E-3</v>
      </c>
      <c r="G379" s="91">
        <v>12215600</v>
      </c>
      <c r="H379" s="90">
        <v>107144.72100000001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2514080</v>
      </c>
      <c r="C381" s="90">
        <v>3979.2139000000002</v>
      </c>
      <c r="D381" s="90">
        <v>6149.2426999999998</v>
      </c>
      <c r="E381" s="90">
        <v>0</v>
      </c>
      <c r="F381" s="90">
        <v>4.3799999999999999E-2</v>
      </c>
      <c r="G381" s="91">
        <v>145813000</v>
      </c>
      <c r="H381" s="91">
        <v>1034180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141430.9088</v>
      </c>
      <c r="C382" s="90">
        <v>247.9024</v>
      </c>
      <c r="D382" s="90">
        <v>430.63760000000002</v>
      </c>
      <c r="E382" s="90">
        <v>0</v>
      </c>
      <c r="F382" s="90">
        <v>3.0000000000000001E-3</v>
      </c>
      <c r="G382" s="91">
        <v>10215500</v>
      </c>
      <c r="H382" s="90">
        <v>60607.661899999999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285619.70159999997</v>
      </c>
      <c r="C383" s="90">
        <v>405.86669999999998</v>
      </c>
      <c r="D383" s="90">
        <v>613.07249999999999</v>
      </c>
      <c r="E383" s="90">
        <v>0</v>
      </c>
      <c r="F383" s="90">
        <v>4.3E-3</v>
      </c>
      <c r="G383" s="91">
        <v>14542900</v>
      </c>
      <c r="H383" s="90">
        <v>113025.0996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715799000000</v>
      </c>
      <c r="C386" s="90">
        <v>507434.67499999999</v>
      </c>
      <c r="D386" s="90" t="s">
        <v>973</v>
      </c>
      <c r="E386" s="90">
        <v>270589.05</v>
      </c>
      <c r="F386" s="90">
        <v>145652.64300000001</v>
      </c>
      <c r="G386" s="90">
        <v>71396.505000000005</v>
      </c>
      <c r="H386" s="90">
        <v>0</v>
      </c>
      <c r="I386" s="90">
        <v>0</v>
      </c>
      <c r="J386" s="90">
        <v>11207</v>
      </c>
      <c r="K386" s="90">
        <v>4695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3894.4769999999999</v>
      </c>
      <c r="R386" s="90">
        <v>0</v>
      </c>
      <c r="S386" s="90">
        <v>0</v>
      </c>
    </row>
    <row r="387" spans="1:19">
      <c r="A387" s="90" t="s">
        <v>799</v>
      </c>
      <c r="B387" s="91">
        <v>641484000000</v>
      </c>
      <c r="C387" s="90">
        <v>528561.223</v>
      </c>
      <c r="D387" s="90" t="s">
        <v>923</v>
      </c>
      <c r="E387" s="90">
        <v>270589.05</v>
      </c>
      <c r="F387" s="90">
        <v>145652.64300000001</v>
      </c>
      <c r="G387" s="90">
        <v>76393.660999999993</v>
      </c>
      <c r="H387" s="90">
        <v>0</v>
      </c>
      <c r="I387" s="90">
        <v>30250.055</v>
      </c>
      <c r="J387" s="90">
        <v>0</v>
      </c>
      <c r="K387" s="90">
        <v>867.63300000000004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4808.1819999999998</v>
      </c>
      <c r="R387" s="90">
        <v>0</v>
      </c>
      <c r="S387" s="90">
        <v>0</v>
      </c>
    </row>
    <row r="388" spans="1:19">
      <c r="A388" s="90" t="s">
        <v>800</v>
      </c>
      <c r="B388" s="91">
        <v>737337000000</v>
      </c>
      <c r="C388" s="90">
        <v>601057.76500000001</v>
      </c>
      <c r="D388" s="90" t="s">
        <v>909</v>
      </c>
      <c r="E388" s="90">
        <v>270589.05</v>
      </c>
      <c r="F388" s="90">
        <v>133019.06400000001</v>
      </c>
      <c r="G388" s="90">
        <v>82348.171000000002</v>
      </c>
      <c r="H388" s="90">
        <v>0</v>
      </c>
      <c r="I388" s="90">
        <v>108781.829</v>
      </c>
      <c r="J388" s="90">
        <v>0</v>
      </c>
      <c r="K388" s="90">
        <v>1622.6590000000001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4696.9920000000002</v>
      </c>
      <c r="R388" s="90">
        <v>0</v>
      </c>
      <c r="S388" s="90">
        <v>0</v>
      </c>
    </row>
    <row r="389" spans="1:19">
      <c r="A389" s="90" t="s">
        <v>801</v>
      </c>
      <c r="B389" s="91">
        <v>660042000000</v>
      </c>
      <c r="C389" s="90">
        <v>568185.80500000005</v>
      </c>
      <c r="D389" s="90" t="s">
        <v>924</v>
      </c>
      <c r="E389" s="90">
        <v>270589.05</v>
      </c>
      <c r="F389" s="90">
        <v>133019.06400000001</v>
      </c>
      <c r="G389" s="90">
        <v>77131.092000000004</v>
      </c>
      <c r="H389" s="90">
        <v>0</v>
      </c>
      <c r="I389" s="90">
        <v>81735.441000000006</v>
      </c>
      <c r="J389" s="90">
        <v>0</v>
      </c>
      <c r="K389" s="90">
        <v>1089.634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4621.5249999999996</v>
      </c>
      <c r="R389" s="90">
        <v>0</v>
      </c>
      <c r="S389" s="90">
        <v>0</v>
      </c>
    </row>
    <row r="390" spans="1:19">
      <c r="A390" s="90" t="s">
        <v>344</v>
      </c>
      <c r="B390" s="91">
        <v>735496000000</v>
      </c>
      <c r="C390" s="90">
        <v>703824.29200000002</v>
      </c>
      <c r="D390" s="90" t="s">
        <v>925</v>
      </c>
      <c r="E390" s="90">
        <v>270589.05</v>
      </c>
      <c r="F390" s="90">
        <v>133019.06400000001</v>
      </c>
      <c r="G390" s="90">
        <v>87669.611999999994</v>
      </c>
      <c r="H390" s="90">
        <v>0</v>
      </c>
      <c r="I390" s="90">
        <v>204429.459</v>
      </c>
      <c r="J390" s="90">
        <v>0</v>
      </c>
      <c r="K390" s="90">
        <v>3229.8649999999998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4887.2420000000002</v>
      </c>
      <c r="R390" s="90">
        <v>0</v>
      </c>
      <c r="S390" s="90">
        <v>0</v>
      </c>
    </row>
    <row r="391" spans="1:19">
      <c r="A391" s="90" t="s">
        <v>802</v>
      </c>
      <c r="B391" s="91">
        <v>826508000000</v>
      </c>
      <c r="C391" s="90">
        <v>963320.81</v>
      </c>
      <c r="D391" s="90" t="s">
        <v>926</v>
      </c>
      <c r="E391" s="90">
        <v>270589.05</v>
      </c>
      <c r="F391" s="90">
        <v>133019.06400000001</v>
      </c>
      <c r="G391" s="90">
        <v>116136.976</v>
      </c>
      <c r="H391" s="90">
        <v>0</v>
      </c>
      <c r="I391" s="90">
        <v>433109.75199999998</v>
      </c>
      <c r="J391" s="90">
        <v>0</v>
      </c>
      <c r="K391" s="90">
        <v>5178.2079999999996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5287.76</v>
      </c>
      <c r="R391" s="90">
        <v>0</v>
      </c>
      <c r="S391" s="90">
        <v>0</v>
      </c>
    </row>
    <row r="392" spans="1:19">
      <c r="A392" s="90" t="s">
        <v>803</v>
      </c>
      <c r="B392" s="91">
        <v>588920000000</v>
      </c>
      <c r="C392" s="90">
        <v>732682.99399999995</v>
      </c>
      <c r="D392" s="90" t="s">
        <v>927</v>
      </c>
      <c r="E392" s="90">
        <v>150327.25</v>
      </c>
      <c r="F392" s="90">
        <v>73183.823999999993</v>
      </c>
      <c r="G392" s="90">
        <v>110595.511</v>
      </c>
      <c r="H392" s="90">
        <v>0</v>
      </c>
      <c r="I392" s="90">
        <v>388827.913</v>
      </c>
      <c r="J392" s="90">
        <v>0</v>
      </c>
      <c r="K392" s="90">
        <v>4798.5290000000005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4949.9660000000003</v>
      </c>
      <c r="R392" s="90">
        <v>0</v>
      </c>
      <c r="S392" s="90">
        <v>0</v>
      </c>
    </row>
    <row r="393" spans="1:19">
      <c r="A393" s="90" t="s">
        <v>804</v>
      </c>
      <c r="B393" s="91">
        <v>580574000000</v>
      </c>
      <c r="C393" s="90">
        <v>685442.96699999995</v>
      </c>
      <c r="D393" s="90" t="s">
        <v>928</v>
      </c>
      <c r="E393" s="90">
        <v>150327.25</v>
      </c>
      <c r="F393" s="90">
        <v>73183.823999999993</v>
      </c>
      <c r="G393" s="90">
        <v>104286.44100000001</v>
      </c>
      <c r="H393" s="90">
        <v>0</v>
      </c>
      <c r="I393" s="90">
        <v>348119.03899999999</v>
      </c>
      <c r="J393" s="90">
        <v>0</v>
      </c>
      <c r="K393" s="90">
        <v>4627.3530000000001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4899.0609999999997</v>
      </c>
      <c r="R393" s="90">
        <v>0</v>
      </c>
      <c r="S393" s="90">
        <v>0</v>
      </c>
    </row>
    <row r="394" spans="1:19">
      <c r="A394" s="90" t="s">
        <v>805</v>
      </c>
      <c r="B394" s="91">
        <v>713948000000</v>
      </c>
      <c r="C394" s="90">
        <v>779037.03700000001</v>
      </c>
      <c r="D394" s="90" t="s">
        <v>1012</v>
      </c>
      <c r="E394" s="90">
        <v>270589.05</v>
      </c>
      <c r="F394" s="90">
        <v>133019.06400000001</v>
      </c>
      <c r="G394" s="90">
        <v>105790.747</v>
      </c>
      <c r="H394" s="90">
        <v>0</v>
      </c>
      <c r="I394" s="90">
        <v>260048.82</v>
      </c>
      <c r="J394" s="90">
        <v>0</v>
      </c>
      <c r="K394" s="90">
        <v>4603.817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4985.5389999999998</v>
      </c>
      <c r="R394" s="90">
        <v>0</v>
      </c>
      <c r="S394" s="90">
        <v>0</v>
      </c>
    </row>
    <row r="395" spans="1:19">
      <c r="A395" s="90" t="s">
        <v>806</v>
      </c>
      <c r="B395" s="91">
        <v>703571000000</v>
      </c>
      <c r="C395" s="90">
        <v>666866.147</v>
      </c>
      <c r="D395" s="90" t="s">
        <v>929</v>
      </c>
      <c r="E395" s="90">
        <v>270589.05</v>
      </c>
      <c r="F395" s="90">
        <v>133019.06400000001</v>
      </c>
      <c r="G395" s="90">
        <v>90859.61</v>
      </c>
      <c r="H395" s="90">
        <v>0</v>
      </c>
      <c r="I395" s="90">
        <v>164354.08300000001</v>
      </c>
      <c r="J395" s="90">
        <v>0</v>
      </c>
      <c r="K395" s="90">
        <v>3231.9209999999998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4812.4189999999999</v>
      </c>
      <c r="R395" s="90">
        <v>0</v>
      </c>
      <c r="S395" s="90">
        <v>0</v>
      </c>
    </row>
    <row r="396" spans="1:19">
      <c r="A396" s="90" t="s">
        <v>807</v>
      </c>
      <c r="B396" s="91">
        <v>688955000000</v>
      </c>
      <c r="C396" s="90">
        <v>510295.04700000002</v>
      </c>
      <c r="D396" s="90" t="s">
        <v>974</v>
      </c>
      <c r="E396" s="90">
        <v>270589.05</v>
      </c>
      <c r="F396" s="90">
        <v>151653.867</v>
      </c>
      <c r="G396" s="90">
        <v>72105.849000000002</v>
      </c>
      <c r="H396" s="90">
        <v>0</v>
      </c>
      <c r="I396" s="90">
        <v>8823.9629999999997</v>
      </c>
      <c r="J396" s="90">
        <v>0</v>
      </c>
      <c r="K396" s="90">
        <v>393.73099999999999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6728.5879999999997</v>
      </c>
      <c r="R396" s="90">
        <v>0</v>
      </c>
      <c r="S396" s="90">
        <v>0</v>
      </c>
    </row>
    <row r="397" spans="1:19">
      <c r="A397" s="90" t="s">
        <v>808</v>
      </c>
      <c r="B397" s="91">
        <v>694241000000</v>
      </c>
      <c r="C397" s="90">
        <v>507084.984</v>
      </c>
      <c r="D397" s="90" t="s">
        <v>975</v>
      </c>
      <c r="E397" s="90">
        <v>270589.05</v>
      </c>
      <c r="F397" s="90">
        <v>145652.64300000001</v>
      </c>
      <c r="G397" s="90">
        <v>71396.505000000005</v>
      </c>
      <c r="H397" s="90">
        <v>0</v>
      </c>
      <c r="I397" s="90">
        <v>0</v>
      </c>
      <c r="J397" s="90">
        <v>11207</v>
      </c>
      <c r="K397" s="90">
        <v>4366.5600000000004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3873.2260000000001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8286870000000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580574000000</v>
      </c>
      <c r="C400" s="90">
        <v>507084.984</v>
      </c>
      <c r="D400" s="90"/>
      <c r="E400" s="90">
        <v>150327.25</v>
      </c>
      <c r="F400" s="90">
        <v>73183.823999999993</v>
      </c>
      <c r="G400" s="90">
        <v>71396.505000000005</v>
      </c>
      <c r="H400" s="90">
        <v>0</v>
      </c>
      <c r="I400" s="90">
        <v>0</v>
      </c>
      <c r="J400" s="90">
        <v>0</v>
      </c>
      <c r="K400" s="90">
        <v>393.73099999999999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3873.2260000000001</v>
      </c>
      <c r="R400" s="90">
        <v>0</v>
      </c>
      <c r="S400" s="90">
        <v>0</v>
      </c>
    </row>
    <row r="401" spans="1:19">
      <c r="A401" s="90" t="s">
        <v>811</v>
      </c>
      <c r="B401" s="91">
        <v>826508000000</v>
      </c>
      <c r="C401" s="90">
        <v>963320.81</v>
      </c>
      <c r="D401" s="90"/>
      <c r="E401" s="90">
        <v>270589.05</v>
      </c>
      <c r="F401" s="90">
        <v>151653.867</v>
      </c>
      <c r="G401" s="90">
        <v>116136.976</v>
      </c>
      <c r="H401" s="90">
        <v>0</v>
      </c>
      <c r="I401" s="90">
        <v>433109.75199999998</v>
      </c>
      <c r="J401" s="90">
        <v>11207</v>
      </c>
      <c r="K401" s="90">
        <v>5178.2079999999996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6728.5879999999997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181168.99</v>
      </c>
      <c r="C404" s="90">
        <v>87050.31</v>
      </c>
      <c r="D404" s="90">
        <v>0</v>
      </c>
      <c r="E404" s="90">
        <v>268219.3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9.25</v>
      </c>
      <c r="C405" s="90">
        <v>4.4400000000000004</v>
      </c>
      <c r="D405" s="90">
        <v>0</v>
      </c>
      <c r="E405" s="90">
        <v>13.69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9.25</v>
      </c>
      <c r="C406" s="90">
        <v>4.4400000000000004</v>
      </c>
      <c r="D406" s="90">
        <v>0</v>
      </c>
      <c r="E406" s="90">
        <v>13.69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24037.52</v>
      </c>
      <c r="C2" s="90">
        <v>1226.9000000000001</v>
      </c>
      <c r="D2" s="90">
        <v>1226.9000000000001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24037.52</v>
      </c>
      <c r="C3" s="90">
        <v>1226.9000000000001</v>
      </c>
      <c r="D3" s="90">
        <v>1226.9000000000001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45461.24</v>
      </c>
      <c r="C4" s="90">
        <v>2320.4</v>
      </c>
      <c r="D4" s="90">
        <v>2320.4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45461.24</v>
      </c>
      <c r="C5" s="90">
        <v>2320.4</v>
      </c>
      <c r="D5" s="90">
        <v>2320.4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14993.58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323.23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1122.31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20.350000000000001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497.68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130.06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8192.8700000000008</v>
      </c>
      <c r="C28" s="90">
        <v>15844.65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0.32900000000000001</v>
      </c>
      <c r="E82" s="90">
        <v>0.34599999999999997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0.32900000000000001</v>
      </c>
      <c r="E83" s="90">
        <v>0.34599999999999997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0.32900000000000001</v>
      </c>
      <c r="E84" s="90">
        <v>0.34599999999999997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0.32900000000000001</v>
      </c>
      <c r="E85" s="90">
        <v>0.34599999999999997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0.22700000000000001</v>
      </c>
      <c r="E87" s="90">
        <v>0.23699999999999999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0.32900000000000001</v>
      </c>
      <c r="E88" s="90">
        <v>0.34599999999999997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0.32900000000000001</v>
      </c>
      <c r="E89" s="90">
        <v>0.34599999999999997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0.32900000000000001</v>
      </c>
      <c r="E90" s="90">
        <v>0.34599999999999997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0.32900000000000001</v>
      </c>
      <c r="E91" s="90">
        <v>0.34599999999999997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0.22700000000000001</v>
      </c>
      <c r="E93" s="90">
        <v>0.23699999999999999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0.32900000000000001</v>
      </c>
      <c r="E94" s="90">
        <v>0.34599999999999997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0.32900000000000001</v>
      </c>
      <c r="E95" s="90">
        <v>0.34599999999999997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0.32900000000000001</v>
      </c>
      <c r="E96" s="90">
        <v>0.34599999999999997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0.32900000000000001</v>
      </c>
      <c r="E98" s="90">
        <v>0.34599999999999997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0.32900000000000001</v>
      </c>
      <c r="E99" s="90">
        <v>0.34599999999999997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0.32900000000000001</v>
      </c>
      <c r="E100" s="90">
        <v>0.34599999999999997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0.22700000000000001</v>
      </c>
      <c r="E101" s="90">
        <v>0.23699999999999999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0.32900000000000001</v>
      </c>
      <c r="E102" s="90">
        <v>0.34599999999999997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0.32900000000000001</v>
      </c>
      <c r="E103" s="90">
        <v>0.34599999999999997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0.32900000000000001</v>
      </c>
      <c r="E105" s="90">
        <v>0.34599999999999997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0.32900000000000001</v>
      </c>
      <c r="E106" s="90">
        <v>0.34599999999999997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0.32900000000000001</v>
      </c>
      <c r="E108" s="90">
        <v>0.34599999999999997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0.32900000000000001</v>
      </c>
      <c r="E109" s="90">
        <v>0.34599999999999997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0.22700000000000001</v>
      </c>
      <c r="E110" s="90">
        <v>0.23699999999999999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0.32900000000000001</v>
      </c>
      <c r="E111" s="90">
        <v>0.34599999999999997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0.32900000000000001</v>
      </c>
      <c r="E112" s="90">
        <v>0.34599999999999997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0.32900000000000001</v>
      </c>
      <c r="E114" s="90">
        <v>0.34599999999999997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0.32900000000000001</v>
      </c>
      <c r="E115" s="90">
        <v>0.34599999999999997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0.22700000000000001</v>
      </c>
      <c r="E116" s="90">
        <v>0.23699999999999999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0.32900000000000001</v>
      </c>
      <c r="E117" s="90">
        <v>0.34599999999999997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0.32900000000000001</v>
      </c>
      <c r="E118" s="90">
        <v>0.34599999999999997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0.32900000000000001</v>
      </c>
      <c r="E120" s="90">
        <v>0.34599999999999997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0.32900000000000001</v>
      </c>
      <c r="E121" s="90">
        <v>0.34599999999999997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0.22700000000000001</v>
      </c>
      <c r="E122" s="90">
        <v>0.23699999999999999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0.32900000000000001</v>
      </c>
      <c r="E123" s="90">
        <v>0.34599999999999997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0.32900000000000001</v>
      </c>
      <c r="E124" s="90">
        <v>0.34599999999999997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0.32900000000000001</v>
      </c>
      <c r="E126" s="90">
        <v>0.34599999999999997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0.32900000000000001</v>
      </c>
      <c r="E127" s="90">
        <v>0.34599999999999997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0.22700000000000001</v>
      </c>
      <c r="E128" s="90">
        <v>0.23699999999999999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0.32900000000000001</v>
      </c>
      <c r="E129" s="90">
        <v>0.34599999999999997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0.32900000000000001</v>
      </c>
      <c r="E130" s="90">
        <v>0.34599999999999997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0.32900000000000001</v>
      </c>
      <c r="E132" s="90">
        <v>0.34599999999999997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0.32900000000000001</v>
      </c>
      <c r="E133" s="90">
        <v>0.34599999999999997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0.22700000000000001</v>
      </c>
      <c r="E134" s="90">
        <v>0.23699999999999999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0.32900000000000001</v>
      </c>
      <c r="E135" s="90">
        <v>0.34599999999999997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0.32900000000000001</v>
      </c>
      <c r="E136" s="90">
        <v>0.34599999999999997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0.32900000000000001</v>
      </c>
      <c r="E138" s="90">
        <v>0.34599999999999997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0.32900000000000001</v>
      </c>
      <c r="E139" s="90">
        <v>0.34599999999999997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0.22700000000000001</v>
      </c>
      <c r="E140" s="90">
        <v>0.23699999999999999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0.32900000000000001</v>
      </c>
      <c r="E141" s="90">
        <v>0.34599999999999997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0.32900000000000001</v>
      </c>
      <c r="E143" s="90">
        <v>0.34599999999999997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0.22700000000000001</v>
      </c>
      <c r="E144" s="90">
        <v>0.23699999999999999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0.32900000000000001</v>
      </c>
      <c r="E145" s="90">
        <v>0.34599999999999997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0.32900000000000001</v>
      </c>
      <c r="E147" s="90">
        <v>0.34599999999999997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0.22700000000000001</v>
      </c>
      <c r="E148" s="90">
        <v>0.23699999999999999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0.32900000000000001</v>
      </c>
      <c r="E149" s="90">
        <v>0.34599999999999997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0.32900000000000001</v>
      </c>
      <c r="E151" s="90">
        <v>0.34599999999999997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0.22700000000000001</v>
      </c>
      <c r="E152" s="90">
        <v>0.23699999999999999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0.22700000000000001</v>
      </c>
      <c r="E154" s="90">
        <v>0.23699999999999999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0.32900000000000001</v>
      </c>
      <c r="E155" s="90">
        <v>0.34599999999999997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0.32900000000000001</v>
      </c>
      <c r="E157" s="90">
        <v>0.34599999999999997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0.32900000000000001</v>
      </c>
      <c r="E158" s="90">
        <v>0.34599999999999997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0.22700000000000001</v>
      </c>
      <c r="E159" s="90">
        <v>0.23699999999999999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0.32900000000000001</v>
      </c>
      <c r="E160" s="90">
        <v>0.34599999999999997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0.32900000000000001</v>
      </c>
      <c r="E162" s="90">
        <v>0.34599999999999997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0.22700000000000001</v>
      </c>
      <c r="E163" s="90">
        <v>0.23699999999999999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0.32900000000000001</v>
      </c>
      <c r="E164" s="90">
        <v>0.34599999999999997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0.32900000000000001</v>
      </c>
      <c r="E165" s="90">
        <v>0.34599999999999997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0.32900000000000001</v>
      </c>
      <c r="E166" s="90">
        <v>0.34599999999999997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0.32900000000000001</v>
      </c>
      <c r="E168" s="90">
        <v>0.34599999999999997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0.32900000000000001</v>
      </c>
      <c r="E169" s="90">
        <v>0.34599999999999997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0.32900000000000001</v>
      </c>
      <c r="E170" s="90">
        <v>0.34599999999999997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0.22700000000000001</v>
      </c>
      <c r="E171" s="90">
        <v>0.23699999999999999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0.22700000000000001</v>
      </c>
      <c r="E173" s="90">
        <v>0.23699999999999999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0.32900000000000001</v>
      </c>
      <c r="E174" s="90">
        <v>0.34599999999999997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0.32900000000000001</v>
      </c>
      <c r="E176" s="90">
        <v>0.34599999999999997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0.22700000000000001</v>
      </c>
      <c r="E177" s="90">
        <v>0.23699999999999999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0.32900000000000001</v>
      </c>
      <c r="E178" s="90">
        <v>0.34599999999999997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0.32900000000000001</v>
      </c>
      <c r="E180" s="90">
        <v>0.34599999999999997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0.22700000000000001</v>
      </c>
      <c r="E181" s="90">
        <v>0.23699999999999999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0.32900000000000001</v>
      </c>
      <c r="E182" s="90">
        <v>0.34599999999999997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0.32900000000000001</v>
      </c>
      <c r="E184" s="90">
        <v>0.34599999999999997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0.22700000000000001</v>
      </c>
      <c r="E185" s="90">
        <v>0.23699999999999999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0.32900000000000001</v>
      </c>
      <c r="E186" s="90">
        <v>0.34599999999999997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0.32900000000000001</v>
      </c>
      <c r="E188" s="90">
        <v>0.34599999999999997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0.22700000000000001</v>
      </c>
      <c r="E189" s="90">
        <v>0.23699999999999999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0.32900000000000001</v>
      </c>
      <c r="E190" s="90">
        <v>0.34599999999999997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0.32900000000000001</v>
      </c>
      <c r="E192" s="90">
        <v>0.34599999999999997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0.22700000000000001</v>
      </c>
      <c r="E193" s="90">
        <v>0.23699999999999999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0.32900000000000001</v>
      </c>
      <c r="E194" s="90">
        <v>0.34599999999999997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0.32900000000000001</v>
      </c>
      <c r="E196" s="90">
        <v>0.34599999999999997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0.22700000000000001</v>
      </c>
      <c r="E197" s="90">
        <v>0.23699999999999999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0.32900000000000001</v>
      </c>
      <c r="E198" s="90">
        <v>0.34599999999999997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0.32900000000000001</v>
      </c>
      <c r="E199" s="90">
        <v>0.34599999999999997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0.32900000000000001</v>
      </c>
      <c r="E201" s="90">
        <v>0.34599999999999997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0.32900000000000001</v>
      </c>
      <c r="E202" s="90">
        <v>0.34599999999999997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0.22700000000000001</v>
      </c>
      <c r="E203" s="90">
        <v>0.23699999999999999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2.956</v>
      </c>
      <c r="F206" s="90">
        <v>0.48699999999999999</v>
      </c>
      <c r="G206" s="90">
        <v>0.40899999999999997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2.956</v>
      </c>
      <c r="F207" s="90">
        <v>0.48699999999999999</v>
      </c>
      <c r="G207" s="90">
        <v>0.40899999999999997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2.956</v>
      </c>
      <c r="F208" s="90">
        <v>0.48699999999999999</v>
      </c>
      <c r="G208" s="90">
        <v>0.40899999999999997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2.956</v>
      </c>
      <c r="F209" s="90">
        <v>0.48699999999999999</v>
      </c>
      <c r="G209" s="90">
        <v>0.40899999999999997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2.956</v>
      </c>
      <c r="F210" s="90">
        <v>0.48699999999999999</v>
      </c>
      <c r="G210" s="90">
        <v>0.40899999999999997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2.956</v>
      </c>
      <c r="F211" s="90">
        <v>0.48699999999999999</v>
      </c>
      <c r="G211" s="90">
        <v>0.40899999999999997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2.956</v>
      </c>
      <c r="F212" s="90">
        <v>0.48699999999999999</v>
      </c>
      <c r="G212" s="90">
        <v>0.40899999999999997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2.956</v>
      </c>
      <c r="F213" s="90">
        <v>0.48699999999999999</v>
      </c>
      <c r="G213" s="90">
        <v>0.40899999999999997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2.956</v>
      </c>
      <c r="F214" s="90">
        <v>0.48699999999999999</v>
      </c>
      <c r="G214" s="90">
        <v>0.40899999999999997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2.956</v>
      </c>
      <c r="F215" s="90">
        <v>0.48699999999999999</v>
      </c>
      <c r="G215" s="90">
        <v>0.40899999999999997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2.956</v>
      </c>
      <c r="F216" s="90">
        <v>0.48699999999999999</v>
      </c>
      <c r="G216" s="90">
        <v>0.40899999999999997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2.956</v>
      </c>
      <c r="F217" s="90">
        <v>0.48699999999999999</v>
      </c>
      <c r="G217" s="90">
        <v>0.40899999999999997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2.956</v>
      </c>
      <c r="F218" s="90">
        <v>0.48699999999999999</v>
      </c>
      <c r="G218" s="90">
        <v>0.40899999999999997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2.956</v>
      </c>
      <c r="F219" s="90">
        <v>0.48699999999999999</v>
      </c>
      <c r="G219" s="90">
        <v>0.40899999999999997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2.956</v>
      </c>
      <c r="F220" s="90">
        <v>0.48699999999999999</v>
      </c>
      <c r="G220" s="90">
        <v>0.40899999999999997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2.956</v>
      </c>
      <c r="F221" s="90">
        <v>0.48699999999999999</v>
      </c>
      <c r="G221" s="90">
        <v>0.40899999999999997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2.956</v>
      </c>
      <c r="F222" s="90">
        <v>0.48699999999999999</v>
      </c>
      <c r="G222" s="90">
        <v>0.40899999999999997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2.956</v>
      </c>
      <c r="F223" s="90">
        <v>0.48699999999999999</v>
      </c>
      <c r="G223" s="90">
        <v>0.40899999999999997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2.956</v>
      </c>
      <c r="F224" s="90">
        <v>0.48699999999999999</v>
      </c>
      <c r="G224" s="90">
        <v>0.40899999999999997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2.956</v>
      </c>
      <c r="F225" s="90">
        <v>0.48699999999999999</v>
      </c>
      <c r="G225" s="90">
        <v>0.40899999999999997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2.956</v>
      </c>
      <c r="F226" s="90">
        <v>0.48699999999999999</v>
      </c>
      <c r="G226" s="90">
        <v>0.40899999999999997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2.956</v>
      </c>
      <c r="F227" s="90">
        <v>0.48699999999999999</v>
      </c>
      <c r="G227" s="90">
        <v>0.40899999999999997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2.956</v>
      </c>
      <c r="F228" s="90">
        <v>0.48699999999999999</v>
      </c>
      <c r="G228" s="90">
        <v>0.40899999999999997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2.956</v>
      </c>
      <c r="F229" s="90">
        <v>0.48699999999999999</v>
      </c>
      <c r="G229" s="90">
        <v>0.40899999999999997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2.956</v>
      </c>
      <c r="F230" s="90">
        <v>0.48699999999999999</v>
      </c>
      <c r="G230" s="90">
        <v>0.40899999999999997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2.956</v>
      </c>
      <c r="F231" s="90">
        <v>0.48699999999999999</v>
      </c>
      <c r="G231" s="90">
        <v>0.40899999999999997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2.956</v>
      </c>
      <c r="F232" s="90">
        <v>0.48699999999999999</v>
      </c>
      <c r="G232" s="90">
        <v>0.40899999999999997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2.956</v>
      </c>
      <c r="F233" s="90">
        <v>0.48699999999999999</v>
      </c>
      <c r="G233" s="90">
        <v>0.40899999999999997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2.956</v>
      </c>
      <c r="F234" s="90">
        <v>0.48699999999999999</v>
      </c>
      <c r="G234" s="90">
        <v>0.40899999999999997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2.956</v>
      </c>
      <c r="F235" s="90">
        <v>0.48699999999999999</v>
      </c>
      <c r="G235" s="90">
        <v>0.40899999999999997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2.956</v>
      </c>
      <c r="F236" s="90">
        <v>0.48699999999999999</v>
      </c>
      <c r="G236" s="90">
        <v>0.40899999999999997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2.956</v>
      </c>
      <c r="F237" s="90">
        <v>0.48699999999999999</v>
      </c>
      <c r="G237" s="90">
        <v>0.40899999999999997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2.956</v>
      </c>
      <c r="F238" s="90">
        <v>0.48699999999999999</v>
      </c>
      <c r="G238" s="90">
        <v>0.40899999999999997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2.956</v>
      </c>
      <c r="F239" s="90">
        <v>0.48699999999999999</v>
      </c>
      <c r="G239" s="90">
        <v>0.40899999999999997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2.956</v>
      </c>
      <c r="F240" s="90">
        <v>0.48699999999999999</v>
      </c>
      <c r="G240" s="90">
        <v>0.40899999999999997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2.956</v>
      </c>
      <c r="F241" s="90">
        <v>0.48699999999999999</v>
      </c>
      <c r="G241" s="90">
        <v>0.40899999999999997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2.956</v>
      </c>
      <c r="F242" s="90">
        <v>0.48699999999999999</v>
      </c>
      <c r="G242" s="90">
        <v>0.40899999999999997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2.956</v>
      </c>
      <c r="F243" s="90">
        <v>0.48699999999999999</v>
      </c>
      <c r="G243" s="90">
        <v>0.40899999999999997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2.956</v>
      </c>
      <c r="F244" s="90">
        <v>0.48699999999999999</v>
      </c>
      <c r="G244" s="90">
        <v>0.40899999999999997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2.956</v>
      </c>
      <c r="F245" s="90">
        <v>0.48699999999999999</v>
      </c>
      <c r="G245" s="90">
        <v>0.40899999999999997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2.956</v>
      </c>
      <c r="F246" s="90">
        <v>0.48699999999999999</v>
      </c>
      <c r="G246" s="90">
        <v>0.40899999999999997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2.956</v>
      </c>
      <c r="F247" s="90">
        <v>0.48699999999999999</v>
      </c>
      <c r="G247" s="90">
        <v>0.40899999999999997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2.956</v>
      </c>
      <c r="F248" s="90">
        <v>0.48699999999999999</v>
      </c>
      <c r="G248" s="90">
        <v>0.40899999999999997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2.956</v>
      </c>
      <c r="F249" s="90">
        <v>0.48699999999999999</v>
      </c>
      <c r="G249" s="90">
        <v>0.40899999999999997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2.956</v>
      </c>
      <c r="F250" s="90">
        <v>0.48699999999999999</v>
      </c>
      <c r="G250" s="90">
        <v>0.40899999999999997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2.956</v>
      </c>
      <c r="F251" s="90">
        <v>0.48699999999999999</v>
      </c>
      <c r="G251" s="90">
        <v>0.40899999999999997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2.956</v>
      </c>
      <c r="F252" s="90">
        <v>0.48699999999999999</v>
      </c>
      <c r="G252" s="90">
        <v>0.40899999999999997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2.956</v>
      </c>
      <c r="F253" s="90">
        <v>0.48699999999999999</v>
      </c>
      <c r="G253" s="90">
        <v>0.40899999999999997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2.956</v>
      </c>
      <c r="F254" s="90">
        <v>0.48699999999999999</v>
      </c>
      <c r="G254" s="90">
        <v>0.40899999999999997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2.956</v>
      </c>
      <c r="F255" s="90">
        <v>0.48699999999999999</v>
      </c>
      <c r="G255" s="90">
        <v>0.40899999999999997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2.956</v>
      </c>
      <c r="F256" s="90">
        <v>0.48699999999999999</v>
      </c>
      <c r="G256" s="90">
        <v>0.40899999999999997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2.956</v>
      </c>
      <c r="F257" s="90">
        <v>0.48699999999999999</v>
      </c>
      <c r="G257" s="90">
        <v>0.40899999999999997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2.956</v>
      </c>
      <c r="F258" s="90">
        <v>0.48699999999999999</v>
      </c>
      <c r="G258" s="90">
        <v>0.40899999999999997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2.956</v>
      </c>
      <c r="F259" s="90">
        <v>0.48699999999999999</v>
      </c>
      <c r="G259" s="90">
        <v>0.40899999999999997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2.956</v>
      </c>
      <c r="F260" s="90">
        <v>0.48699999999999999</v>
      </c>
      <c r="G260" s="90">
        <v>0.40899999999999997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2.956</v>
      </c>
      <c r="F261" s="90">
        <v>0.48699999999999999</v>
      </c>
      <c r="G261" s="90">
        <v>0.40899999999999997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2.956</v>
      </c>
      <c r="F262" s="90">
        <v>0.48699999999999999</v>
      </c>
      <c r="G262" s="90">
        <v>0.40899999999999997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2.956</v>
      </c>
      <c r="F263" s="90">
        <v>0.48699999999999999</v>
      </c>
      <c r="G263" s="90">
        <v>0.40899999999999997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2.956</v>
      </c>
      <c r="F264" s="90">
        <v>0.48699999999999999</v>
      </c>
      <c r="G264" s="90">
        <v>0.40899999999999997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2.956</v>
      </c>
      <c r="F265" s="90">
        <v>0.48699999999999999</v>
      </c>
      <c r="G265" s="90">
        <v>0.40899999999999997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2.956</v>
      </c>
      <c r="F266" s="90">
        <v>0.48699999999999999</v>
      </c>
      <c r="G266" s="90">
        <v>0.40899999999999997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2.956</v>
      </c>
      <c r="F267" s="90">
        <v>0.48699999999999999</v>
      </c>
      <c r="G267" s="90">
        <v>0.40899999999999997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2.956</v>
      </c>
      <c r="F268" s="90">
        <v>0.48699999999999999</v>
      </c>
      <c r="G268" s="90">
        <v>0.40899999999999997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2.956</v>
      </c>
      <c r="F269" s="90">
        <v>0.48699999999999999</v>
      </c>
      <c r="G269" s="90">
        <v>0.40899999999999997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2.956</v>
      </c>
      <c r="F270" s="90">
        <v>0.48699999999999999</v>
      </c>
      <c r="G270" s="90">
        <v>0.40899999999999997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2.956</v>
      </c>
      <c r="F271" s="90">
        <v>0.48699999999999999</v>
      </c>
      <c r="G271" s="90">
        <v>0.40899999999999997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2.956</v>
      </c>
      <c r="F272" s="90">
        <v>0.48699999999999999</v>
      </c>
      <c r="G272" s="90">
        <v>0.40899999999999997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2.96</v>
      </c>
      <c r="F273" s="90">
        <v>0.48699999999999999</v>
      </c>
      <c r="G273" s="90">
        <v>0.40899999999999997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2.96</v>
      </c>
      <c r="F274" s="90">
        <v>0.48699999999999999</v>
      </c>
      <c r="G274" s="90">
        <v>0.40899999999999997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2.96</v>
      </c>
      <c r="F275" s="90">
        <v>0.48699999999999999</v>
      </c>
      <c r="G275" s="90">
        <v>0.40899999999999997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1012541.26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1035242.2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94459.96</v>
      </c>
      <c r="D283" s="90">
        <v>63862.79</v>
      </c>
      <c r="E283" s="90">
        <v>30597.16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11585.08</v>
      </c>
      <c r="D285" s="90">
        <v>7832.48</v>
      </c>
      <c r="E285" s="90">
        <v>3752.6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241848.4</v>
      </c>
      <c r="D287" s="90">
        <v>158350.18</v>
      </c>
      <c r="E287" s="90">
        <v>83498.23</v>
      </c>
      <c r="F287" s="90">
        <v>0.65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228054.28</v>
      </c>
      <c r="D288" s="90">
        <v>144801.82999999999</v>
      </c>
      <c r="E288" s="90">
        <v>83252.45</v>
      </c>
      <c r="F288" s="90">
        <v>0.63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228041.01</v>
      </c>
      <c r="D289" s="90">
        <v>144788.10999999999</v>
      </c>
      <c r="E289" s="90">
        <v>83252.899999999994</v>
      </c>
      <c r="F289" s="90">
        <v>0.63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170504.15</v>
      </c>
      <c r="D290" s="90">
        <v>110478.9</v>
      </c>
      <c r="E290" s="90">
        <v>60025.26</v>
      </c>
      <c r="F290" s="90">
        <v>0.65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9562.31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11353.12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5356.03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7390.79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5261.96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7346.57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5267.61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7369.99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4885.58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6826.86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4889.8599999999997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6831.25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4900.26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6885.41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3916.56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7278.39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3852.6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7197.06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3893.22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7351.24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23633.97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4299.59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7889.95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26100.53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33540.58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9258.3799999999992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4086.96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13131.79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19734.54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12896.04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19547.240000000002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12901.17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23037.15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12796.71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15437.85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12816.08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15443.44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12922.56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18115.62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12673.75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19320.21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1567205.23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298468.11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626882.09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37001.519999999997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356048.14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133608.85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85725.59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85708.85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92881.69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3.8</v>
      </c>
      <c r="F350" s="90">
        <v>7255.68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0.47</v>
      </c>
      <c r="F352" s="90">
        <v>541.13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12.32</v>
      </c>
      <c r="F354" s="90">
        <v>20876.62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1109.6500000000001</v>
      </c>
      <c r="E355" s="90">
        <v>7.91</v>
      </c>
      <c r="F355" s="90">
        <v>14831.25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1109.6500000000001</v>
      </c>
      <c r="E356" s="90">
        <v>7.9</v>
      </c>
      <c r="F356" s="90">
        <v>14828.35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1109.6500000000001</v>
      </c>
      <c r="E357" s="90">
        <v>8.57</v>
      </c>
      <c r="F357" s="90">
        <v>16069.31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9278.5400000000009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5700.48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325730.26740000001</v>
      </c>
      <c r="C368" s="90">
        <v>440.85289999999998</v>
      </c>
      <c r="D368" s="90">
        <v>474.25</v>
      </c>
      <c r="E368" s="90">
        <v>0</v>
      </c>
      <c r="F368" s="90">
        <v>3.8E-3</v>
      </c>
      <c r="G368" s="90">
        <v>311179.8</v>
      </c>
      <c r="H368" s="90">
        <v>126613.62699999999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276952.342</v>
      </c>
      <c r="C369" s="90">
        <v>381.64909999999998</v>
      </c>
      <c r="D369" s="90">
        <v>425.41759999999999</v>
      </c>
      <c r="E369" s="90">
        <v>0</v>
      </c>
      <c r="F369" s="90">
        <v>3.3999999999999998E-3</v>
      </c>
      <c r="G369" s="90">
        <v>279190.0001</v>
      </c>
      <c r="H369" s="90">
        <v>108304.60060000001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276836.60100000002</v>
      </c>
      <c r="C370" s="90">
        <v>399.51979999999998</v>
      </c>
      <c r="D370" s="90">
        <v>483.94920000000002</v>
      </c>
      <c r="E370" s="90">
        <v>0</v>
      </c>
      <c r="F370" s="90">
        <v>3.8E-3</v>
      </c>
      <c r="G370" s="90">
        <v>317732.1165</v>
      </c>
      <c r="H370" s="90">
        <v>109982.7883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200677.71580000001</v>
      </c>
      <c r="C371" s="90">
        <v>314.8827</v>
      </c>
      <c r="D371" s="90">
        <v>433.10410000000002</v>
      </c>
      <c r="E371" s="90">
        <v>0</v>
      </c>
      <c r="F371" s="90">
        <v>3.3E-3</v>
      </c>
      <c r="G371" s="90">
        <v>284509.73749999999</v>
      </c>
      <c r="H371" s="90">
        <v>82141.785999999993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188102.92809999999</v>
      </c>
      <c r="C372" s="90">
        <v>314.18720000000002</v>
      </c>
      <c r="D372" s="90">
        <v>467.94799999999998</v>
      </c>
      <c r="E372" s="90">
        <v>0</v>
      </c>
      <c r="F372" s="90">
        <v>3.5000000000000001E-3</v>
      </c>
      <c r="G372" s="90">
        <v>307496.24589999998</v>
      </c>
      <c r="H372" s="90">
        <v>78814.195900000006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181007.4184</v>
      </c>
      <c r="C373" s="90">
        <v>322.35309999999998</v>
      </c>
      <c r="D373" s="90">
        <v>515.47619999999995</v>
      </c>
      <c r="E373" s="90">
        <v>0</v>
      </c>
      <c r="F373" s="90">
        <v>3.8E-3</v>
      </c>
      <c r="G373" s="90">
        <v>338816.57400000002</v>
      </c>
      <c r="H373" s="90">
        <v>77754.609500000006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133808.95439999999</v>
      </c>
      <c r="C374" s="90">
        <v>241.19970000000001</v>
      </c>
      <c r="D374" s="90">
        <v>390.51170000000002</v>
      </c>
      <c r="E374" s="90">
        <v>0</v>
      </c>
      <c r="F374" s="90">
        <v>2.8999999999999998E-3</v>
      </c>
      <c r="G374" s="90">
        <v>256690.0742</v>
      </c>
      <c r="H374" s="90">
        <v>57757.1158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131316.82930000001</v>
      </c>
      <c r="C375" s="90">
        <v>232.0692</v>
      </c>
      <c r="D375" s="90">
        <v>368.13569999999999</v>
      </c>
      <c r="E375" s="90">
        <v>0</v>
      </c>
      <c r="F375" s="90">
        <v>2.7000000000000001E-3</v>
      </c>
      <c r="G375" s="90">
        <v>241964.40429999999</v>
      </c>
      <c r="H375" s="90">
        <v>56238.062299999998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169657.30619999999</v>
      </c>
      <c r="C376" s="90">
        <v>290.56299999999999</v>
      </c>
      <c r="D376" s="90">
        <v>445.45710000000003</v>
      </c>
      <c r="E376" s="90">
        <v>0</v>
      </c>
      <c r="F376" s="90">
        <v>3.3E-3</v>
      </c>
      <c r="G376" s="90">
        <v>292748.94770000002</v>
      </c>
      <c r="H376" s="90">
        <v>71772.395699999994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198820.5765</v>
      </c>
      <c r="C377" s="90">
        <v>319.70370000000003</v>
      </c>
      <c r="D377" s="90">
        <v>454.28250000000003</v>
      </c>
      <c r="E377" s="90">
        <v>0</v>
      </c>
      <c r="F377" s="90">
        <v>3.3999999999999998E-3</v>
      </c>
      <c r="G377" s="90">
        <v>298461.52429999999</v>
      </c>
      <c r="H377" s="90">
        <v>82120.982999999993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240733.049</v>
      </c>
      <c r="C378" s="90">
        <v>358.04730000000001</v>
      </c>
      <c r="D378" s="90">
        <v>455.45049999999998</v>
      </c>
      <c r="E378" s="90">
        <v>0</v>
      </c>
      <c r="F378" s="90">
        <v>3.5000000000000001E-3</v>
      </c>
      <c r="G378" s="90">
        <v>299088.64539999998</v>
      </c>
      <c r="H378" s="90">
        <v>96655.576000000001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297738.55869999999</v>
      </c>
      <c r="C379" s="90">
        <v>411.57069999999999</v>
      </c>
      <c r="D379" s="90">
        <v>461.5068</v>
      </c>
      <c r="E379" s="90">
        <v>0</v>
      </c>
      <c r="F379" s="90">
        <v>3.7000000000000002E-3</v>
      </c>
      <c r="G379" s="90">
        <v>302883.50060000003</v>
      </c>
      <c r="H379" s="90">
        <v>116555.3524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2621380</v>
      </c>
      <c r="C381" s="90">
        <v>4026.5983999999999</v>
      </c>
      <c r="D381" s="90">
        <v>5375.4894000000004</v>
      </c>
      <c r="E381" s="90">
        <v>0</v>
      </c>
      <c r="F381" s="90">
        <v>4.0899999999999999E-2</v>
      </c>
      <c r="G381" s="91">
        <v>3530760</v>
      </c>
      <c r="H381" s="91">
        <v>1064710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131316.82930000001</v>
      </c>
      <c r="C382" s="90">
        <v>232.0692</v>
      </c>
      <c r="D382" s="90">
        <v>368.13569999999999</v>
      </c>
      <c r="E382" s="90">
        <v>0</v>
      </c>
      <c r="F382" s="90">
        <v>2.7000000000000001E-3</v>
      </c>
      <c r="G382" s="90">
        <v>241964.40429999999</v>
      </c>
      <c r="H382" s="90">
        <v>56238.062299999998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325730.26740000001</v>
      </c>
      <c r="C383" s="90">
        <v>440.85289999999998</v>
      </c>
      <c r="D383" s="90">
        <v>515.47619999999995</v>
      </c>
      <c r="E383" s="90">
        <v>0</v>
      </c>
      <c r="F383" s="90">
        <v>3.8E-3</v>
      </c>
      <c r="G383" s="90">
        <v>338816.57400000002</v>
      </c>
      <c r="H383" s="90">
        <v>126613.62699999999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722069000000</v>
      </c>
      <c r="C386" s="90">
        <v>503927.60200000001</v>
      </c>
      <c r="D386" s="90" t="s">
        <v>976</v>
      </c>
      <c r="E386" s="90">
        <v>270589.05</v>
      </c>
      <c r="F386" s="90">
        <v>151653.867</v>
      </c>
      <c r="G386" s="90">
        <v>70834.207999999999</v>
      </c>
      <c r="H386" s="90">
        <v>0</v>
      </c>
      <c r="I386" s="90">
        <v>0</v>
      </c>
      <c r="J386" s="90">
        <v>0</v>
      </c>
      <c r="K386" s="90">
        <v>4961.0940000000001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5889.3829999999998</v>
      </c>
      <c r="R386" s="90">
        <v>0</v>
      </c>
      <c r="S386" s="90">
        <v>0</v>
      </c>
    </row>
    <row r="387" spans="1:19">
      <c r="A387" s="90" t="s">
        <v>799</v>
      </c>
      <c r="B387" s="91">
        <v>647839000000</v>
      </c>
      <c r="C387" s="90">
        <v>503242.79800000001</v>
      </c>
      <c r="D387" s="90" t="s">
        <v>977</v>
      </c>
      <c r="E387" s="90">
        <v>270589.05</v>
      </c>
      <c r="F387" s="90">
        <v>151653.867</v>
      </c>
      <c r="G387" s="90">
        <v>70834.207999999999</v>
      </c>
      <c r="H387" s="90">
        <v>0</v>
      </c>
      <c r="I387" s="90">
        <v>0</v>
      </c>
      <c r="J387" s="90">
        <v>0</v>
      </c>
      <c r="K387" s="90">
        <v>4242.8789999999999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5922.7939999999999</v>
      </c>
      <c r="R387" s="90">
        <v>0</v>
      </c>
      <c r="S387" s="90">
        <v>0</v>
      </c>
    </row>
    <row r="388" spans="1:19">
      <c r="A388" s="90" t="s">
        <v>800</v>
      </c>
      <c r="B388" s="91">
        <v>737273000000</v>
      </c>
      <c r="C388" s="90">
        <v>500558.44</v>
      </c>
      <c r="D388" s="90" t="s">
        <v>1013</v>
      </c>
      <c r="E388" s="90">
        <v>270589.05</v>
      </c>
      <c r="F388" s="90">
        <v>151653.867</v>
      </c>
      <c r="G388" s="90">
        <v>70834.207999999999</v>
      </c>
      <c r="H388" s="90">
        <v>0</v>
      </c>
      <c r="I388" s="90">
        <v>0</v>
      </c>
      <c r="J388" s="90">
        <v>0</v>
      </c>
      <c r="K388" s="90">
        <v>1542.761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5938.5540000000001</v>
      </c>
      <c r="R388" s="90">
        <v>0</v>
      </c>
      <c r="S388" s="90">
        <v>0</v>
      </c>
    </row>
    <row r="389" spans="1:19">
      <c r="A389" s="90" t="s">
        <v>801</v>
      </c>
      <c r="B389" s="91">
        <v>660183000000</v>
      </c>
      <c r="C389" s="90">
        <v>525849.32499999995</v>
      </c>
      <c r="D389" s="90" t="s">
        <v>930</v>
      </c>
      <c r="E389" s="90">
        <v>270589.05</v>
      </c>
      <c r="F389" s="90">
        <v>137835.54800000001</v>
      </c>
      <c r="G389" s="90">
        <v>77301.202999999994</v>
      </c>
      <c r="H389" s="90">
        <v>0</v>
      </c>
      <c r="I389" s="90">
        <v>34503.991000000002</v>
      </c>
      <c r="J389" s="90">
        <v>0</v>
      </c>
      <c r="K389" s="90">
        <v>901.4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4718.1329999999998</v>
      </c>
      <c r="R389" s="90">
        <v>0</v>
      </c>
      <c r="S389" s="90">
        <v>0</v>
      </c>
    </row>
    <row r="390" spans="1:19">
      <c r="A390" s="90" t="s">
        <v>344</v>
      </c>
      <c r="B390" s="91">
        <v>713522000000</v>
      </c>
      <c r="C390" s="90">
        <v>695871.98400000005</v>
      </c>
      <c r="D390" s="90" t="s">
        <v>857</v>
      </c>
      <c r="E390" s="90">
        <v>270589.05</v>
      </c>
      <c r="F390" s="90">
        <v>133019.06400000001</v>
      </c>
      <c r="G390" s="90">
        <v>87375.471999999994</v>
      </c>
      <c r="H390" s="90">
        <v>0</v>
      </c>
      <c r="I390" s="90">
        <v>197036.01</v>
      </c>
      <c r="J390" s="90">
        <v>0</v>
      </c>
      <c r="K390" s="90">
        <v>3009.27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4843.1189999999997</v>
      </c>
      <c r="R390" s="90">
        <v>0</v>
      </c>
      <c r="S390" s="90">
        <v>0</v>
      </c>
    </row>
    <row r="391" spans="1:19">
      <c r="A391" s="90" t="s">
        <v>802</v>
      </c>
      <c r="B391" s="91">
        <v>786198000000</v>
      </c>
      <c r="C391" s="90">
        <v>1025071.279</v>
      </c>
      <c r="D391" s="90" t="s">
        <v>978</v>
      </c>
      <c r="E391" s="90">
        <v>270589.05</v>
      </c>
      <c r="F391" s="90">
        <v>133019.06400000001</v>
      </c>
      <c r="G391" s="90">
        <v>103062.253</v>
      </c>
      <c r="H391" s="90">
        <v>0</v>
      </c>
      <c r="I391" s="90">
        <v>504908.97</v>
      </c>
      <c r="J391" s="90">
        <v>0</v>
      </c>
      <c r="K391" s="90">
        <v>8165.1229999999996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5326.82</v>
      </c>
      <c r="R391" s="90">
        <v>0</v>
      </c>
      <c r="S391" s="90">
        <v>0</v>
      </c>
    </row>
    <row r="392" spans="1:19">
      <c r="A392" s="90" t="s">
        <v>803</v>
      </c>
      <c r="B392" s="91">
        <v>595630000000</v>
      </c>
      <c r="C392" s="90">
        <v>800315.35100000002</v>
      </c>
      <c r="D392" s="90" t="s">
        <v>931</v>
      </c>
      <c r="E392" s="90">
        <v>150327.25</v>
      </c>
      <c r="F392" s="90">
        <v>78000.308000000005</v>
      </c>
      <c r="G392" s="90">
        <v>92531.827000000005</v>
      </c>
      <c r="H392" s="90">
        <v>0</v>
      </c>
      <c r="I392" s="90">
        <v>467938.587</v>
      </c>
      <c r="J392" s="90">
        <v>0</v>
      </c>
      <c r="K392" s="90">
        <v>6358.87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5158.51</v>
      </c>
      <c r="R392" s="90">
        <v>0</v>
      </c>
      <c r="S392" s="90">
        <v>0</v>
      </c>
    </row>
    <row r="393" spans="1:19">
      <c r="A393" s="90" t="s">
        <v>804</v>
      </c>
      <c r="B393" s="91">
        <v>561460000000</v>
      </c>
      <c r="C393" s="90">
        <v>725193.02</v>
      </c>
      <c r="D393" s="90" t="s">
        <v>932</v>
      </c>
      <c r="E393" s="90">
        <v>150327.25</v>
      </c>
      <c r="F393" s="90">
        <v>78000.308000000005</v>
      </c>
      <c r="G393" s="90">
        <v>79324.350000000006</v>
      </c>
      <c r="H393" s="90">
        <v>0</v>
      </c>
      <c r="I393" s="90">
        <v>407087.05</v>
      </c>
      <c r="J393" s="90">
        <v>0</v>
      </c>
      <c r="K393" s="90">
        <v>5367.1289999999999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5086.9340000000002</v>
      </c>
      <c r="R393" s="90">
        <v>0</v>
      </c>
      <c r="S393" s="90">
        <v>0</v>
      </c>
    </row>
    <row r="394" spans="1:19">
      <c r="A394" s="90" t="s">
        <v>805</v>
      </c>
      <c r="B394" s="91">
        <v>679302000000</v>
      </c>
      <c r="C394" s="90">
        <v>872952.59299999999</v>
      </c>
      <c r="D394" s="90" t="s">
        <v>933</v>
      </c>
      <c r="E394" s="90">
        <v>270589.05</v>
      </c>
      <c r="F394" s="90">
        <v>137835.54800000001</v>
      </c>
      <c r="G394" s="90">
        <v>105529.041</v>
      </c>
      <c r="H394" s="90">
        <v>0</v>
      </c>
      <c r="I394" s="90">
        <v>346481.35600000003</v>
      </c>
      <c r="J394" s="90">
        <v>0</v>
      </c>
      <c r="K394" s="90">
        <v>7292.8360000000002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5224.7640000000001</v>
      </c>
      <c r="R394" s="90">
        <v>0</v>
      </c>
      <c r="S394" s="90">
        <v>0</v>
      </c>
    </row>
    <row r="395" spans="1:19">
      <c r="A395" s="90" t="s">
        <v>806</v>
      </c>
      <c r="B395" s="91">
        <v>692557000000</v>
      </c>
      <c r="C395" s="90">
        <v>554021.88800000004</v>
      </c>
      <c r="D395" s="90" t="s">
        <v>921</v>
      </c>
      <c r="E395" s="90">
        <v>270589.05</v>
      </c>
      <c r="F395" s="90">
        <v>137835.54800000001</v>
      </c>
      <c r="G395" s="90">
        <v>86828.622000000003</v>
      </c>
      <c r="H395" s="90">
        <v>0</v>
      </c>
      <c r="I395" s="90">
        <v>52613.146000000001</v>
      </c>
      <c r="J395" s="90">
        <v>0</v>
      </c>
      <c r="K395" s="90">
        <v>1374.5719999999999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4780.951</v>
      </c>
      <c r="R395" s="90">
        <v>0</v>
      </c>
      <c r="S395" s="90">
        <v>0</v>
      </c>
    </row>
    <row r="396" spans="1:19">
      <c r="A396" s="90" t="s">
        <v>807</v>
      </c>
      <c r="B396" s="91">
        <v>694013000000</v>
      </c>
      <c r="C396" s="90">
        <v>501522.02799999999</v>
      </c>
      <c r="D396" s="90" t="s">
        <v>1014</v>
      </c>
      <c r="E396" s="90">
        <v>270589.05</v>
      </c>
      <c r="F396" s="90">
        <v>151653.867</v>
      </c>
      <c r="G396" s="90">
        <v>71595.44</v>
      </c>
      <c r="H396" s="90">
        <v>0</v>
      </c>
      <c r="I396" s="90">
        <v>1232.2360000000001</v>
      </c>
      <c r="J396" s="90">
        <v>0</v>
      </c>
      <c r="K396" s="90">
        <v>178.15600000000001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6273.2790000000005</v>
      </c>
      <c r="R396" s="90">
        <v>0</v>
      </c>
      <c r="S396" s="90">
        <v>0</v>
      </c>
    </row>
    <row r="397" spans="1:19">
      <c r="A397" s="90" t="s">
        <v>808</v>
      </c>
      <c r="B397" s="91">
        <v>702818000000</v>
      </c>
      <c r="C397" s="90">
        <v>501471.41499999998</v>
      </c>
      <c r="D397" s="90" t="s">
        <v>972</v>
      </c>
      <c r="E397" s="90">
        <v>270589.05</v>
      </c>
      <c r="F397" s="90">
        <v>151653.867</v>
      </c>
      <c r="G397" s="90">
        <v>70834.207999999999</v>
      </c>
      <c r="H397" s="90">
        <v>0</v>
      </c>
      <c r="I397" s="90">
        <v>0</v>
      </c>
      <c r="J397" s="90">
        <v>0</v>
      </c>
      <c r="K397" s="90">
        <v>2462.64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5931.65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8192870000000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561460000000</v>
      </c>
      <c r="C400" s="90">
        <v>500558.44</v>
      </c>
      <c r="D400" s="90"/>
      <c r="E400" s="90">
        <v>150327.25</v>
      </c>
      <c r="F400" s="90">
        <v>78000.308000000005</v>
      </c>
      <c r="G400" s="90">
        <v>70834.207999999999</v>
      </c>
      <c r="H400" s="90">
        <v>0</v>
      </c>
      <c r="I400" s="90">
        <v>0</v>
      </c>
      <c r="J400" s="90">
        <v>0</v>
      </c>
      <c r="K400" s="90">
        <v>178.15600000000001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4718.1329999999998</v>
      </c>
      <c r="R400" s="90">
        <v>0</v>
      </c>
      <c r="S400" s="90">
        <v>0</v>
      </c>
    </row>
    <row r="401" spans="1:19">
      <c r="A401" s="90" t="s">
        <v>811</v>
      </c>
      <c r="B401" s="91">
        <v>786198000000</v>
      </c>
      <c r="C401" s="90">
        <v>1025071.279</v>
      </c>
      <c r="D401" s="90"/>
      <c r="E401" s="90">
        <v>270589.05</v>
      </c>
      <c r="F401" s="90">
        <v>151653.867</v>
      </c>
      <c r="G401" s="90">
        <v>105529.041</v>
      </c>
      <c r="H401" s="90">
        <v>0</v>
      </c>
      <c r="I401" s="90">
        <v>504908.97</v>
      </c>
      <c r="J401" s="90">
        <v>0</v>
      </c>
      <c r="K401" s="90">
        <v>8165.1229999999996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6273.2790000000005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143426.09</v>
      </c>
      <c r="C404" s="90">
        <v>124691.77</v>
      </c>
      <c r="D404" s="90">
        <v>0</v>
      </c>
      <c r="E404" s="90">
        <v>268117.86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7.32</v>
      </c>
      <c r="C405" s="90">
        <v>6.36</v>
      </c>
      <c r="D405" s="90">
        <v>0</v>
      </c>
      <c r="E405" s="90">
        <v>13.69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7.32</v>
      </c>
      <c r="C406" s="90">
        <v>6.36</v>
      </c>
      <c r="D406" s="90">
        <v>0</v>
      </c>
      <c r="E406" s="90">
        <v>13.69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35664.76</v>
      </c>
      <c r="C2" s="90">
        <v>1820.37</v>
      </c>
      <c r="D2" s="90">
        <v>1820.37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35664.76</v>
      </c>
      <c r="C3" s="90">
        <v>1820.37</v>
      </c>
      <c r="D3" s="90">
        <v>1820.37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59198.11</v>
      </c>
      <c r="C4" s="90">
        <v>3021.55</v>
      </c>
      <c r="D4" s="90">
        <v>3021.55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59198.11</v>
      </c>
      <c r="C5" s="90">
        <v>3021.55</v>
      </c>
      <c r="D5" s="90">
        <v>3021.55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26582.85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154.12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174.73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1256.5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33.11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562.32000000000005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126.63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8166.21</v>
      </c>
      <c r="C28" s="90">
        <v>27498.560000000001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0.25600000000000001</v>
      </c>
      <c r="E82" s="90">
        <v>0.26600000000000001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0.25600000000000001</v>
      </c>
      <c r="E83" s="90">
        <v>0.26600000000000001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0.25600000000000001</v>
      </c>
      <c r="E84" s="90">
        <v>0.26600000000000001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0.25600000000000001</v>
      </c>
      <c r="E85" s="90">
        <v>0.26600000000000001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0.17399999999999999</v>
      </c>
      <c r="E87" s="90">
        <v>0.18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0.25600000000000001</v>
      </c>
      <c r="E88" s="90">
        <v>0.26600000000000001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0.25600000000000001</v>
      </c>
      <c r="E89" s="90">
        <v>0.26600000000000001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0.25600000000000001</v>
      </c>
      <c r="E90" s="90">
        <v>0.26600000000000001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0.25600000000000001</v>
      </c>
      <c r="E91" s="90">
        <v>0.26600000000000001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0.17399999999999999</v>
      </c>
      <c r="E93" s="90">
        <v>0.18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0.25600000000000001</v>
      </c>
      <c r="E94" s="90">
        <v>0.26600000000000001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0.25600000000000001</v>
      </c>
      <c r="E95" s="90">
        <v>0.26600000000000001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0.25600000000000001</v>
      </c>
      <c r="E96" s="90">
        <v>0.26600000000000001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0.25600000000000001</v>
      </c>
      <c r="E98" s="90">
        <v>0.26600000000000001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0.25600000000000001</v>
      </c>
      <c r="E99" s="90">
        <v>0.26600000000000001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0.25600000000000001</v>
      </c>
      <c r="E100" s="90">
        <v>0.26600000000000001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0.17399999999999999</v>
      </c>
      <c r="E101" s="90">
        <v>0.18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0.25600000000000001</v>
      </c>
      <c r="E102" s="90">
        <v>0.26600000000000001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0.25600000000000001</v>
      </c>
      <c r="E103" s="90">
        <v>0.26600000000000001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0.25600000000000001</v>
      </c>
      <c r="E105" s="90">
        <v>0.26600000000000001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0.25600000000000001</v>
      </c>
      <c r="E106" s="90">
        <v>0.26600000000000001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0.25600000000000001</v>
      </c>
      <c r="E108" s="90">
        <v>0.26600000000000001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0.25600000000000001</v>
      </c>
      <c r="E109" s="90">
        <v>0.26600000000000001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0.17399999999999999</v>
      </c>
      <c r="E110" s="90">
        <v>0.18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0.25600000000000001</v>
      </c>
      <c r="E111" s="90">
        <v>0.26600000000000001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0.25600000000000001</v>
      </c>
      <c r="E112" s="90">
        <v>0.26600000000000001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0.25600000000000001</v>
      </c>
      <c r="E114" s="90">
        <v>0.26600000000000001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0.25600000000000001</v>
      </c>
      <c r="E115" s="90">
        <v>0.26600000000000001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0.17399999999999999</v>
      </c>
      <c r="E116" s="90">
        <v>0.18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0.25600000000000001</v>
      </c>
      <c r="E117" s="90">
        <v>0.26600000000000001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0.25600000000000001</v>
      </c>
      <c r="E118" s="90">
        <v>0.26600000000000001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0.25600000000000001</v>
      </c>
      <c r="E120" s="90">
        <v>0.26600000000000001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0.25600000000000001</v>
      </c>
      <c r="E121" s="90">
        <v>0.26600000000000001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0.17399999999999999</v>
      </c>
      <c r="E122" s="90">
        <v>0.18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0.25600000000000001</v>
      </c>
      <c r="E123" s="90">
        <v>0.26600000000000001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0.25600000000000001</v>
      </c>
      <c r="E124" s="90">
        <v>0.26600000000000001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0.25600000000000001</v>
      </c>
      <c r="E126" s="90">
        <v>0.26600000000000001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0.25600000000000001</v>
      </c>
      <c r="E127" s="90">
        <v>0.26600000000000001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0.17399999999999999</v>
      </c>
      <c r="E128" s="90">
        <v>0.18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0.25600000000000001</v>
      </c>
      <c r="E129" s="90">
        <v>0.26600000000000001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0.25600000000000001</v>
      </c>
      <c r="E130" s="90">
        <v>0.26600000000000001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0.25600000000000001</v>
      </c>
      <c r="E132" s="90">
        <v>0.26600000000000001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0.25600000000000001</v>
      </c>
      <c r="E133" s="90">
        <v>0.26600000000000001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0.17399999999999999</v>
      </c>
      <c r="E134" s="90">
        <v>0.18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0.25600000000000001</v>
      </c>
      <c r="E135" s="90">
        <v>0.26600000000000001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0.25600000000000001</v>
      </c>
      <c r="E136" s="90">
        <v>0.26600000000000001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0.25600000000000001</v>
      </c>
      <c r="E138" s="90">
        <v>0.26600000000000001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0.25600000000000001</v>
      </c>
      <c r="E139" s="90">
        <v>0.26600000000000001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0.17399999999999999</v>
      </c>
      <c r="E140" s="90">
        <v>0.18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0.25600000000000001</v>
      </c>
      <c r="E141" s="90">
        <v>0.26600000000000001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0.25600000000000001</v>
      </c>
      <c r="E143" s="90">
        <v>0.26600000000000001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0.17399999999999999</v>
      </c>
      <c r="E144" s="90">
        <v>0.18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0.25600000000000001</v>
      </c>
      <c r="E145" s="90">
        <v>0.26600000000000001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0.25600000000000001</v>
      </c>
      <c r="E147" s="90">
        <v>0.26600000000000001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0.17399999999999999</v>
      </c>
      <c r="E148" s="90">
        <v>0.18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0.25600000000000001</v>
      </c>
      <c r="E149" s="90">
        <v>0.26600000000000001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0.25600000000000001</v>
      </c>
      <c r="E151" s="90">
        <v>0.26600000000000001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0.17399999999999999</v>
      </c>
      <c r="E152" s="90">
        <v>0.18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0.17399999999999999</v>
      </c>
      <c r="E154" s="90">
        <v>0.18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0.25600000000000001</v>
      </c>
      <c r="E155" s="90">
        <v>0.26600000000000001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0.25600000000000001</v>
      </c>
      <c r="E157" s="90">
        <v>0.26600000000000001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0.25600000000000001</v>
      </c>
      <c r="E158" s="90">
        <v>0.26600000000000001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0.17399999999999999</v>
      </c>
      <c r="E159" s="90">
        <v>0.18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0.25600000000000001</v>
      </c>
      <c r="E160" s="90">
        <v>0.26600000000000001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0.25600000000000001</v>
      </c>
      <c r="E162" s="90">
        <v>0.26600000000000001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0.17399999999999999</v>
      </c>
      <c r="E163" s="90">
        <v>0.18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0.25600000000000001</v>
      </c>
      <c r="E164" s="90">
        <v>0.26600000000000001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0.25600000000000001</v>
      </c>
      <c r="E165" s="90">
        <v>0.26600000000000001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0.25600000000000001</v>
      </c>
      <c r="E166" s="90">
        <v>0.26600000000000001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0.25600000000000001</v>
      </c>
      <c r="E168" s="90">
        <v>0.26600000000000001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0.25600000000000001</v>
      </c>
      <c r="E169" s="90">
        <v>0.26600000000000001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0.25600000000000001</v>
      </c>
      <c r="E170" s="90">
        <v>0.26600000000000001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0.17399999999999999</v>
      </c>
      <c r="E171" s="90">
        <v>0.18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0.17399999999999999</v>
      </c>
      <c r="E173" s="90">
        <v>0.18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0.25600000000000001</v>
      </c>
      <c r="E174" s="90">
        <v>0.26600000000000001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0.25600000000000001</v>
      </c>
      <c r="E176" s="90">
        <v>0.26600000000000001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0.17399999999999999</v>
      </c>
      <c r="E177" s="90">
        <v>0.18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0.25600000000000001</v>
      </c>
      <c r="E178" s="90">
        <v>0.26600000000000001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0.25600000000000001</v>
      </c>
      <c r="E180" s="90">
        <v>0.26600000000000001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0.17399999999999999</v>
      </c>
      <c r="E181" s="90">
        <v>0.18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0.25600000000000001</v>
      </c>
      <c r="E182" s="90">
        <v>0.26600000000000001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0.25600000000000001</v>
      </c>
      <c r="E184" s="90">
        <v>0.26600000000000001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0.17399999999999999</v>
      </c>
      <c r="E185" s="90">
        <v>0.18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0.25600000000000001</v>
      </c>
      <c r="E186" s="90">
        <v>0.26600000000000001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0.25600000000000001</v>
      </c>
      <c r="E188" s="90">
        <v>0.26600000000000001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0.17399999999999999</v>
      </c>
      <c r="E189" s="90">
        <v>0.18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0.25600000000000001</v>
      </c>
      <c r="E190" s="90">
        <v>0.26600000000000001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0.25600000000000001</v>
      </c>
      <c r="E192" s="90">
        <v>0.26600000000000001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0.17399999999999999</v>
      </c>
      <c r="E193" s="90">
        <v>0.18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0.25600000000000001</v>
      </c>
      <c r="E194" s="90">
        <v>0.26600000000000001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0.25600000000000001</v>
      </c>
      <c r="E196" s="90">
        <v>0.26600000000000001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0.17399999999999999</v>
      </c>
      <c r="E197" s="90">
        <v>0.18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0.25600000000000001</v>
      </c>
      <c r="E198" s="90">
        <v>0.26600000000000001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0.25600000000000001</v>
      </c>
      <c r="E199" s="90">
        <v>0.26600000000000001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0.25600000000000001</v>
      </c>
      <c r="E201" s="90">
        <v>0.26600000000000001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0.25600000000000001</v>
      </c>
      <c r="E202" s="90">
        <v>0.26600000000000001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0.17399999999999999</v>
      </c>
      <c r="E203" s="90">
        <v>0.18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2.956</v>
      </c>
      <c r="F206" s="90">
        <v>0.61599999999999999</v>
      </c>
      <c r="G206" s="90">
        <v>0.54100000000000004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2.956</v>
      </c>
      <c r="F207" s="90">
        <v>0.61599999999999999</v>
      </c>
      <c r="G207" s="90">
        <v>0.54100000000000004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2.956</v>
      </c>
      <c r="F208" s="90">
        <v>0.61599999999999999</v>
      </c>
      <c r="G208" s="90">
        <v>0.54100000000000004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2.956</v>
      </c>
      <c r="F209" s="90">
        <v>0.61599999999999999</v>
      </c>
      <c r="G209" s="90">
        <v>0.54100000000000004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2.956</v>
      </c>
      <c r="F210" s="90">
        <v>0.61599999999999999</v>
      </c>
      <c r="G210" s="90">
        <v>0.54100000000000004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2.956</v>
      </c>
      <c r="F211" s="90">
        <v>0.61599999999999999</v>
      </c>
      <c r="G211" s="90">
        <v>0.54100000000000004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2.956</v>
      </c>
      <c r="F212" s="90">
        <v>0.61599999999999999</v>
      </c>
      <c r="G212" s="90">
        <v>0.54100000000000004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2.956</v>
      </c>
      <c r="F213" s="90">
        <v>0.61599999999999999</v>
      </c>
      <c r="G213" s="90">
        <v>0.54100000000000004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2.956</v>
      </c>
      <c r="F214" s="90">
        <v>0.61599999999999999</v>
      </c>
      <c r="G214" s="90">
        <v>0.54100000000000004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2.956</v>
      </c>
      <c r="F215" s="90">
        <v>0.61599999999999999</v>
      </c>
      <c r="G215" s="90">
        <v>0.54100000000000004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2.956</v>
      </c>
      <c r="F216" s="90">
        <v>0.61599999999999999</v>
      </c>
      <c r="G216" s="90">
        <v>0.54100000000000004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2.956</v>
      </c>
      <c r="F217" s="90">
        <v>0.61599999999999999</v>
      </c>
      <c r="G217" s="90">
        <v>0.54100000000000004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2.956</v>
      </c>
      <c r="F218" s="90">
        <v>0.61599999999999999</v>
      </c>
      <c r="G218" s="90">
        <v>0.54100000000000004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2.956</v>
      </c>
      <c r="F219" s="90">
        <v>0.61599999999999999</v>
      </c>
      <c r="G219" s="90">
        <v>0.54100000000000004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2.956</v>
      </c>
      <c r="F220" s="90">
        <v>0.61599999999999999</v>
      </c>
      <c r="G220" s="90">
        <v>0.54100000000000004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2.956</v>
      </c>
      <c r="F221" s="90">
        <v>0.61599999999999999</v>
      </c>
      <c r="G221" s="90">
        <v>0.54100000000000004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2.956</v>
      </c>
      <c r="F222" s="90">
        <v>0.61599999999999999</v>
      </c>
      <c r="G222" s="90">
        <v>0.54100000000000004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2.956</v>
      </c>
      <c r="F223" s="90">
        <v>0.61599999999999999</v>
      </c>
      <c r="G223" s="90">
        <v>0.54100000000000004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2.956</v>
      </c>
      <c r="F224" s="90">
        <v>0.61599999999999999</v>
      </c>
      <c r="G224" s="90">
        <v>0.54100000000000004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2.956</v>
      </c>
      <c r="F225" s="90">
        <v>0.61599999999999999</v>
      </c>
      <c r="G225" s="90">
        <v>0.54100000000000004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2.956</v>
      </c>
      <c r="F226" s="90">
        <v>0.61599999999999999</v>
      </c>
      <c r="G226" s="90">
        <v>0.54100000000000004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2.956</v>
      </c>
      <c r="F227" s="90">
        <v>0.61599999999999999</v>
      </c>
      <c r="G227" s="90">
        <v>0.54100000000000004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2.956</v>
      </c>
      <c r="F228" s="90">
        <v>0.61599999999999999</v>
      </c>
      <c r="G228" s="90">
        <v>0.54100000000000004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2.956</v>
      </c>
      <c r="F229" s="90">
        <v>0.61599999999999999</v>
      </c>
      <c r="G229" s="90">
        <v>0.54100000000000004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2.956</v>
      </c>
      <c r="F230" s="90">
        <v>0.61599999999999999</v>
      </c>
      <c r="G230" s="90">
        <v>0.54100000000000004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2.956</v>
      </c>
      <c r="F231" s="90">
        <v>0.61599999999999999</v>
      </c>
      <c r="G231" s="90">
        <v>0.54100000000000004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2.956</v>
      </c>
      <c r="F232" s="90">
        <v>0.61599999999999999</v>
      </c>
      <c r="G232" s="90">
        <v>0.54100000000000004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2.956</v>
      </c>
      <c r="F233" s="90">
        <v>0.61599999999999999</v>
      </c>
      <c r="G233" s="90">
        <v>0.54100000000000004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2.956</v>
      </c>
      <c r="F234" s="90">
        <v>0.61599999999999999</v>
      </c>
      <c r="G234" s="90">
        <v>0.54100000000000004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2.956</v>
      </c>
      <c r="F235" s="90">
        <v>0.61599999999999999</v>
      </c>
      <c r="G235" s="90">
        <v>0.54100000000000004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2.956</v>
      </c>
      <c r="F236" s="90">
        <v>0.61599999999999999</v>
      </c>
      <c r="G236" s="90">
        <v>0.54100000000000004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2.956</v>
      </c>
      <c r="F237" s="90">
        <v>0.61599999999999999</v>
      </c>
      <c r="G237" s="90">
        <v>0.54100000000000004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2.956</v>
      </c>
      <c r="F238" s="90">
        <v>0.61599999999999999</v>
      </c>
      <c r="G238" s="90">
        <v>0.54100000000000004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2.956</v>
      </c>
      <c r="F239" s="90">
        <v>0.61599999999999999</v>
      </c>
      <c r="G239" s="90">
        <v>0.54100000000000004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2.956</v>
      </c>
      <c r="F240" s="90">
        <v>0.61599999999999999</v>
      </c>
      <c r="G240" s="90">
        <v>0.54100000000000004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2.956</v>
      </c>
      <c r="F241" s="90">
        <v>0.61599999999999999</v>
      </c>
      <c r="G241" s="90">
        <v>0.54100000000000004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2.956</v>
      </c>
      <c r="F242" s="90">
        <v>0.61599999999999999</v>
      </c>
      <c r="G242" s="90">
        <v>0.54100000000000004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2.956</v>
      </c>
      <c r="F243" s="90">
        <v>0.61599999999999999</v>
      </c>
      <c r="G243" s="90">
        <v>0.54100000000000004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2.956</v>
      </c>
      <c r="F244" s="90">
        <v>0.61599999999999999</v>
      </c>
      <c r="G244" s="90">
        <v>0.54100000000000004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2.956</v>
      </c>
      <c r="F245" s="90">
        <v>0.61599999999999999</v>
      </c>
      <c r="G245" s="90">
        <v>0.54100000000000004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2.956</v>
      </c>
      <c r="F246" s="90">
        <v>0.61599999999999999</v>
      </c>
      <c r="G246" s="90">
        <v>0.54100000000000004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2.956</v>
      </c>
      <c r="F247" s="90">
        <v>0.61599999999999999</v>
      </c>
      <c r="G247" s="90">
        <v>0.54100000000000004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2.956</v>
      </c>
      <c r="F248" s="90">
        <v>0.61599999999999999</v>
      </c>
      <c r="G248" s="90">
        <v>0.54100000000000004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2.956</v>
      </c>
      <c r="F249" s="90">
        <v>0.61599999999999999</v>
      </c>
      <c r="G249" s="90">
        <v>0.54100000000000004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2.956</v>
      </c>
      <c r="F250" s="90">
        <v>0.61599999999999999</v>
      </c>
      <c r="G250" s="90">
        <v>0.54100000000000004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2.956</v>
      </c>
      <c r="F251" s="90">
        <v>0.61599999999999999</v>
      </c>
      <c r="G251" s="90">
        <v>0.54100000000000004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2.956</v>
      </c>
      <c r="F252" s="90">
        <v>0.61599999999999999</v>
      </c>
      <c r="G252" s="90">
        <v>0.54100000000000004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2.956</v>
      </c>
      <c r="F253" s="90">
        <v>0.61599999999999999</v>
      </c>
      <c r="G253" s="90">
        <v>0.54100000000000004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2.956</v>
      </c>
      <c r="F254" s="90">
        <v>0.61599999999999999</v>
      </c>
      <c r="G254" s="90">
        <v>0.54100000000000004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2.956</v>
      </c>
      <c r="F255" s="90">
        <v>0.61599999999999999</v>
      </c>
      <c r="G255" s="90">
        <v>0.54100000000000004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2.956</v>
      </c>
      <c r="F256" s="90">
        <v>0.61599999999999999</v>
      </c>
      <c r="G256" s="90">
        <v>0.54100000000000004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2.956</v>
      </c>
      <c r="F257" s="90">
        <v>0.61599999999999999</v>
      </c>
      <c r="G257" s="90">
        <v>0.54100000000000004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2.956</v>
      </c>
      <c r="F258" s="90">
        <v>0.61599999999999999</v>
      </c>
      <c r="G258" s="90">
        <v>0.54100000000000004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2.956</v>
      </c>
      <c r="F259" s="90">
        <v>0.61599999999999999</v>
      </c>
      <c r="G259" s="90">
        <v>0.54100000000000004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2.956</v>
      </c>
      <c r="F260" s="90">
        <v>0.61599999999999999</v>
      </c>
      <c r="G260" s="90">
        <v>0.54100000000000004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2.956</v>
      </c>
      <c r="F261" s="90">
        <v>0.61599999999999999</v>
      </c>
      <c r="G261" s="90">
        <v>0.54100000000000004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2.956</v>
      </c>
      <c r="F262" s="90">
        <v>0.61599999999999999</v>
      </c>
      <c r="G262" s="90">
        <v>0.54100000000000004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2.956</v>
      </c>
      <c r="F263" s="90">
        <v>0.61599999999999999</v>
      </c>
      <c r="G263" s="90">
        <v>0.54100000000000004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2.956</v>
      </c>
      <c r="F264" s="90">
        <v>0.61599999999999999</v>
      </c>
      <c r="G264" s="90">
        <v>0.54100000000000004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2.956</v>
      </c>
      <c r="F265" s="90">
        <v>0.61599999999999999</v>
      </c>
      <c r="G265" s="90">
        <v>0.54100000000000004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2.956</v>
      </c>
      <c r="F266" s="90">
        <v>0.61599999999999999</v>
      </c>
      <c r="G266" s="90">
        <v>0.54100000000000004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2.956</v>
      </c>
      <c r="F267" s="90">
        <v>0.61599999999999999</v>
      </c>
      <c r="G267" s="90">
        <v>0.54100000000000004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2.956</v>
      </c>
      <c r="F268" s="90">
        <v>0.61599999999999999</v>
      </c>
      <c r="G268" s="90">
        <v>0.54100000000000004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2.956</v>
      </c>
      <c r="F269" s="90">
        <v>0.61599999999999999</v>
      </c>
      <c r="G269" s="90">
        <v>0.54100000000000004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2.956</v>
      </c>
      <c r="F270" s="90">
        <v>0.61599999999999999</v>
      </c>
      <c r="G270" s="90">
        <v>0.54100000000000004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2.956</v>
      </c>
      <c r="F271" s="90">
        <v>0.61599999999999999</v>
      </c>
      <c r="G271" s="90">
        <v>0.54100000000000004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2.956</v>
      </c>
      <c r="F272" s="90">
        <v>0.61599999999999999</v>
      </c>
      <c r="G272" s="90">
        <v>0.54100000000000004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2.96</v>
      </c>
      <c r="F273" s="90">
        <v>0.61599999999999999</v>
      </c>
      <c r="G273" s="90">
        <v>0.54100000000000004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2.96</v>
      </c>
      <c r="F274" s="90">
        <v>0.61599999999999999</v>
      </c>
      <c r="G274" s="90">
        <v>0.54100000000000004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2.96</v>
      </c>
      <c r="F275" s="90">
        <v>0.61599999999999999</v>
      </c>
      <c r="G275" s="90">
        <v>0.54100000000000004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674721.11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1542499.23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327098.15999999997</v>
      </c>
      <c r="D282" s="90">
        <v>261238.67</v>
      </c>
      <c r="E282" s="90">
        <v>65859.490000000005</v>
      </c>
      <c r="F282" s="90">
        <v>0.8</v>
      </c>
      <c r="G282" s="90">
        <v>3.07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78567.42</v>
      </c>
      <c r="D283" s="90">
        <v>62748.28</v>
      </c>
      <c r="E283" s="90">
        <v>15819.14</v>
      </c>
      <c r="F283" s="90">
        <v>0.8</v>
      </c>
      <c r="G283" s="90">
        <v>3.35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130839.27</v>
      </c>
      <c r="D284" s="90">
        <v>104495.47</v>
      </c>
      <c r="E284" s="90">
        <v>26343.8</v>
      </c>
      <c r="F284" s="90">
        <v>0.8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8516.9</v>
      </c>
      <c r="D285" s="90">
        <v>6802.07</v>
      </c>
      <c r="E285" s="90">
        <v>1714.83</v>
      </c>
      <c r="F285" s="90">
        <v>0.8</v>
      </c>
      <c r="G285" s="90">
        <v>3.19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74312.34</v>
      </c>
      <c r="D286" s="90">
        <v>59349.94</v>
      </c>
      <c r="E286" s="90">
        <v>14962.4</v>
      </c>
      <c r="F286" s="90">
        <v>0.8</v>
      </c>
      <c r="G286" s="90">
        <v>3.35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309027.15000000002</v>
      </c>
      <c r="D287" s="90">
        <v>217831.81</v>
      </c>
      <c r="E287" s="90">
        <v>91195.34</v>
      </c>
      <c r="F287" s="90">
        <v>0.7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211708.22</v>
      </c>
      <c r="D288" s="90">
        <v>148414.34</v>
      </c>
      <c r="E288" s="90">
        <v>63293.87</v>
      </c>
      <c r="F288" s="90">
        <v>0.7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209576.72</v>
      </c>
      <c r="D289" s="90">
        <v>146887.59</v>
      </c>
      <c r="E289" s="90">
        <v>62689.13</v>
      </c>
      <c r="F289" s="90">
        <v>0.7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225507.1</v>
      </c>
      <c r="D290" s="90">
        <v>157708.91</v>
      </c>
      <c r="E290" s="90">
        <v>67798.19</v>
      </c>
      <c r="F290" s="90">
        <v>0.7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11842.55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13618.22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6701.31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9205.3700000000008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6563.75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9139.7900000000009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6574.91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9168.91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6548.91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7107.47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6553.36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7108.47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6563.92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7112.85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4986.63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8351.7199999999993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5217.8900000000003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8359.74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5251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8385.0499999999993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27733.69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5643.4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9198.74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31179.81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38008.800000000003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8015.55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4435.01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21281.21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33881.43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21799.37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33282.160000000003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21911.3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36877.96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17368.259999999998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19799.93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17388.419999999998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19805.34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17496.11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19877.72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18854.2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29243.22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1940738.03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390680.15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776295.21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50532.45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440909.81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195057.6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131467.81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130086.33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139422.44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4.75</v>
      </c>
      <c r="F350" s="90">
        <v>9053.16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0.51</v>
      </c>
      <c r="F352" s="90">
        <v>596.78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14.48</v>
      </c>
      <c r="F354" s="90">
        <v>24529.32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1017.59</v>
      </c>
      <c r="E355" s="90">
        <v>9.76</v>
      </c>
      <c r="F355" s="90">
        <v>16786.98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1017.59</v>
      </c>
      <c r="E356" s="90">
        <v>9.66</v>
      </c>
      <c r="F356" s="90">
        <v>16610.580000000002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1017.59</v>
      </c>
      <c r="E357" s="90">
        <v>10.35</v>
      </c>
      <c r="F357" s="90">
        <v>17802.7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6182.89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8493.66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419521.67940000002</v>
      </c>
      <c r="C368" s="90">
        <v>431.22399999999999</v>
      </c>
      <c r="D368" s="90">
        <v>1055.5995</v>
      </c>
      <c r="E368" s="90">
        <v>0</v>
      </c>
      <c r="F368" s="90">
        <v>4.1000000000000003E-3</v>
      </c>
      <c r="G368" s="90">
        <v>211584.01430000001</v>
      </c>
      <c r="H368" s="90">
        <v>152952.3989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357137.2781</v>
      </c>
      <c r="C369" s="90">
        <v>369.42680000000001</v>
      </c>
      <c r="D369" s="90">
        <v>947.31849999999997</v>
      </c>
      <c r="E369" s="90">
        <v>0</v>
      </c>
      <c r="F369" s="90">
        <v>3.7000000000000002E-3</v>
      </c>
      <c r="G369" s="90">
        <v>189900.20019999999</v>
      </c>
      <c r="H369" s="90">
        <v>130565.9662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324760.24099999998</v>
      </c>
      <c r="C370" s="90">
        <v>346.01150000000001</v>
      </c>
      <c r="D370" s="90">
        <v>1072.2355</v>
      </c>
      <c r="E370" s="90">
        <v>0</v>
      </c>
      <c r="F370" s="90">
        <v>4.0000000000000001E-3</v>
      </c>
      <c r="G370" s="90">
        <v>215023.26079999999</v>
      </c>
      <c r="H370" s="90">
        <v>120279.77039999999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220569.98060000001</v>
      </c>
      <c r="C371" s="90">
        <v>245.46520000000001</v>
      </c>
      <c r="D371" s="90">
        <v>947.11239999999998</v>
      </c>
      <c r="E371" s="90">
        <v>0</v>
      </c>
      <c r="F371" s="90">
        <v>3.3999999999999998E-3</v>
      </c>
      <c r="G371" s="90">
        <v>189999.90969999999</v>
      </c>
      <c r="H371" s="90">
        <v>83301.302200000006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170885.09409999999</v>
      </c>
      <c r="C372" s="90">
        <v>203.27690000000001</v>
      </c>
      <c r="D372" s="90">
        <v>1007.927</v>
      </c>
      <c r="E372" s="90">
        <v>0</v>
      </c>
      <c r="F372" s="90">
        <v>3.5000000000000001E-3</v>
      </c>
      <c r="G372" s="90">
        <v>202265.86470000001</v>
      </c>
      <c r="H372" s="90">
        <v>66553.704500000007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162280.06779999999</v>
      </c>
      <c r="C373" s="90">
        <v>199.02369999999999</v>
      </c>
      <c r="D373" s="90">
        <v>1082.3416999999999</v>
      </c>
      <c r="E373" s="90">
        <v>0</v>
      </c>
      <c r="F373" s="90">
        <v>3.7000000000000002E-3</v>
      </c>
      <c r="G373" s="90">
        <v>217220.96710000001</v>
      </c>
      <c r="H373" s="90">
        <v>64123.042800000003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107732.4547</v>
      </c>
      <c r="C374" s="90">
        <v>132.399</v>
      </c>
      <c r="D374" s="90">
        <v>724.25660000000005</v>
      </c>
      <c r="E374" s="90">
        <v>0</v>
      </c>
      <c r="F374" s="90">
        <v>2.5000000000000001E-3</v>
      </c>
      <c r="G374" s="90">
        <v>145355.83739999999</v>
      </c>
      <c r="H374" s="90">
        <v>42611.312899999997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118970.49800000001</v>
      </c>
      <c r="C375" s="90">
        <v>142.839</v>
      </c>
      <c r="D375" s="90">
        <v>729.28009999999995</v>
      </c>
      <c r="E375" s="90">
        <v>0</v>
      </c>
      <c r="F375" s="90">
        <v>2.5000000000000001E-3</v>
      </c>
      <c r="G375" s="90">
        <v>146353.19289999999</v>
      </c>
      <c r="H375" s="90">
        <v>46537.520299999996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171327.80420000001</v>
      </c>
      <c r="C376" s="90">
        <v>199.6534</v>
      </c>
      <c r="D376" s="90">
        <v>923.71339999999998</v>
      </c>
      <c r="E376" s="90">
        <v>0</v>
      </c>
      <c r="F376" s="90">
        <v>3.2000000000000002E-3</v>
      </c>
      <c r="G376" s="90">
        <v>185351.08470000001</v>
      </c>
      <c r="H376" s="90">
        <v>66087.479200000002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251383.1949</v>
      </c>
      <c r="C377" s="90">
        <v>276.23050000000001</v>
      </c>
      <c r="D377" s="90">
        <v>1005.6602</v>
      </c>
      <c r="E377" s="90">
        <v>0</v>
      </c>
      <c r="F377" s="90">
        <v>3.5999999999999999E-3</v>
      </c>
      <c r="G377" s="90">
        <v>201727.41159999999</v>
      </c>
      <c r="H377" s="90">
        <v>94395.777199999997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345990.75750000001</v>
      </c>
      <c r="C378" s="90">
        <v>363.06610000000001</v>
      </c>
      <c r="D378" s="90">
        <v>1025.9013</v>
      </c>
      <c r="E378" s="90">
        <v>0</v>
      </c>
      <c r="F378" s="90">
        <v>3.8999999999999998E-3</v>
      </c>
      <c r="G378" s="90">
        <v>205695.09479999999</v>
      </c>
      <c r="H378" s="90">
        <v>127286.40399999999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381058.84980000003</v>
      </c>
      <c r="C379" s="90">
        <v>395.23590000000002</v>
      </c>
      <c r="D379" s="90">
        <v>1033.0388</v>
      </c>
      <c r="E379" s="90">
        <v>0</v>
      </c>
      <c r="F379" s="90">
        <v>4.0000000000000001E-3</v>
      </c>
      <c r="G379" s="90">
        <v>207092.4327</v>
      </c>
      <c r="H379" s="90">
        <v>139475.25380000001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3031620</v>
      </c>
      <c r="C381" s="90">
        <v>3303.8519999999999</v>
      </c>
      <c r="D381" s="90">
        <v>11554.384899999999</v>
      </c>
      <c r="E381" s="90">
        <v>0</v>
      </c>
      <c r="F381" s="90">
        <v>4.2099999999999999E-2</v>
      </c>
      <c r="G381" s="91">
        <v>2317570</v>
      </c>
      <c r="H381" s="91">
        <v>1134170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107732.4547</v>
      </c>
      <c r="C382" s="90">
        <v>132.399</v>
      </c>
      <c r="D382" s="90">
        <v>724.25660000000005</v>
      </c>
      <c r="E382" s="90">
        <v>0</v>
      </c>
      <c r="F382" s="90">
        <v>2.5000000000000001E-3</v>
      </c>
      <c r="G382" s="90">
        <v>145355.83739999999</v>
      </c>
      <c r="H382" s="90">
        <v>42611.312899999997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419521.67940000002</v>
      </c>
      <c r="C383" s="90">
        <v>431.22399999999999</v>
      </c>
      <c r="D383" s="90">
        <v>1082.3416999999999</v>
      </c>
      <c r="E383" s="90">
        <v>0</v>
      </c>
      <c r="F383" s="90">
        <v>4.1000000000000003E-3</v>
      </c>
      <c r="G383" s="90">
        <v>217220.96710000001</v>
      </c>
      <c r="H383" s="90">
        <v>152952.3989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745539000000</v>
      </c>
      <c r="C386" s="90">
        <v>521901.76799999998</v>
      </c>
      <c r="D386" s="90" t="s">
        <v>979</v>
      </c>
      <c r="E386" s="90">
        <v>270589.05</v>
      </c>
      <c r="F386" s="90">
        <v>151653.867</v>
      </c>
      <c r="G386" s="90">
        <v>74083.928</v>
      </c>
      <c r="H386" s="90">
        <v>0</v>
      </c>
      <c r="I386" s="90">
        <v>0</v>
      </c>
      <c r="J386" s="90">
        <v>11207</v>
      </c>
      <c r="K386" s="90">
        <v>8541.8850000000002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5826.0379999999996</v>
      </c>
      <c r="R386" s="90">
        <v>0</v>
      </c>
      <c r="S386" s="90">
        <v>0</v>
      </c>
    </row>
    <row r="387" spans="1:19">
      <c r="A387" s="90" t="s">
        <v>799</v>
      </c>
      <c r="B387" s="91">
        <v>669134000000</v>
      </c>
      <c r="C387" s="90">
        <v>513509.03</v>
      </c>
      <c r="D387" s="90" t="s">
        <v>1015</v>
      </c>
      <c r="E387" s="90">
        <v>270589.05</v>
      </c>
      <c r="F387" s="90">
        <v>145652.64300000001</v>
      </c>
      <c r="G387" s="90">
        <v>74083.928</v>
      </c>
      <c r="H387" s="90">
        <v>0</v>
      </c>
      <c r="I387" s="90">
        <v>0</v>
      </c>
      <c r="J387" s="90">
        <v>11207</v>
      </c>
      <c r="K387" s="90">
        <v>8009.0770000000002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3967.3319999999999</v>
      </c>
      <c r="R387" s="90">
        <v>0</v>
      </c>
      <c r="S387" s="90">
        <v>0</v>
      </c>
    </row>
    <row r="388" spans="1:19">
      <c r="A388" s="90" t="s">
        <v>800</v>
      </c>
      <c r="B388" s="91">
        <v>757658000000</v>
      </c>
      <c r="C388" s="90">
        <v>513283.49800000002</v>
      </c>
      <c r="D388" s="90" t="s">
        <v>1016</v>
      </c>
      <c r="E388" s="90">
        <v>270589.05</v>
      </c>
      <c r="F388" s="90">
        <v>145652.64300000001</v>
      </c>
      <c r="G388" s="90">
        <v>74083.928</v>
      </c>
      <c r="H388" s="90">
        <v>0</v>
      </c>
      <c r="I388" s="90">
        <v>0</v>
      </c>
      <c r="J388" s="90">
        <v>11207</v>
      </c>
      <c r="K388" s="90">
        <v>7836.7150000000001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3914.1619999999998</v>
      </c>
      <c r="R388" s="90">
        <v>0</v>
      </c>
      <c r="S388" s="90">
        <v>0</v>
      </c>
    </row>
    <row r="389" spans="1:19">
      <c r="A389" s="90" t="s">
        <v>801</v>
      </c>
      <c r="B389" s="91">
        <v>669485000000</v>
      </c>
      <c r="C389" s="90">
        <v>505336.89199999999</v>
      </c>
      <c r="D389" s="90" t="s">
        <v>980</v>
      </c>
      <c r="E389" s="90">
        <v>270589.05</v>
      </c>
      <c r="F389" s="90">
        <v>151653.867</v>
      </c>
      <c r="G389" s="90">
        <v>78564.816000000006</v>
      </c>
      <c r="H389" s="90">
        <v>0</v>
      </c>
      <c r="I389" s="90">
        <v>0</v>
      </c>
      <c r="J389" s="90">
        <v>0</v>
      </c>
      <c r="K389" s="90">
        <v>206.72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4322.4390000000003</v>
      </c>
      <c r="R389" s="90">
        <v>0</v>
      </c>
      <c r="S389" s="90">
        <v>0</v>
      </c>
    </row>
    <row r="390" spans="1:19">
      <c r="A390" s="90" t="s">
        <v>344</v>
      </c>
      <c r="B390" s="91">
        <v>712706000000</v>
      </c>
      <c r="C390" s="90">
        <v>607682.54</v>
      </c>
      <c r="D390" s="90" t="s">
        <v>832</v>
      </c>
      <c r="E390" s="90">
        <v>270589.05</v>
      </c>
      <c r="F390" s="90">
        <v>137835.54800000001</v>
      </c>
      <c r="G390" s="90">
        <v>99526.629000000001</v>
      </c>
      <c r="H390" s="90">
        <v>0</v>
      </c>
      <c r="I390" s="90">
        <v>92725.074999999997</v>
      </c>
      <c r="J390" s="90">
        <v>0</v>
      </c>
      <c r="K390" s="90">
        <v>2139.0790000000002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4867.16</v>
      </c>
      <c r="R390" s="90">
        <v>0</v>
      </c>
      <c r="S390" s="90">
        <v>0</v>
      </c>
    </row>
    <row r="391" spans="1:19">
      <c r="A391" s="90" t="s">
        <v>802</v>
      </c>
      <c r="B391" s="91">
        <v>765402000000</v>
      </c>
      <c r="C391" s="90">
        <v>795128.12800000003</v>
      </c>
      <c r="D391" s="90" t="s">
        <v>934</v>
      </c>
      <c r="E391" s="90">
        <v>270589.05</v>
      </c>
      <c r="F391" s="90">
        <v>137835.54800000001</v>
      </c>
      <c r="G391" s="90">
        <v>108334.045</v>
      </c>
      <c r="H391" s="90">
        <v>0</v>
      </c>
      <c r="I391" s="90">
        <v>269218.46000000002</v>
      </c>
      <c r="J391" s="90">
        <v>0</v>
      </c>
      <c r="K391" s="90">
        <v>3979.9160000000002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5171.1099999999997</v>
      </c>
      <c r="R391" s="90">
        <v>0</v>
      </c>
      <c r="S391" s="90">
        <v>0</v>
      </c>
    </row>
    <row r="392" spans="1:19">
      <c r="A392" s="90" t="s">
        <v>803</v>
      </c>
      <c r="B392" s="91">
        <v>512177000000</v>
      </c>
      <c r="C392" s="90">
        <v>517002.45799999998</v>
      </c>
      <c r="D392" s="90" t="s">
        <v>927</v>
      </c>
      <c r="E392" s="90">
        <v>150327.25</v>
      </c>
      <c r="F392" s="90">
        <v>73183.823999999993</v>
      </c>
      <c r="G392" s="90">
        <v>79465.341</v>
      </c>
      <c r="H392" s="90">
        <v>0</v>
      </c>
      <c r="I392" s="90">
        <v>207615.33600000001</v>
      </c>
      <c r="J392" s="90">
        <v>0</v>
      </c>
      <c r="K392" s="90">
        <v>1717.2739999999999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4693.433</v>
      </c>
      <c r="R392" s="90">
        <v>0</v>
      </c>
      <c r="S392" s="90">
        <v>0</v>
      </c>
    </row>
    <row r="393" spans="1:19">
      <c r="A393" s="90" t="s">
        <v>804</v>
      </c>
      <c r="B393" s="91">
        <v>515691000000</v>
      </c>
      <c r="C393" s="90">
        <v>512811.14</v>
      </c>
      <c r="D393" s="90" t="s">
        <v>935</v>
      </c>
      <c r="E393" s="90">
        <v>150327.25</v>
      </c>
      <c r="F393" s="90">
        <v>84617.157999999996</v>
      </c>
      <c r="G393" s="90">
        <v>81322.297999999995</v>
      </c>
      <c r="H393" s="90">
        <v>0</v>
      </c>
      <c r="I393" s="90">
        <v>188197.625</v>
      </c>
      <c r="J393" s="90">
        <v>0</v>
      </c>
      <c r="K393" s="90">
        <v>3422.1959999999999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4924.6139999999996</v>
      </c>
      <c r="R393" s="90">
        <v>0</v>
      </c>
      <c r="S393" s="90">
        <v>0</v>
      </c>
    </row>
    <row r="394" spans="1:19">
      <c r="A394" s="90" t="s">
        <v>805</v>
      </c>
      <c r="B394" s="91">
        <v>653105000000</v>
      </c>
      <c r="C394" s="90">
        <v>521165.73200000002</v>
      </c>
      <c r="D394" s="90" t="s">
        <v>933</v>
      </c>
      <c r="E394" s="90">
        <v>270589.05</v>
      </c>
      <c r="F394" s="90">
        <v>137835.54800000001</v>
      </c>
      <c r="G394" s="90">
        <v>81927.657999999996</v>
      </c>
      <c r="H394" s="90">
        <v>0</v>
      </c>
      <c r="I394" s="90">
        <v>25378.145</v>
      </c>
      <c r="J394" s="90">
        <v>0</v>
      </c>
      <c r="K394" s="90">
        <v>828.62199999999996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4606.71</v>
      </c>
      <c r="R394" s="90">
        <v>0</v>
      </c>
      <c r="S394" s="90">
        <v>0</v>
      </c>
    </row>
    <row r="395" spans="1:19">
      <c r="A395" s="90" t="s">
        <v>806</v>
      </c>
      <c r="B395" s="91">
        <v>710808000000</v>
      </c>
      <c r="C395" s="90">
        <v>508536.06400000001</v>
      </c>
      <c r="D395" s="90" t="s">
        <v>981</v>
      </c>
      <c r="E395" s="90">
        <v>270589.05</v>
      </c>
      <c r="F395" s="90">
        <v>145652.64300000001</v>
      </c>
      <c r="G395" s="90">
        <v>74083.928</v>
      </c>
      <c r="H395" s="90">
        <v>0</v>
      </c>
      <c r="I395" s="90">
        <v>0</v>
      </c>
      <c r="J395" s="90">
        <v>11207</v>
      </c>
      <c r="K395" s="90">
        <v>3123.3760000000002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3880.0659999999998</v>
      </c>
      <c r="R395" s="90">
        <v>0</v>
      </c>
      <c r="S395" s="90">
        <v>0</v>
      </c>
    </row>
    <row r="396" spans="1:19">
      <c r="A396" s="90" t="s">
        <v>807</v>
      </c>
      <c r="B396" s="91">
        <v>724789000000</v>
      </c>
      <c r="C396" s="90">
        <v>514264.30800000002</v>
      </c>
      <c r="D396" s="90" t="s">
        <v>982</v>
      </c>
      <c r="E396" s="90">
        <v>270589.05</v>
      </c>
      <c r="F396" s="90">
        <v>151653.867</v>
      </c>
      <c r="G396" s="90">
        <v>74083.928</v>
      </c>
      <c r="H396" s="90">
        <v>0</v>
      </c>
      <c r="I396" s="90">
        <v>0</v>
      </c>
      <c r="J396" s="90">
        <v>11207</v>
      </c>
      <c r="K396" s="90">
        <v>2774.0540000000001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3956.4090000000001</v>
      </c>
      <c r="R396" s="90">
        <v>0</v>
      </c>
      <c r="S396" s="90">
        <v>0</v>
      </c>
    </row>
    <row r="397" spans="1:19">
      <c r="A397" s="90" t="s">
        <v>808</v>
      </c>
      <c r="B397" s="91">
        <v>729713000000</v>
      </c>
      <c r="C397" s="90">
        <v>521315.32299999997</v>
      </c>
      <c r="D397" s="90" t="s">
        <v>983</v>
      </c>
      <c r="E397" s="90">
        <v>270589.05</v>
      </c>
      <c r="F397" s="90">
        <v>151653.867</v>
      </c>
      <c r="G397" s="90">
        <v>74083.928</v>
      </c>
      <c r="H397" s="90">
        <v>0</v>
      </c>
      <c r="I397" s="90">
        <v>0</v>
      </c>
      <c r="J397" s="90">
        <v>11207</v>
      </c>
      <c r="K397" s="90">
        <v>7904.1019999999999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5877.3760000000002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8166210000000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512177000000</v>
      </c>
      <c r="C400" s="90">
        <v>505336.89199999999</v>
      </c>
      <c r="D400" s="90"/>
      <c r="E400" s="90">
        <v>150327.25</v>
      </c>
      <c r="F400" s="90">
        <v>73183.823999999993</v>
      </c>
      <c r="G400" s="90">
        <v>74083.928</v>
      </c>
      <c r="H400" s="90">
        <v>0</v>
      </c>
      <c r="I400" s="90">
        <v>0</v>
      </c>
      <c r="J400" s="90">
        <v>0</v>
      </c>
      <c r="K400" s="90">
        <v>206.72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3880.0659999999998</v>
      </c>
      <c r="R400" s="90">
        <v>0</v>
      </c>
      <c r="S400" s="90">
        <v>0</v>
      </c>
    </row>
    <row r="401" spans="1:19">
      <c r="A401" s="90" t="s">
        <v>811</v>
      </c>
      <c r="B401" s="91">
        <v>765402000000</v>
      </c>
      <c r="C401" s="90">
        <v>795128.12800000003</v>
      </c>
      <c r="D401" s="90"/>
      <c r="E401" s="90">
        <v>270589.05</v>
      </c>
      <c r="F401" s="90">
        <v>151653.867</v>
      </c>
      <c r="G401" s="90">
        <v>108334.045</v>
      </c>
      <c r="H401" s="90">
        <v>0</v>
      </c>
      <c r="I401" s="90">
        <v>269218.46000000002</v>
      </c>
      <c r="J401" s="90">
        <v>11207</v>
      </c>
      <c r="K401" s="90">
        <v>8541.8850000000002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5877.3760000000002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218825.05</v>
      </c>
      <c r="C404" s="90">
        <v>113553.9</v>
      </c>
      <c r="D404" s="90">
        <v>0</v>
      </c>
      <c r="E404" s="90">
        <v>332378.95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11.17</v>
      </c>
      <c r="C405" s="90">
        <v>5.8</v>
      </c>
      <c r="D405" s="90">
        <v>0</v>
      </c>
      <c r="E405" s="90">
        <v>16.97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11.17</v>
      </c>
      <c r="C406" s="90">
        <v>5.8</v>
      </c>
      <c r="D406" s="90">
        <v>0</v>
      </c>
      <c r="E406" s="90">
        <v>16.97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49</v>
      </c>
      <c r="B2" s="17" t="s">
        <v>47</v>
      </c>
      <c r="C2" s="17" t="s">
        <v>136</v>
      </c>
      <c r="D2" s="18" t="s">
        <v>288</v>
      </c>
      <c r="E2" s="18" t="s">
        <v>289</v>
      </c>
      <c r="F2" s="17" t="s">
        <v>290</v>
      </c>
      <c r="G2" s="17" t="s">
        <v>291</v>
      </c>
      <c r="H2" s="17" t="s">
        <v>292</v>
      </c>
      <c r="I2" s="19" t="s">
        <v>293</v>
      </c>
      <c r="J2" s="19" t="s">
        <v>51</v>
      </c>
      <c r="K2" s="19" t="s">
        <v>294</v>
      </c>
      <c r="L2" s="19" t="s">
        <v>295</v>
      </c>
      <c r="M2" s="19" t="s">
        <v>296</v>
      </c>
      <c r="N2" s="59" t="s">
        <v>297</v>
      </c>
      <c r="O2" s="19" t="s">
        <v>298</v>
      </c>
      <c r="P2" s="19" t="s">
        <v>299</v>
      </c>
      <c r="Q2" s="19" t="s">
        <v>300</v>
      </c>
      <c r="R2" s="19" t="s">
        <v>301</v>
      </c>
      <c r="S2" s="19" t="s">
        <v>99</v>
      </c>
    </row>
    <row r="3" spans="1:19">
      <c r="A3" s="2" t="s">
        <v>10</v>
      </c>
      <c r="B3" s="2" t="s">
        <v>48</v>
      </c>
      <c r="C3" s="2">
        <v>1</v>
      </c>
      <c r="D3" s="42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10</v>
      </c>
      <c r="M3" s="4"/>
      <c r="N3" s="5"/>
      <c r="O3" s="4">
        <v>8</v>
      </c>
      <c r="P3" s="4"/>
      <c r="Q3" s="4">
        <v>198.00000000000003</v>
      </c>
      <c r="R3" s="4"/>
      <c r="S3" s="4">
        <v>0.82452036947557372</v>
      </c>
    </row>
    <row r="4" spans="1:19">
      <c r="A4" s="2" t="s">
        <v>12</v>
      </c>
      <c r="B4" s="2" t="s">
        <v>48</v>
      </c>
      <c r="C4" s="2">
        <v>1</v>
      </c>
      <c r="D4" s="42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10</v>
      </c>
      <c r="M4" s="4"/>
      <c r="N4" s="5"/>
      <c r="O4" s="4">
        <v>8</v>
      </c>
      <c r="P4" s="4"/>
      <c r="Q4" s="4">
        <v>954.00000000000011</v>
      </c>
      <c r="R4" s="4"/>
      <c r="S4" s="4">
        <v>0.45348620321156552</v>
      </c>
    </row>
    <row r="5" spans="1:19">
      <c r="A5" s="2" t="s">
        <v>14</v>
      </c>
      <c r="B5" s="2" t="s">
        <v>48</v>
      </c>
      <c r="C5" s="2">
        <v>1</v>
      </c>
      <c r="D5" s="42">
        <v>320</v>
      </c>
      <c r="E5" s="3">
        <v>1280</v>
      </c>
      <c r="F5" s="4">
        <v>4</v>
      </c>
      <c r="G5" s="3">
        <v>20.00001858062598</v>
      </c>
      <c r="H5" s="3">
        <v>7.0000065032190939</v>
      </c>
      <c r="I5" s="4">
        <v>10</v>
      </c>
      <c r="J5" s="4">
        <v>32</v>
      </c>
      <c r="K5" s="4">
        <v>9.2550358951736857</v>
      </c>
      <c r="L5" s="4">
        <v>4</v>
      </c>
      <c r="M5" s="4"/>
      <c r="N5" s="5"/>
      <c r="O5" s="4"/>
      <c r="P5" s="4">
        <v>0.5</v>
      </c>
      <c r="Q5" s="4">
        <v>160.00000000000003</v>
      </c>
      <c r="R5" s="4"/>
      <c r="S5" s="4">
        <v>6.3771497326626403E-2</v>
      </c>
    </row>
    <row r="6" spans="1:19">
      <c r="A6" s="2" t="s">
        <v>16</v>
      </c>
      <c r="B6" s="2" t="s">
        <v>48</v>
      </c>
      <c r="C6" s="2">
        <v>1</v>
      </c>
      <c r="D6" s="42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10</v>
      </c>
      <c r="M6" s="4"/>
      <c r="N6" s="5"/>
      <c r="O6" s="4">
        <v>8</v>
      </c>
      <c r="P6" s="4"/>
      <c r="Q6" s="4">
        <v>198.00000000000003</v>
      </c>
      <c r="R6" s="4"/>
      <c r="S6" s="4">
        <v>0.82452036947557372</v>
      </c>
    </row>
    <row r="7" spans="1:19">
      <c r="A7" s="2" t="s">
        <v>18</v>
      </c>
      <c r="B7" s="2" t="s">
        <v>48</v>
      </c>
      <c r="C7" s="2">
        <v>1</v>
      </c>
      <c r="D7" s="42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10</v>
      </c>
      <c r="M7" s="4"/>
      <c r="N7" s="5"/>
      <c r="O7" s="4">
        <v>8</v>
      </c>
      <c r="P7" s="4"/>
      <c r="Q7" s="4">
        <v>954.00000000000011</v>
      </c>
      <c r="R7" s="4"/>
      <c r="S7" s="4">
        <v>0.45348620321156552</v>
      </c>
    </row>
    <row r="8" spans="1:19">
      <c r="A8" s="2" t="s">
        <v>20</v>
      </c>
      <c r="B8" s="2" t="s">
        <v>48</v>
      </c>
      <c r="C8" s="2">
        <v>1</v>
      </c>
      <c r="D8" s="42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10</v>
      </c>
      <c r="M8" s="4"/>
      <c r="N8" s="5"/>
      <c r="O8" s="4">
        <v>8</v>
      </c>
      <c r="P8" s="4"/>
      <c r="Q8" s="4">
        <v>198.00000000000003</v>
      </c>
      <c r="R8" s="4"/>
      <c r="S8" s="4">
        <v>0.82452036947557372</v>
      </c>
    </row>
    <row r="9" spans="1:19">
      <c r="A9" s="2" t="s">
        <v>22</v>
      </c>
      <c r="B9" s="2" t="s">
        <v>48</v>
      </c>
      <c r="C9" s="2">
        <v>1</v>
      </c>
      <c r="D9" s="42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10</v>
      </c>
      <c r="M9" s="4"/>
      <c r="N9" s="5"/>
      <c r="O9" s="4">
        <v>8</v>
      </c>
      <c r="P9" s="4"/>
      <c r="Q9" s="4">
        <v>954.00000000000011</v>
      </c>
      <c r="R9" s="4"/>
      <c r="S9" s="4">
        <v>0.45348620321156552</v>
      </c>
    </row>
    <row r="10" spans="1:19">
      <c r="A10" s="2" t="s">
        <v>24</v>
      </c>
      <c r="B10" s="2" t="s">
        <v>48</v>
      </c>
      <c r="C10" s="2">
        <v>1</v>
      </c>
      <c r="D10" s="42">
        <v>320</v>
      </c>
      <c r="E10" s="3">
        <v>1280</v>
      </c>
      <c r="F10" s="4">
        <v>4</v>
      </c>
      <c r="G10" s="3">
        <v>20.00001858062598</v>
      </c>
      <c r="H10" s="3">
        <v>7.0000065032190939</v>
      </c>
      <c r="I10" s="4">
        <v>10</v>
      </c>
      <c r="J10" s="4">
        <v>32</v>
      </c>
      <c r="K10" s="4">
        <v>9.2550358951736857</v>
      </c>
      <c r="L10" s="4">
        <v>4</v>
      </c>
      <c r="M10" s="4"/>
      <c r="N10" s="5"/>
      <c r="O10" s="4"/>
      <c r="P10" s="4">
        <v>0.5</v>
      </c>
      <c r="Q10" s="4">
        <v>160.00000000000003</v>
      </c>
      <c r="R10" s="4"/>
      <c r="S10" s="4">
        <v>6.3771497326626403E-2</v>
      </c>
    </row>
    <row r="11" spans="1:19">
      <c r="A11" s="2" t="s">
        <v>26</v>
      </c>
      <c r="B11" s="2" t="s">
        <v>48</v>
      </c>
      <c r="C11" s="2">
        <v>1</v>
      </c>
      <c r="D11" s="42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10</v>
      </c>
      <c r="M11" s="4"/>
      <c r="N11" s="5"/>
      <c r="O11" s="4">
        <v>8</v>
      </c>
      <c r="P11" s="4"/>
      <c r="Q11" s="4">
        <v>198.00000000000003</v>
      </c>
      <c r="R11" s="4"/>
      <c r="S11" s="4">
        <v>0.82452036947557372</v>
      </c>
    </row>
    <row r="12" spans="1:19">
      <c r="A12" s="2" t="s">
        <v>28</v>
      </c>
      <c r="B12" s="2" t="s">
        <v>48</v>
      </c>
      <c r="C12" s="2">
        <v>1</v>
      </c>
      <c r="D12" s="42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10</v>
      </c>
      <c r="M12" s="4"/>
      <c r="N12" s="5"/>
      <c r="O12" s="4">
        <v>8</v>
      </c>
      <c r="P12" s="4"/>
      <c r="Q12" s="4">
        <v>954.00000000000011</v>
      </c>
      <c r="R12" s="4"/>
      <c r="S12" s="4">
        <v>0.45348620321156552</v>
      </c>
    </row>
    <row r="13" spans="1:19">
      <c r="A13" s="2" t="s">
        <v>30</v>
      </c>
      <c r="B13" s="2" t="s">
        <v>48</v>
      </c>
      <c r="C13" s="2">
        <v>1</v>
      </c>
      <c r="D13" s="42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10</v>
      </c>
      <c r="M13" s="4"/>
      <c r="N13" s="5"/>
      <c r="O13" s="4">
        <v>8</v>
      </c>
      <c r="P13" s="4"/>
      <c r="Q13" s="4">
        <v>198.00000000000003</v>
      </c>
      <c r="R13" s="4"/>
      <c r="S13" s="4">
        <v>0.82452036947557372</v>
      </c>
    </row>
    <row r="14" spans="1:19">
      <c r="A14" s="2" t="s">
        <v>32</v>
      </c>
      <c r="B14" s="2" t="s">
        <v>48</v>
      </c>
      <c r="C14" s="2">
        <v>1</v>
      </c>
      <c r="D14" s="42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10</v>
      </c>
      <c r="M14" s="4"/>
      <c r="N14" s="5"/>
      <c r="O14" s="4">
        <v>8</v>
      </c>
      <c r="P14" s="4"/>
      <c r="Q14" s="4">
        <v>954.00000000000011</v>
      </c>
      <c r="R14" s="4"/>
      <c r="S14" s="4">
        <v>0.45348620321156552</v>
      </c>
    </row>
    <row r="15" spans="1:19">
      <c r="A15" s="2" t="s">
        <v>34</v>
      </c>
      <c r="B15" s="2" t="s">
        <v>48</v>
      </c>
      <c r="C15" s="2">
        <v>1</v>
      </c>
      <c r="D15" s="42">
        <v>320</v>
      </c>
      <c r="E15" s="3">
        <v>1280</v>
      </c>
      <c r="F15" s="4">
        <v>4</v>
      </c>
      <c r="G15" s="3">
        <v>20.00001858062598</v>
      </c>
      <c r="H15" s="3">
        <v>7.0000065032190939</v>
      </c>
      <c r="I15" s="4">
        <v>10</v>
      </c>
      <c r="J15" s="4">
        <v>32</v>
      </c>
      <c r="K15" s="4">
        <v>9.2550358951736857</v>
      </c>
      <c r="L15" s="4">
        <v>4</v>
      </c>
      <c r="M15" s="4"/>
      <c r="N15" s="5"/>
      <c r="O15" s="4"/>
      <c r="P15" s="4">
        <v>0.5</v>
      </c>
      <c r="Q15" s="4">
        <v>160.00000000000003</v>
      </c>
      <c r="R15" s="4"/>
      <c r="S15" s="4">
        <v>6.3771497326626403E-2</v>
      </c>
    </row>
    <row r="16" spans="1:19">
      <c r="A16" s="2" t="s">
        <v>36</v>
      </c>
      <c r="B16" s="2" t="s">
        <v>48</v>
      </c>
      <c r="C16" s="2">
        <v>1</v>
      </c>
      <c r="D16" s="42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10</v>
      </c>
      <c r="M16" s="4"/>
      <c r="N16" s="5"/>
      <c r="O16" s="4">
        <v>8</v>
      </c>
      <c r="P16" s="4"/>
      <c r="Q16" s="4">
        <v>198.00000000000003</v>
      </c>
      <c r="R16" s="4"/>
      <c r="S16" s="4">
        <v>0.82452036947557372</v>
      </c>
    </row>
    <row r="17" spans="1:19">
      <c r="A17" s="2" t="s">
        <v>38</v>
      </c>
      <c r="B17" s="2" t="s">
        <v>48</v>
      </c>
      <c r="C17" s="2">
        <v>1</v>
      </c>
      <c r="D17" s="42">
        <v>477</v>
      </c>
      <c r="E17" s="3">
        <v>1908.0000000000002</v>
      </c>
      <c r="F17" s="4">
        <v>4.0000000000000009</v>
      </c>
      <c r="G17" s="3">
        <v>212.00019695463538</v>
      </c>
      <c r="H17" s="3">
        <v>74.200068934122385</v>
      </c>
      <c r="I17" s="4">
        <v>4</v>
      </c>
      <c r="J17" s="4">
        <v>119.25</v>
      </c>
      <c r="K17" s="4">
        <v>21.527799999999999</v>
      </c>
      <c r="L17" s="4">
        <v>10</v>
      </c>
      <c r="M17" s="4"/>
      <c r="N17" s="5"/>
      <c r="O17" s="4">
        <v>8</v>
      </c>
      <c r="P17" s="4"/>
      <c r="Q17" s="4">
        <v>954.00000000000011</v>
      </c>
      <c r="R17" s="4"/>
      <c r="S17" s="4">
        <v>0.45348620321156552</v>
      </c>
    </row>
    <row r="18" spans="1:19">
      <c r="A18" s="2" t="s">
        <v>40</v>
      </c>
      <c r="B18" s="2" t="s">
        <v>48</v>
      </c>
      <c r="C18" s="2">
        <v>1</v>
      </c>
      <c r="D18" s="42">
        <v>1140</v>
      </c>
      <c r="E18" s="3">
        <v>4560</v>
      </c>
      <c r="F18" s="4">
        <v>4</v>
      </c>
      <c r="G18" s="3">
        <v>200.00018580625979</v>
      </c>
      <c r="H18" s="3">
        <v>70.000065032190932</v>
      </c>
      <c r="I18" s="4"/>
      <c r="J18" s="4">
        <v>0</v>
      </c>
      <c r="K18" s="4">
        <v>10.745007634074613</v>
      </c>
      <c r="L18" s="4">
        <v>4</v>
      </c>
      <c r="M18" s="4"/>
      <c r="N18" s="5"/>
      <c r="O18" s="4"/>
      <c r="P18" s="4">
        <v>0.5</v>
      </c>
      <c r="Q18" s="4">
        <v>570.00000000000011</v>
      </c>
      <c r="R18" s="4"/>
      <c r="S18" s="4">
        <v>0.17900771179403904</v>
      </c>
    </row>
    <row r="19" spans="1:19">
      <c r="A19" s="2" t="s">
        <v>42</v>
      </c>
      <c r="B19" s="2" t="s">
        <v>48</v>
      </c>
      <c r="C19" s="2">
        <v>1</v>
      </c>
      <c r="D19" s="42">
        <v>210</v>
      </c>
      <c r="E19" s="3">
        <v>840</v>
      </c>
      <c r="F19" s="4">
        <v>4</v>
      </c>
      <c r="G19" s="3">
        <v>60.000055741877937</v>
      </c>
      <c r="H19" s="3">
        <v>21.000019509657278</v>
      </c>
      <c r="I19" s="4"/>
      <c r="J19" s="4">
        <v>0</v>
      </c>
      <c r="K19" s="4">
        <v>12.008569843590054</v>
      </c>
      <c r="L19" s="4">
        <v>4</v>
      </c>
      <c r="M19" s="4"/>
      <c r="N19" s="5"/>
      <c r="O19" s="4"/>
      <c r="P19" s="4">
        <v>0.5</v>
      </c>
      <c r="Q19" s="4">
        <v>105.00000000000001</v>
      </c>
      <c r="R19" s="4"/>
      <c r="S19" s="4">
        <v>0.29152684492172071</v>
      </c>
    </row>
    <row r="20" spans="1:19">
      <c r="A20" s="2" t="s">
        <v>44</v>
      </c>
      <c r="B20" s="2" t="s">
        <v>48</v>
      </c>
      <c r="C20" s="2">
        <v>1</v>
      </c>
      <c r="D20" s="42">
        <v>210</v>
      </c>
      <c r="E20" s="3">
        <v>840</v>
      </c>
      <c r="F20" s="4">
        <v>4</v>
      </c>
      <c r="G20" s="3">
        <v>116.00010776763069</v>
      </c>
      <c r="H20" s="3">
        <v>40.600037718670741</v>
      </c>
      <c r="I20" s="4">
        <v>10</v>
      </c>
      <c r="J20" s="4">
        <v>21</v>
      </c>
      <c r="K20" s="4">
        <v>9.6068558748720445</v>
      </c>
      <c r="L20" s="4">
        <v>4</v>
      </c>
      <c r="M20" s="4"/>
      <c r="N20" s="5">
        <v>197.49913043478261</v>
      </c>
      <c r="O20" s="4">
        <v>25</v>
      </c>
      <c r="P20" s="4"/>
      <c r="Q20" s="4">
        <v>300</v>
      </c>
      <c r="R20" s="4">
        <v>300</v>
      </c>
      <c r="S20" s="4">
        <v>0.56361856684866019</v>
      </c>
    </row>
    <row r="21" spans="1:19">
      <c r="A21" s="2" t="s">
        <v>0</v>
      </c>
      <c r="B21" s="2" t="s">
        <v>48</v>
      </c>
      <c r="C21" s="2">
        <v>1</v>
      </c>
      <c r="D21" s="42">
        <v>532</v>
      </c>
      <c r="E21" s="3">
        <v>2128</v>
      </c>
      <c r="F21" s="4">
        <v>4</v>
      </c>
      <c r="G21" s="3">
        <v>208.00019323851021</v>
      </c>
      <c r="H21" s="3">
        <v>72.800067633478562</v>
      </c>
      <c r="I21" s="4">
        <v>20</v>
      </c>
      <c r="J21" s="4">
        <v>26.6</v>
      </c>
      <c r="K21" s="4">
        <v>20.099097668845307</v>
      </c>
      <c r="L21" s="4">
        <v>10.7639</v>
      </c>
      <c r="M21" s="4"/>
      <c r="N21" s="5"/>
      <c r="O21" s="4">
        <v>10</v>
      </c>
      <c r="P21" s="4"/>
      <c r="Q21" s="4">
        <v>266</v>
      </c>
      <c r="R21" s="4"/>
      <c r="S21" s="4">
        <v>0.3989314719981441</v>
      </c>
    </row>
    <row r="22" spans="1:19">
      <c r="A22" s="2" t="s">
        <v>2</v>
      </c>
      <c r="B22" s="2" t="s">
        <v>48</v>
      </c>
      <c r="C22" s="2">
        <v>1</v>
      </c>
      <c r="D22" s="42">
        <v>1975.9999999999998</v>
      </c>
      <c r="E22" s="3">
        <v>15808</v>
      </c>
      <c r="F22" s="4">
        <v>8.0000000000000018</v>
      </c>
      <c r="G22" s="3">
        <v>0</v>
      </c>
      <c r="H22" s="3">
        <v>80.280074582632693</v>
      </c>
      <c r="I22" s="4">
        <v>1</v>
      </c>
      <c r="J22" s="4">
        <v>1975.9999999999998</v>
      </c>
      <c r="K22" s="4">
        <v>11.386404569214406</v>
      </c>
      <c r="L22" s="4">
        <v>5</v>
      </c>
      <c r="M22" s="4"/>
      <c r="N22" s="5">
        <v>717.23368421052635</v>
      </c>
      <c r="O22" s="4">
        <v>10</v>
      </c>
      <c r="P22" s="4"/>
      <c r="Q22" s="4">
        <v>19760</v>
      </c>
      <c r="R22" s="4"/>
      <c r="S22" s="4">
        <v>0</v>
      </c>
    </row>
    <row r="23" spans="1:19">
      <c r="A23" s="2" t="s">
        <v>3</v>
      </c>
      <c r="B23" s="2" t="s">
        <v>48</v>
      </c>
      <c r="C23" s="2">
        <v>1</v>
      </c>
      <c r="D23" s="42">
        <v>1248</v>
      </c>
      <c r="E23" s="3">
        <v>9984</v>
      </c>
      <c r="F23" s="4">
        <v>8</v>
      </c>
      <c r="G23" s="3">
        <v>608.00056485102982</v>
      </c>
      <c r="H23" s="3">
        <v>266.35024744748654</v>
      </c>
      <c r="I23" s="4">
        <v>3</v>
      </c>
      <c r="J23" s="4">
        <v>416</v>
      </c>
      <c r="K23" s="4">
        <v>11.813768076015959</v>
      </c>
      <c r="L23" s="4">
        <v>5</v>
      </c>
      <c r="M23" s="4"/>
      <c r="N23" s="5"/>
      <c r="O23" s="4">
        <v>10</v>
      </c>
      <c r="P23" s="4"/>
      <c r="Q23" s="4">
        <v>4160</v>
      </c>
      <c r="R23" s="4"/>
      <c r="S23" s="4">
        <v>0.24854532291403114</v>
      </c>
    </row>
    <row r="24" spans="1:19">
      <c r="A24" s="2" t="s">
        <v>4</v>
      </c>
      <c r="B24" s="2" t="s">
        <v>48</v>
      </c>
      <c r="C24" s="2">
        <v>1</v>
      </c>
      <c r="D24" s="42">
        <v>987.99999999999989</v>
      </c>
      <c r="E24" s="3">
        <v>7904</v>
      </c>
      <c r="F24" s="4">
        <v>8.0000000000000018</v>
      </c>
      <c r="G24" s="3">
        <v>512.00047566402509</v>
      </c>
      <c r="H24" s="3">
        <v>106.40009884893021</v>
      </c>
      <c r="I24" s="4">
        <v>1</v>
      </c>
      <c r="J24" s="4">
        <v>987.99999999999989</v>
      </c>
      <c r="K24" s="4">
        <v>12.08123024672263</v>
      </c>
      <c r="L24" s="4">
        <v>5</v>
      </c>
      <c r="M24" s="4"/>
      <c r="N24" s="5"/>
      <c r="O24" s="4">
        <v>8</v>
      </c>
      <c r="P24" s="4"/>
      <c r="Q24" s="4">
        <v>7903.9999999999991</v>
      </c>
      <c r="R24" s="4"/>
      <c r="S24" s="4">
        <v>0.26438062049581146</v>
      </c>
    </row>
    <row r="25" spans="1:19">
      <c r="A25" s="2" t="s">
        <v>5</v>
      </c>
      <c r="B25" s="2" t="s">
        <v>48</v>
      </c>
      <c r="C25" s="2">
        <v>1</v>
      </c>
      <c r="D25" s="42">
        <v>216</v>
      </c>
      <c r="E25" s="3">
        <v>864</v>
      </c>
      <c r="F25" s="4">
        <v>4</v>
      </c>
      <c r="G25" s="3">
        <v>36.000033445126761</v>
      </c>
      <c r="H25" s="3">
        <v>12.600011705794367</v>
      </c>
      <c r="I25" s="4">
        <v>6</v>
      </c>
      <c r="J25" s="4">
        <v>36</v>
      </c>
      <c r="K25" s="4">
        <v>16.76568758741092</v>
      </c>
      <c r="L25" s="4">
        <v>222.27453499999999</v>
      </c>
      <c r="M25" s="4">
        <v>1119.4456</v>
      </c>
      <c r="N25" s="5">
        <v>503.45820000000003</v>
      </c>
      <c r="O25" s="4">
        <v>8</v>
      </c>
      <c r="P25" s="4"/>
      <c r="Q25" s="4">
        <v>288.00000000000006</v>
      </c>
      <c r="R25" s="4">
        <v>1887.788</v>
      </c>
      <c r="S25" s="4">
        <v>0.17005732620433708</v>
      </c>
    </row>
    <row r="26" spans="1:19">
      <c r="A26" s="2" t="s">
        <v>6</v>
      </c>
      <c r="B26" s="2" t="s">
        <v>48</v>
      </c>
      <c r="C26" s="2">
        <v>1</v>
      </c>
      <c r="D26" s="42">
        <v>624</v>
      </c>
      <c r="E26" s="3">
        <v>2496</v>
      </c>
      <c r="F26" s="4">
        <v>4</v>
      </c>
      <c r="G26" s="3">
        <v>200.00018580625979</v>
      </c>
      <c r="H26" s="3">
        <v>70.000065032190932</v>
      </c>
      <c r="I26" s="4">
        <v>1.39</v>
      </c>
      <c r="J26" s="4">
        <v>448.92086330935257</v>
      </c>
      <c r="K26" s="4">
        <v>14.381152343052261</v>
      </c>
      <c r="L26" s="4">
        <v>19.267381</v>
      </c>
      <c r="M26" s="4"/>
      <c r="N26" s="5"/>
      <c r="O26" s="4">
        <v>10</v>
      </c>
      <c r="P26" s="4"/>
      <c r="Q26" s="4">
        <v>4489.2086330935253</v>
      </c>
      <c r="R26" s="4"/>
      <c r="S26" s="4">
        <v>0.32703331962372517</v>
      </c>
    </row>
    <row r="27" spans="1:19">
      <c r="A27" s="2" t="s">
        <v>7</v>
      </c>
      <c r="B27" s="2" t="s">
        <v>48</v>
      </c>
      <c r="C27" s="2">
        <v>1</v>
      </c>
      <c r="D27" s="42">
        <v>342</v>
      </c>
      <c r="E27" s="3">
        <v>1368</v>
      </c>
      <c r="F27" s="4">
        <v>4</v>
      </c>
      <c r="G27" s="3">
        <v>0</v>
      </c>
      <c r="H27" s="3">
        <v>0</v>
      </c>
      <c r="I27" s="4">
        <v>99.999999999999986</v>
      </c>
      <c r="J27" s="4">
        <v>3.4200000000000004</v>
      </c>
      <c r="K27" s="4">
        <v>8.0563237733001145</v>
      </c>
      <c r="L27" s="4">
        <v>4</v>
      </c>
      <c r="M27" s="4"/>
      <c r="N27" s="5"/>
      <c r="O27" s="4"/>
      <c r="P27" s="4">
        <v>0.25</v>
      </c>
      <c r="Q27" s="4">
        <v>85.500000000000014</v>
      </c>
      <c r="R27" s="4"/>
      <c r="S27" s="4">
        <v>0</v>
      </c>
    </row>
    <row r="28" spans="1:19">
      <c r="A28" s="2" t="s">
        <v>11</v>
      </c>
      <c r="B28" s="2" t="s">
        <v>48</v>
      </c>
      <c r="C28" s="2">
        <v>1</v>
      </c>
      <c r="D28" s="42">
        <v>99</v>
      </c>
      <c r="E28" s="3">
        <v>396</v>
      </c>
      <c r="F28" s="4">
        <v>4</v>
      </c>
      <c r="G28" s="3">
        <v>80.00007432250392</v>
      </c>
      <c r="H28" s="3">
        <v>28.000026012876376</v>
      </c>
      <c r="I28" s="4">
        <v>4</v>
      </c>
      <c r="J28" s="4">
        <v>24.75</v>
      </c>
      <c r="K28" s="4">
        <v>21.527799999999999</v>
      </c>
      <c r="L28" s="4">
        <v>10</v>
      </c>
      <c r="M28" s="4"/>
      <c r="N28" s="5"/>
      <c r="O28" s="4">
        <v>8</v>
      </c>
      <c r="P28" s="4"/>
      <c r="Q28" s="4">
        <v>198.00000000000003</v>
      </c>
      <c r="R28" s="4"/>
      <c r="S28" s="4">
        <v>1.8448633787710047</v>
      </c>
    </row>
    <row r="29" spans="1:19">
      <c r="A29" s="2" t="s">
        <v>13</v>
      </c>
      <c r="B29" s="2" t="s">
        <v>48</v>
      </c>
      <c r="C29" s="2">
        <v>1</v>
      </c>
      <c r="D29" s="42">
        <v>477</v>
      </c>
      <c r="E29" s="3">
        <v>1908.0000000000002</v>
      </c>
      <c r="F29" s="4">
        <v>4.0000000000000009</v>
      </c>
      <c r="G29" s="3">
        <v>212.00019695463538</v>
      </c>
      <c r="H29" s="3">
        <v>74.200068934122385</v>
      </c>
      <c r="I29" s="4">
        <v>4</v>
      </c>
      <c r="J29" s="4">
        <v>119.25</v>
      </c>
      <c r="K29" s="4">
        <v>21.527799999999999</v>
      </c>
      <c r="L29" s="4">
        <v>10</v>
      </c>
      <c r="M29" s="4"/>
      <c r="N29" s="5"/>
      <c r="O29" s="4">
        <v>8</v>
      </c>
      <c r="P29" s="4"/>
      <c r="Q29" s="4">
        <v>954.00000000000011</v>
      </c>
      <c r="R29" s="4"/>
      <c r="S29" s="4">
        <v>1.4738292125069967</v>
      </c>
    </row>
    <row r="30" spans="1:19">
      <c r="A30" s="2" t="s">
        <v>15</v>
      </c>
      <c r="B30" s="2" t="s">
        <v>48</v>
      </c>
      <c r="C30" s="2">
        <v>1</v>
      </c>
      <c r="D30" s="42">
        <v>320</v>
      </c>
      <c r="E30" s="3">
        <v>1280</v>
      </c>
      <c r="F30" s="4">
        <v>4</v>
      </c>
      <c r="G30" s="3">
        <v>20.00001858062598</v>
      </c>
      <c r="H30" s="3">
        <v>7.0000065032190939</v>
      </c>
      <c r="I30" s="4">
        <v>10</v>
      </c>
      <c r="J30" s="4">
        <v>32</v>
      </c>
      <c r="K30" s="4">
        <v>9.2550358951736857</v>
      </c>
      <c r="L30" s="4">
        <v>4</v>
      </c>
      <c r="M30" s="4"/>
      <c r="N30" s="5"/>
      <c r="O30" s="4"/>
      <c r="P30" s="4">
        <v>0.5</v>
      </c>
      <c r="Q30" s="4">
        <v>160.00000000000003</v>
      </c>
      <c r="R30" s="4"/>
      <c r="S30" s="4">
        <v>1.0841145066220574</v>
      </c>
    </row>
    <row r="31" spans="1:19">
      <c r="A31" s="2" t="s">
        <v>17</v>
      </c>
      <c r="B31" s="2" t="s">
        <v>48</v>
      </c>
      <c r="C31" s="2">
        <v>1</v>
      </c>
      <c r="D31" s="42">
        <v>99</v>
      </c>
      <c r="E31" s="3">
        <v>396</v>
      </c>
      <c r="F31" s="4">
        <v>4</v>
      </c>
      <c r="G31" s="3">
        <v>80.00007432250392</v>
      </c>
      <c r="H31" s="3">
        <v>28.000026012876376</v>
      </c>
      <c r="I31" s="4">
        <v>4</v>
      </c>
      <c r="J31" s="4">
        <v>24.75</v>
      </c>
      <c r="K31" s="4">
        <v>21.527799999999999</v>
      </c>
      <c r="L31" s="4">
        <v>10</v>
      </c>
      <c r="M31" s="4"/>
      <c r="N31" s="5"/>
      <c r="O31" s="4">
        <v>8</v>
      </c>
      <c r="P31" s="4"/>
      <c r="Q31" s="4">
        <v>198.00000000000003</v>
      </c>
      <c r="R31" s="4"/>
      <c r="S31" s="4">
        <v>1.8448633787710047</v>
      </c>
    </row>
    <row r="32" spans="1:19">
      <c r="A32" s="2" t="s">
        <v>19</v>
      </c>
      <c r="B32" s="2" t="s">
        <v>48</v>
      </c>
      <c r="C32" s="2">
        <v>1</v>
      </c>
      <c r="D32" s="42">
        <v>477</v>
      </c>
      <c r="E32" s="3">
        <v>1908.0000000000002</v>
      </c>
      <c r="F32" s="4">
        <v>4.0000000000000009</v>
      </c>
      <c r="G32" s="3">
        <v>212.00019695463538</v>
      </c>
      <c r="H32" s="3">
        <v>74.200068934122385</v>
      </c>
      <c r="I32" s="4">
        <v>4</v>
      </c>
      <c r="J32" s="4">
        <v>119.25</v>
      </c>
      <c r="K32" s="4">
        <v>21.527799999999999</v>
      </c>
      <c r="L32" s="4">
        <v>10</v>
      </c>
      <c r="M32" s="4"/>
      <c r="N32" s="5"/>
      <c r="O32" s="4">
        <v>8</v>
      </c>
      <c r="P32" s="4"/>
      <c r="Q32" s="4">
        <v>954.00000000000011</v>
      </c>
      <c r="R32" s="4"/>
      <c r="S32" s="4">
        <v>1.4738292125069967</v>
      </c>
    </row>
    <row r="33" spans="1:19">
      <c r="A33" s="2" t="s">
        <v>21</v>
      </c>
      <c r="B33" s="2" t="s">
        <v>48</v>
      </c>
      <c r="C33" s="2">
        <v>1</v>
      </c>
      <c r="D33" s="42">
        <v>99</v>
      </c>
      <c r="E33" s="3">
        <v>396</v>
      </c>
      <c r="F33" s="4">
        <v>4</v>
      </c>
      <c r="G33" s="3">
        <v>80.00007432250392</v>
      </c>
      <c r="H33" s="3">
        <v>28.000026012876376</v>
      </c>
      <c r="I33" s="4">
        <v>4</v>
      </c>
      <c r="J33" s="4">
        <v>24.75</v>
      </c>
      <c r="K33" s="4">
        <v>21.527799999999999</v>
      </c>
      <c r="L33" s="4">
        <v>10</v>
      </c>
      <c r="M33" s="4"/>
      <c r="N33" s="5"/>
      <c r="O33" s="4">
        <v>8</v>
      </c>
      <c r="P33" s="4"/>
      <c r="Q33" s="4">
        <v>198.00000000000003</v>
      </c>
      <c r="R33" s="4"/>
      <c r="S33" s="4">
        <v>1.8448633787710047</v>
      </c>
    </row>
    <row r="34" spans="1:19">
      <c r="A34" s="2" t="s">
        <v>23</v>
      </c>
      <c r="B34" s="2" t="s">
        <v>48</v>
      </c>
      <c r="C34" s="2">
        <v>1</v>
      </c>
      <c r="D34" s="42">
        <v>477</v>
      </c>
      <c r="E34" s="3">
        <v>1908.0000000000002</v>
      </c>
      <c r="F34" s="4">
        <v>4.0000000000000009</v>
      </c>
      <c r="G34" s="3">
        <v>212.00019695463538</v>
      </c>
      <c r="H34" s="3">
        <v>74.200068934122385</v>
      </c>
      <c r="I34" s="4">
        <v>4</v>
      </c>
      <c r="J34" s="4">
        <v>119.25</v>
      </c>
      <c r="K34" s="4">
        <v>21.527799999999999</v>
      </c>
      <c r="L34" s="4">
        <v>10</v>
      </c>
      <c r="M34" s="4"/>
      <c r="N34" s="5"/>
      <c r="O34" s="4">
        <v>8</v>
      </c>
      <c r="P34" s="4"/>
      <c r="Q34" s="4">
        <v>954.00000000000011</v>
      </c>
      <c r="R34" s="4"/>
      <c r="S34" s="4">
        <v>1.4738292125069967</v>
      </c>
    </row>
    <row r="35" spans="1:19">
      <c r="A35" s="2" t="s">
        <v>25</v>
      </c>
      <c r="B35" s="2" t="s">
        <v>48</v>
      </c>
      <c r="C35" s="2">
        <v>1</v>
      </c>
      <c r="D35" s="42">
        <v>320</v>
      </c>
      <c r="E35" s="3">
        <v>1280</v>
      </c>
      <c r="F35" s="4">
        <v>4</v>
      </c>
      <c r="G35" s="3">
        <v>20.00001858062598</v>
      </c>
      <c r="H35" s="3">
        <v>7.0000065032190939</v>
      </c>
      <c r="I35" s="4">
        <v>10</v>
      </c>
      <c r="J35" s="4">
        <v>32</v>
      </c>
      <c r="K35" s="4">
        <v>9.2550358951736857</v>
      </c>
      <c r="L35" s="4">
        <v>4</v>
      </c>
      <c r="M35" s="4"/>
      <c r="N35" s="5"/>
      <c r="O35" s="4"/>
      <c r="P35" s="4">
        <v>0.5</v>
      </c>
      <c r="Q35" s="4">
        <v>160.00000000000003</v>
      </c>
      <c r="R35" s="4"/>
      <c r="S35" s="4">
        <v>1.0841145066220574</v>
      </c>
    </row>
    <row r="36" spans="1:19">
      <c r="A36" s="2" t="s">
        <v>27</v>
      </c>
      <c r="B36" s="2" t="s">
        <v>48</v>
      </c>
      <c r="C36" s="2">
        <v>1</v>
      </c>
      <c r="D36" s="42">
        <v>99</v>
      </c>
      <c r="E36" s="3">
        <v>396</v>
      </c>
      <c r="F36" s="4">
        <v>4</v>
      </c>
      <c r="G36" s="3">
        <v>80.00007432250392</v>
      </c>
      <c r="H36" s="3">
        <v>28.000026012876376</v>
      </c>
      <c r="I36" s="4">
        <v>4</v>
      </c>
      <c r="J36" s="4">
        <v>24.75</v>
      </c>
      <c r="K36" s="4">
        <v>21.527799999999999</v>
      </c>
      <c r="L36" s="4">
        <v>10</v>
      </c>
      <c r="M36" s="4"/>
      <c r="N36" s="5"/>
      <c r="O36" s="4">
        <v>8</v>
      </c>
      <c r="P36" s="4"/>
      <c r="Q36" s="4">
        <v>198.00000000000003</v>
      </c>
      <c r="R36" s="4"/>
      <c r="S36" s="4">
        <v>1.8448633787710047</v>
      </c>
    </row>
    <row r="37" spans="1:19">
      <c r="A37" s="2" t="s">
        <v>29</v>
      </c>
      <c r="B37" s="2" t="s">
        <v>48</v>
      </c>
      <c r="C37" s="2">
        <v>1</v>
      </c>
      <c r="D37" s="42">
        <v>477</v>
      </c>
      <c r="E37" s="3">
        <v>1908.0000000000002</v>
      </c>
      <c r="F37" s="4">
        <v>4.0000000000000009</v>
      </c>
      <c r="G37" s="3">
        <v>212.00019695463538</v>
      </c>
      <c r="H37" s="3">
        <v>74.200068934122385</v>
      </c>
      <c r="I37" s="4">
        <v>4</v>
      </c>
      <c r="J37" s="4">
        <v>119.25</v>
      </c>
      <c r="K37" s="4">
        <v>21.527799999999999</v>
      </c>
      <c r="L37" s="4">
        <v>10</v>
      </c>
      <c r="M37" s="4"/>
      <c r="N37" s="5"/>
      <c r="O37" s="4">
        <v>8</v>
      </c>
      <c r="P37" s="4"/>
      <c r="Q37" s="4">
        <v>954.00000000000011</v>
      </c>
      <c r="R37" s="4"/>
      <c r="S37" s="4">
        <v>1.4738292125069967</v>
      </c>
    </row>
    <row r="38" spans="1:19">
      <c r="A38" s="2" t="s">
        <v>31</v>
      </c>
      <c r="B38" s="2" t="s">
        <v>48</v>
      </c>
      <c r="C38" s="2">
        <v>1</v>
      </c>
      <c r="D38" s="42">
        <v>99</v>
      </c>
      <c r="E38" s="3">
        <v>396</v>
      </c>
      <c r="F38" s="4">
        <v>4</v>
      </c>
      <c r="G38" s="3">
        <v>80.00007432250392</v>
      </c>
      <c r="H38" s="3">
        <v>28.000026012876376</v>
      </c>
      <c r="I38" s="4">
        <v>4</v>
      </c>
      <c r="J38" s="4">
        <v>24.75</v>
      </c>
      <c r="K38" s="4">
        <v>21.527799999999999</v>
      </c>
      <c r="L38" s="4">
        <v>10</v>
      </c>
      <c r="M38" s="4"/>
      <c r="N38" s="5"/>
      <c r="O38" s="4">
        <v>8</v>
      </c>
      <c r="P38" s="4"/>
      <c r="Q38" s="4">
        <v>198.00000000000003</v>
      </c>
      <c r="R38" s="4"/>
      <c r="S38" s="4">
        <v>1.8448633787710047</v>
      </c>
    </row>
    <row r="39" spans="1:19">
      <c r="A39" s="2" t="s">
        <v>33</v>
      </c>
      <c r="B39" s="2" t="s">
        <v>48</v>
      </c>
      <c r="C39" s="2">
        <v>1</v>
      </c>
      <c r="D39" s="42">
        <v>477</v>
      </c>
      <c r="E39" s="3">
        <v>1908.0000000000002</v>
      </c>
      <c r="F39" s="4">
        <v>4.0000000000000009</v>
      </c>
      <c r="G39" s="3">
        <v>212.00019695463538</v>
      </c>
      <c r="H39" s="3">
        <v>74.200068934122385</v>
      </c>
      <c r="I39" s="4">
        <v>4</v>
      </c>
      <c r="J39" s="4">
        <v>119.25</v>
      </c>
      <c r="K39" s="4">
        <v>21.527799999999999</v>
      </c>
      <c r="L39" s="4">
        <v>20</v>
      </c>
      <c r="M39" s="4"/>
      <c r="N39" s="5"/>
      <c r="O39" s="4">
        <v>8</v>
      </c>
      <c r="P39" s="4"/>
      <c r="Q39" s="4">
        <v>954.00000000000011</v>
      </c>
      <c r="R39" s="4"/>
      <c r="S39" s="4">
        <v>1.4738292125069967</v>
      </c>
    </row>
    <row r="40" spans="1:19">
      <c r="A40" s="2" t="s">
        <v>35</v>
      </c>
      <c r="B40" s="2" t="s">
        <v>48</v>
      </c>
      <c r="C40" s="2">
        <v>1</v>
      </c>
      <c r="D40" s="42">
        <v>320</v>
      </c>
      <c r="E40" s="3">
        <v>1280</v>
      </c>
      <c r="F40" s="4">
        <v>4</v>
      </c>
      <c r="G40" s="3">
        <v>20.00001858062598</v>
      </c>
      <c r="H40" s="3">
        <v>7.0000065032190939</v>
      </c>
      <c r="I40" s="4">
        <v>10</v>
      </c>
      <c r="J40" s="4">
        <v>32</v>
      </c>
      <c r="K40" s="4">
        <v>9.2550358951736857</v>
      </c>
      <c r="L40" s="4">
        <v>4</v>
      </c>
      <c r="M40" s="4"/>
      <c r="N40" s="5"/>
      <c r="O40" s="4"/>
      <c r="P40" s="4">
        <v>0.5</v>
      </c>
      <c r="Q40" s="4">
        <v>160.00000000000003</v>
      </c>
      <c r="R40" s="4"/>
      <c r="S40" s="4">
        <v>1.0841145066220574</v>
      </c>
    </row>
    <row r="41" spans="1:19">
      <c r="A41" s="2" t="s">
        <v>37</v>
      </c>
      <c r="B41" s="2" t="s">
        <v>48</v>
      </c>
      <c r="C41" s="2">
        <v>1</v>
      </c>
      <c r="D41" s="42">
        <v>99</v>
      </c>
      <c r="E41" s="3">
        <v>396</v>
      </c>
      <c r="F41" s="4">
        <v>4</v>
      </c>
      <c r="G41" s="3">
        <v>80.00007432250392</v>
      </c>
      <c r="H41" s="3">
        <v>28.000026012876376</v>
      </c>
      <c r="I41" s="4">
        <v>4</v>
      </c>
      <c r="J41" s="4">
        <v>24.75</v>
      </c>
      <c r="K41" s="4">
        <v>21.527799999999999</v>
      </c>
      <c r="L41" s="4">
        <v>10</v>
      </c>
      <c r="M41" s="4"/>
      <c r="N41" s="5"/>
      <c r="O41" s="4">
        <v>8</v>
      </c>
      <c r="P41" s="4"/>
      <c r="Q41" s="4">
        <v>198.00000000000003</v>
      </c>
      <c r="R41" s="4"/>
      <c r="S41" s="4">
        <v>1.8448633787710047</v>
      </c>
    </row>
    <row r="42" spans="1:19">
      <c r="A42" s="2" t="s">
        <v>39</v>
      </c>
      <c r="B42" s="2" t="s">
        <v>48</v>
      </c>
      <c r="C42" s="2">
        <v>1</v>
      </c>
      <c r="D42" s="42">
        <v>477</v>
      </c>
      <c r="E42" s="3">
        <v>1908.0000000000002</v>
      </c>
      <c r="F42" s="4">
        <v>4.0000000000000009</v>
      </c>
      <c r="G42" s="3">
        <v>212.00019695463538</v>
      </c>
      <c r="H42" s="3">
        <v>74.200068934122385</v>
      </c>
      <c r="I42" s="4">
        <v>4</v>
      </c>
      <c r="J42" s="4">
        <v>119.25</v>
      </c>
      <c r="K42" s="4">
        <v>21.527799999999999</v>
      </c>
      <c r="L42" s="4">
        <v>20</v>
      </c>
      <c r="M42" s="4"/>
      <c r="N42" s="5"/>
      <c r="O42" s="4">
        <v>8</v>
      </c>
      <c r="P42" s="4"/>
      <c r="Q42" s="4">
        <v>954.00000000000011</v>
      </c>
      <c r="R42" s="4"/>
      <c r="S42" s="4">
        <v>1.4738292125069967</v>
      </c>
    </row>
    <row r="43" spans="1:19">
      <c r="A43" s="2" t="s">
        <v>41</v>
      </c>
      <c r="B43" s="2" t="s">
        <v>48</v>
      </c>
      <c r="C43" s="2">
        <v>1</v>
      </c>
      <c r="D43" s="42">
        <v>1140</v>
      </c>
      <c r="E43" s="3">
        <v>4560</v>
      </c>
      <c r="F43" s="4">
        <v>4</v>
      </c>
      <c r="G43" s="3">
        <v>200.00018580625979</v>
      </c>
      <c r="H43" s="3">
        <v>70.000065032190932</v>
      </c>
      <c r="I43" s="4"/>
      <c r="J43" s="4">
        <v>0</v>
      </c>
      <c r="K43" s="4">
        <v>10.745007634074613</v>
      </c>
      <c r="L43" s="4">
        <v>4</v>
      </c>
      <c r="M43" s="4"/>
      <c r="N43" s="5"/>
      <c r="O43" s="4"/>
      <c r="P43" s="4">
        <v>0.5</v>
      </c>
      <c r="Q43" s="4">
        <v>570.00000000000011</v>
      </c>
      <c r="R43" s="4"/>
      <c r="S43" s="4">
        <v>1.1993507210894703</v>
      </c>
    </row>
    <row r="44" spans="1:19">
      <c r="A44" s="2" t="s">
        <v>43</v>
      </c>
      <c r="B44" s="2" t="s">
        <v>48</v>
      </c>
      <c r="C44" s="2">
        <v>1</v>
      </c>
      <c r="D44" s="42">
        <v>210</v>
      </c>
      <c r="E44" s="3">
        <v>840</v>
      </c>
      <c r="F44" s="4">
        <v>4</v>
      </c>
      <c r="G44" s="3">
        <v>60.000055741877937</v>
      </c>
      <c r="H44" s="3">
        <v>21.000019509657278</v>
      </c>
      <c r="I44" s="4"/>
      <c r="J44" s="4">
        <v>0</v>
      </c>
      <c r="K44" s="4">
        <v>12.008569843590054</v>
      </c>
      <c r="L44" s="4">
        <v>4</v>
      </c>
      <c r="M44" s="4"/>
      <c r="N44" s="5"/>
      <c r="O44" s="4"/>
      <c r="P44" s="4">
        <v>0.5</v>
      </c>
      <c r="Q44" s="4">
        <v>105.00000000000001</v>
      </c>
      <c r="R44" s="4"/>
      <c r="S44" s="4">
        <v>1.3118698542171521</v>
      </c>
    </row>
    <row r="45" spans="1:19">
      <c r="A45" s="2" t="s">
        <v>45</v>
      </c>
      <c r="B45" s="2" t="s">
        <v>48</v>
      </c>
      <c r="C45" s="2">
        <v>1</v>
      </c>
      <c r="D45" s="42">
        <v>210</v>
      </c>
      <c r="E45" s="3">
        <v>840</v>
      </c>
      <c r="F45" s="4">
        <v>4</v>
      </c>
      <c r="G45" s="3">
        <v>116.00010776763069</v>
      </c>
      <c r="H45" s="3">
        <v>40.600037718670741</v>
      </c>
      <c r="I45" s="4">
        <v>10</v>
      </c>
      <c r="J45" s="4">
        <v>21</v>
      </c>
      <c r="K45" s="4">
        <v>9.6068558748720445</v>
      </c>
      <c r="L45" s="4">
        <v>4</v>
      </c>
      <c r="M45" s="4"/>
      <c r="N45" s="5">
        <v>197.49913043478261</v>
      </c>
      <c r="O45" s="4">
        <v>25</v>
      </c>
      <c r="P45" s="4"/>
      <c r="Q45" s="4">
        <v>300</v>
      </c>
      <c r="R45" s="4">
        <v>300</v>
      </c>
      <c r="S45" s="4">
        <v>1.5839615761440911</v>
      </c>
    </row>
    <row r="46" spans="1:19">
      <c r="A46" s="2" t="s">
        <v>1</v>
      </c>
      <c r="B46" s="2" t="s">
        <v>48</v>
      </c>
      <c r="C46" s="2">
        <v>1</v>
      </c>
      <c r="D46" s="42">
        <v>532</v>
      </c>
      <c r="E46" s="3">
        <v>2128</v>
      </c>
      <c r="F46" s="4">
        <v>4</v>
      </c>
      <c r="G46" s="3">
        <v>208.00019323851021</v>
      </c>
      <c r="H46" s="3">
        <v>72.800067633478562</v>
      </c>
      <c r="I46" s="4">
        <v>20</v>
      </c>
      <c r="J46" s="4">
        <v>26.6</v>
      </c>
      <c r="K46" s="4">
        <v>20.099097668845307</v>
      </c>
      <c r="L46" s="4">
        <v>10.7639</v>
      </c>
      <c r="M46" s="4"/>
      <c r="N46" s="5"/>
      <c r="O46" s="4">
        <v>10</v>
      </c>
      <c r="P46" s="4"/>
      <c r="Q46" s="4">
        <v>266</v>
      </c>
      <c r="R46" s="4"/>
      <c r="S46" s="4">
        <v>1.4192744812935756</v>
      </c>
    </row>
    <row r="47" spans="1:19">
      <c r="A47" s="2" t="s">
        <v>9</v>
      </c>
      <c r="B47" s="2" t="s">
        <v>48</v>
      </c>
      <c r="C47" s="2">
        <v>1</v>
      </c>
      <c r="D47" s="42">
        <v>840</v>
      </c>
      <c r="E47" s="3">
        <v>3360</v>
      </c>
      <c r="F47" s="4">
        <v>4</v>
      </c>
      <c r="G47" s="3">
        <v>236.00021925138654</v>
      </c>
      <c r="H47" s="3">
        <v>83.010077118888134</v>
      </c>
      <c r="I47" s="4">
        <v>4.3499999999999996</v>
      </c>
      <c r="J47" s="4">
        <v>193.10344827586206</v>
      </c>
      <c r="K47" s="4">
        <v>16.33872807042399</v>
      </c>
      <c r="L47" s="4">
        <v>10</v>
      </c>
      <c r="M47" s="4"/>
      <c r="N47" s="5"/>
      <c r="O47" s="4">
        <v>8</v>
      </c>
      <c r="P47" s="4"/>
      <c r="Q47" s="4">
        <v>1544.8275862068967</v>
      </c>
      <c r="R47" s="4"/>
      <c r="S47" s="4">
        <v>1.3070110734684566</v>
      </c>
    </row>
    <row r="48" spans="1:19">
      <c r="A48" s="2" t="s">
        <v>8</v>
      </c>
      <c r="B48" s="2" t="s">
        <v>48</v>
      </c>
      <c r="C48" s="2">
        <v>1</v>
      </c>
      <c r="D48" s="42">
        <v>342</v>
      </c>
      <c r="E48" s="3">
        <v>1368</v>
      </c>
      <c r="F48" s="4">
        <v>4</v>
      </c>
      <c r="G48" s="3">
        <v>0</v>
      </c>
      <c r="H48" s="3">
        <v>0</v>
      </c>
      <c r="I48" s="4">
        <v>99.999999999999986</v>
      </c>
      <c r="J48" s="4">
        <v>3.4200000000000004</v>
      </c>
      <c r="K48" s="4">
        <v>8.0563237733001145</v>
      </c>
      <c r="L48" s="4">
        <v>4</v>
      </c>
      <c r="M48" s="4"/>
      <c r="N48" s="5"/>
      <c r="O48" s="4"/>
      <c r="P48" s="4">
        <v>0.25</v>
      </c>
      <c r="Q48" s="4">
        <v>85.500000000000014</v>
      </c>
      <c r="R48" s="4"/>
      <c r="S48" s="4">
        <v>1.0203430092954309</v>
      </c>
    </row>
    <row r="49" spans="1:19">
      <c r="A49" s="33" t="s">
        <v>231</v>
      </c>
      <c r="B49" s="34"/>
      <c r="C49" s="34"/>
      <c r="D49" s="39">
        <f>SUMIF($B3:$B48,"yes",D3:D48)</f>
        <v>19592</v>
      </c>
      <c r="E49" s="39">
        <f>SUMIF($B3:$B48,"yes",E3:E48)</f>
        <v>95216</v>
      </c>
      <c r="F49" s="39"/>
      <c r="G49" s="39">
        <f>SUMIF($B3:$B48,"yes",G3:G48)</f>
        <v>6384.005930935813</v>
      </c>
      <c r="H49" s="39">
        <f>SUMIF($B3:$B48,"yes",H3:H48)</f>
        <v>2295.8421329072166</v>
      </c>
      <c r="I49" s="39"/>
      <c r="J49" s="39">
        <f>SUMIF($B3:$B48,"yes",J3:J48)</f>
        <v>6080.0643115852145</v>
      </c>
      <c r="K49" s="4"/>
      <c r="L49" s="4"/>
      <c r="M49" s="4"/>
      <c r="N49" s="5"/>
      <c r="O49" s="4"/>
      <c r="P49" s="4"/>
      <c r="Q49" s="4"/>
      <c r="R49" s="4"/>
      <c r="S49" s="4"/>
    </row>
    <row r="50" spans="1:19">
      <c r="G50" s="30"/>
    </row>
    <row r="51" spans="1:19">
      <c r="A51" s="33" t="s">
        <v>193</v>
      </c>
      <c r="I51" s="1">
        <v>1</v>
      </c>
      <c r="K51" s="1">
        <v>2</v>
      </c>
      <c r="L51" s="1" t="s">
        <v>331</v>
      </c>
      <c r="M51" s="1" t="s">
        <v>331</v>
      </c>
      <c r="N51" s="1" t="s">
        <v>331</v>
      </c>
      <c r="O51" s="1">
        <v>3</v>
      </c>
      <c r="P51" s="1">
        <v>3</v>
      </c>
      <c r="Q51" s="1">
        <v>3</v>
      </c>
      <c r="R51" s="1">
        <v>4</v>
      </c>
      <c r="S51" s="1">
        <v>4</v>
      </c>
    </row>
    <row r="53" spans="1:19">
      <c r="A53" s="33" t="s">
        <v>197</v>
      </c>
    </row>
    <row r="54" spans="1:19">
      <c r="A54" s="13" t="s">
        <v>267</v>
      </c>
    </row>
    <row r="55" spans="1:19">
      <c r="A55" s="13" t="s">
        <v>1032</v>
      </c>
    </row>
    <row r="56" spans="1:19">
      <c r="A56" s="13" t="s">
        <v>265</v>
      </c>
    </row>
    <row r="57" spans="1:19">
      <c r="A57" s="13" t="s">
        <v>266</v>
      </c>
    </row>
    <row r="58" spans="1:19">
      <c r="A58" s="13" t="s">
        <v>330</v>
      </c>
    </row>
    <row r="59" spans="1:19">
      <c r="A59" s="13"/>
    </row>
    <row r="60" spans="1:19">
      <c r="A60" s="13"/>
    </row>
    <row r="61" spans="1:19">
      <c r="A61" s="13"/>
    </row>
    <row r="62" spans="1:19">
      <c r="A62" s="13"/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93" t="s">
        <v>206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62"/>
  <sheetViews>
    <sheetView workbookViewId="0">
      <pane ySplit="1" topLeftCell="A134" activePane="bottomLeft" state="frozen"/>
      <selection pane="bottomLeft" activeCell="D171" sqref="D171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5.33203125" style="28" bestFit="1" customWidth="1"/>
    <col min="5" max="28" width="5.6640625" style="28" bestFit="1" customWidth="1"/>
    <col min="29" max="16384" width="10.6640625" style="28"/>
  </cols>
  <sheetData>
    <row r="1" spans="1:31" s="35" customFormat="1" ht="25.5">
      <c r="A1" s="35" t="s">
        <v>116</v>
      </c>
      <c r="B1" s="35" t="s">
        <v>161</v>
      </c>
      <c r="C1" s="35" t="s">
        <v>162</v>
      </c>
      <c r="D1" s="35" t="s">
        <v>163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198</v>
      </c>
      <c r="AD1" s="36" t="s">
        <v>199</v>
      </c>
      <c r="AE1" s="36" t="s">
        <v>200</v>
      </c>
    </row>
    <row r="2" spans="1:31">
      <c r="A2" s="79" t="s">
        <v>137</v>
      </c>
      <c r="B2" s="79" t="s">
        <v>164</v>
      </c>
      <c r="C2" s="79" t="s">
        <v>227</v>
      </c>
      <c r="D2" s="79" t="s">
        <v>182</v>
      </c>
      <c r="E2" s="79">
        <v>0.17730000000000001</v>
      </c>
      <c r="F2" s="79">
        <v>0.17730000000000001</v>
      </c>
      <c r="G2" s="79">
        <v>0.17730000000000001</v>
      </c>
      <c r="H2" s="79">
        <v>0.17730000000000001</v>
      </c>
      <c r="I2" s="79">
        <v>0.17730000000000001</v>
      </c>
      <c r="J2" s="79">
        <v>0.17730000000000001</v>
      </c>
      <c r="K2" s="79">
        <v>0.17730000000000001</v>
      </c>
      <c r="L2" s="79">
        <v>0.9</v>
      </c>
      <c r="M2" s="79">
        <v>0.9</v>
      </c>
      <c r="N2" s="79">
        <v>0.9</v>
      </c>
      <c r="O2" s="79">
        <v>0.9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0.9</v>
      </c>
      <c r="Z2" s="79">
        <v>0.17730000000000001</v>
      </c>
      <c r="AA2" s="79">
        <v>0.17730000000000001</v>
      </c>
      <c r="AB2" s="79">
        <v>0.17730000000000001</v>
      </c>
      <c r="AC2" s="79">
        <v>14.37</v>
      </c>
      <c r="AD2" s="79">
        <v>80.38</v>
      </c>
      <c r="AE2" s="79">
        <v>3909.96</v>
      </c>
    </row>
    <row r="3" spans="1:31">
      <c r="A3" s="79"/>
      <c r="B3" s="79"/>
      <c r="C3" s="79"/>
      <c r="D3" s="79" t="s">
        <v>222</v>
      </c>
      <c r="E3" s="79">
        <v>0.17730000000000001</v>
      </c>
      <c r="F3" s="79">
        <v>0.17730000000000001</v>
      </c>
      <c r="G3" s="79">
        <v>0.17730000000000001</v>
      </c>
      <c r="H3" s="79">
        <v>0.17730000000000001</v>
      </c>
      <c r="I3" s="79">
        <v>0.17730000000000001</v>
      </c>
      <c r="J3" s="79">
        <v>0.17730000000000001</v>
      </c>
      <c r="K3" s="79">
        <v>0.17730000000000001</v>
      </c>
      <c r="L3" s="79">
        <v>0.17730000000000001</v>
      </c>
      <c r="M3" s="79">
        <v>0.17730000000000001</v>
      </c>
      <c r="N3" s="79">
        <v>0.17730000000000001</v>
      </c>
      <c r="O3" s="79">
        <v>0.17730000000000001</v>
      </c>
      <c r="P3" s="79">
        <v>0.17730000000000001</v>
      </c>
      <c r="Q3" s="79">
        <v>0.17730000000000001</v>
      </c>
      <c r="R3" s="79">
        <v>0.17730000000000001</v>
      </c>
      <c r="S3" s="79">
        <v>0.17730000000000001</v>
      </c>
      <c r="T3" s="79">
        <v>0.17730000000000001</v>
      </c>
      <c r="U3" s="79">
        <v>0.17730000000000001</v>
      </c>
      <c r="V3" s="79">
        <v>0.17730000000000001</v>
      </c>
      <c r="W3" s="79">
        <v>0.17730000000000001</v>
      </c>
      <c r="X3" s="79">
        <v>0.17730000000000001</v>
      </c>
      <c r="Y3" s="79">
        <v>0.17730000000000001</v>
      </c>
      <c r="Z3" s="79">
        <v>0.17730000000000001</v>
      </c>
      <c r="AA3" s="79">
        <v>0.17730000000000001</v>
      </c>
      <c r="AB3" s="79">
        <v>0.17730000000000001</v>
      </c>
      <c r="AC3" s="79">
        <v>4.26</v>
      </c>
      <c r="AD3" s="79"/>
      <c r="AE3" s="79"/>
    </row>
    <row r="4" spans="1:31">
      <c r="A4" s="79"/>
      <c r="B4" s="79"/>
      <c r="C4" s="79" t="s">
        <v>228</v>
      </c>
      <c r="D4" s="79" t="s">
        <v>182</v>
      </c>
      <c r="E4" s="79">
        <v>0.17730000000000001</v>
      </c>
      <c r="F4" s="79">
        <v>0.17730000000000001</v>
      </c>
      <c r="G4" s="79">
        <v>0.17730000000000001</v>
      </c>
      <c r="H4" s="79">
        <v>0.17730000000000001</v>
      </c>
      <c r="I4" s="79">
        <v>0.17730000000000001</v>
      </c>
      <c r="J4" s="79">
        <v>0.17730000000000001</v>
      </c>
      <c r="K4" s="79">
        <v>0.17730000000000001</v>
      </c>
      <c r="L4" s="79">
        <v>0.17730000000000001</v>
      </c>
      <c r="M4" s="79">
        <v>0.5</v>
      </c>
      <c r="N4" s="79">
        <v>0.5</v>
      </c>
      <c r="O4" s="79">
        <v>0.5</v>
      </c>
      <c r="P4" s="79">
        <v>0.5</v>
      </c>
      <c r="Q4" s="79">
        <v>0.5</v>
      </c>
      <c r="R4" s="79">
        <v>0.5</v>
      </c>
      <c r="S4" s="79">
        <v>0.5</v>
      </c>
      <c r="T4" s="79">
        <v>0.5</v>
      </c>
      <c r="U4" s="79">
        <v>0.5</v>
      </c>
      <c r="V4" s="79">
        <v>0.5</v>
      </c>
      <c r="W4" s="79">
        <v>0.5</v>
      </c>
      <c r="X4" s="79">
        <v>0.5</v>
      </c>
      <c r="Y4" s="79">
        <v>0.17730000000000001</v>
      </c>
      <c r="Z4" s="79">
        <v>0.17730000000000001</v>
      </c>
      <c r="AA4" s="79">
        <v>0.17730000000000001</v>
      </c>
      <c r="AB4" s="79">
        <v>0.17730000000000001</v>
      </c>
      <c r="AC4" s="79">
        <v>8.1300000000000008</v>
      </c>
      <c r="AD4" s="79">
        <v>49.15</v>
      </c>
      <c r="AE4" s="79"/>
    </row>
    <row r="5" spans="1:31">
      <c r="A5" s="79"/>
      <c r="B5" s="79"/>
      <c r="C5" s="79"/>
      <c r="D5" s="79" t="s">
        <v>222</v>
      </c>
      <c r="E5" s="79">
        <v>0.17730000000000001</v>
      </c>
      <c r="F5" s="79">
        <v>0.17730000000000001</v>
      </c>
      <c r="G5" s="79">
        <v>0.17730000000000001</v>
      </c>
      <c r="H5" s="79">
        <v>0.17730000000000001</v>
      </c>
      <c r="I5" s="79">
        <v>0.17730000000000001</v>
      </c>
      <c r="J5" s="79">
        <v>0.17730000000000001</v>
      </c>
      <c r="K5" s="79">
        <v>0.17730000000000001</v>
      </c>
      <c r="L5" s="79">
        <v>0.17730000000000001</v>
      </c>
      <c r="M5" s="79">
        <v>0.17730000000000001</v>
      </c>
      <c r="N5" s="79">
        <v>0.17730000000000001</v>
      </c>
      <c r="O5" s="79">
        <v>0.17730000000000001</v>
      </c>
      <c r="P5" s="79">
        <v>0.17730000000000001</v>
      </c>
      <c r="Q5" s="79">
        <v>0.17730000000000001</v>
      </c>
      <c r="R5" s="79">
        <v>0.17730000000000001</v>
      </c>
      <c r="S5" s="79">
        <v>0.17730000000000001</v>
      </c>
      <c r="T5" s="79">
        <v>0.17730000000000001</v>
      </c>
      <c r="U5" s="79">
        <v>0.17730000000000001</v>
      </c>
      <c r="V5" s="79">
        <v>0.17730000000000001</v>
      </c>
      <c r="W5" s="79">
        <v>0.17730000000000001</v>
      </c>
      <c r="X5" s="79">
        <v>0.17730000000000001</v>
      </c>
      <c r="Y5" s="79">
        <v>0.17730000000000001</v>
      </c>
      <c r="Z5" s="79">
        <v>0.17730000000000001</v>
      </c>
      <c r="AA5" s="79">
        <v>0.17730000000000001</v>
      </c>
      <c r="AB5" s="79">
        <v>0.17730000000000001</v>
      </c>
      <c r="AC5" s="79">
        <v>4.26</v>
      </c>
      <c r="AD5" s="79"/>
      <c r="AE5" s="79"/>
    </row>
    <row r="6" spans="1:31">
      <c r="A6" s="79"/>
      <c r="B6" s="79"/>
      <c r="C6" s="79" t="s">
        <v>165</v>
      </c>
      <c r="D6" s="79" t="s">
        <v>182</v>
      </c>
      <c r="E6" s="79">
        <v>0.17730000000000001</v>
      </c>
      <c r="F6" s="79">
        <v>0.17730000000000001</v>
      </c>
      <c r="G6" s="79">
        <v>0.17730000000000001</v>
      </c>
      <c r="H6" s="79">
        <v>0.17730000000000001</v>
      </c>
      <c r="I6" s="79">
        <v>0.17730000000000001</v>
      </c>
      <c r="J6" s="79">
        <v>0.17730000000000001</v>
      </c>
      <c r="K6" s="79">
        <v>0.17730000000000001</v>
      </c>
      <c r="L6" s="79">
        <v>0.9</v>
      </c>
      <c r="M6" s="79">
        <v>0.9</v>
      </c>
      <c r="N6" s="79">
        <v>0.9</v>
      </c>
      <c r="O6" s="79">
        <v>0.9</v>
      </c>
      <c r="P6" s="79">
        <v>0.9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0.9</v>
      </c>
      <c r="Z6" s="79">
        <v>0.17730000000000001</v>
      </c>
      <c r="AA6" s="79">
        <v>0.17730000000000001</v>
      </c>
      <c r="AB6" s="79">
        <v>0.17730000000000001</v>
      </c>
      <c r="AC6" s="79">
        <v>14.37</v>
      </c>
      <c r="AD6" s="79">
        <v>80.38</v>
      </c>
      <c r="AE6" s="79"/>
    </row>
    <row r="7" spans="1:31">
      <c r="A7" s="79"/>
      <c r="B7" s="79"/>
      <c r="C7" s="79"/>
      <c r="D7" s="79" t="s">
        <v>222</v>
      </c>
      <c r="E7" s="79">
        <v>0.17730000000000001</v>
      </c>
      <c r="F7" s="79">
        <v>0.17730000000000001</v>
      </c>
      <c r="G7" s="79">
        <v>0.17730000000000001</v>
      </c>
      <c r="H7" s="79">
        <v>0.17730000000000001</v>
      </c>
      <c r="I7" s="79">
        <v>0.17730000000000001</v>
      </c>
      <c r="J7" s="79">
        <v>0.17730000000000001</v>
      </c>
      <c r="K7" s="79">
        <v>0.17730000000000001</v>
      </c>
      <c r="L7" s="79">
        <v>0.17730000000000001</v>
      </c>
      <c r="M7" s="79">
        <v>0.17730000000000001</v>
      </c>
      <c r="N7" s="79">
        <v>0.17730000000000001</v>
      </c>
      <c r="O7" s="79">
        <v>0.17730000000000001</v>
      </c>
      <c r="P7" s="79">
        <v>0.17730000000000001</v>
      </c>
      <c r="Q7" s="79">
        <v>0.17730000000000001</v>
      </c>
      <c r="R7" s="79">
        <v>0.17730000000000001</v>
      </c>
      <c r="S7" s="79">
        <v>0.17730000000000001</v>
      </c>
      <c r="T7" s="79">
        <v>0.17730000000000001</v>
      </c>
      <c r="U7" s="79">
        <v>0.17730000000000001</v>
      </c>
      <c r="V7" s="79">
        <v>0.17730000000000001</v>
      </c>
      <c r="W7" s="79">
        <v>0.17730000000000001</v>
      </c>
      <c r="X7" s="79">
        <v>0.17730000000000001</v>
      </c>
      <c r="Y7" s="79">
        <v>0.17730000000000001</v>
      </c>
      <c r="Z7" s="79">
        <v>0.17730000000000001</v>
      </c>
      <c r="AA7" s="79">
        <v>0.17730000000000001</v>
      </c>
      <c r="AB7" s="79">
        <v>0.17730000000000001</v>
      </c>
      <c r="AC7" s="79">
        <v>4.26</v>
      </c>
      <c r="AD7" s="79"/>
      <c r="AE7" s="79"/>
    </row>
    <row r="8" spans="1:31">
      <c r="A8" s="79" t="s">
        <v>139</v>
      </c>
      <c r="B8" s="79" t="s">
        <v>164</v>
      </c>
      <c r="C8" s="79" t="s">
        <v>227</v>
      </c>
      <c r="D8" s="79" t="s">
        <v>182</v>
      </c>
      <c r="E8" s="79">
        <v>0.35</v>
      </c>
      <c r="F8" s="79">
        <v>0.35</v>
      </c>
      <c r="G8" s="79">
        <v>0.35</v>
      </c>
      <c r="H8" s="79">
        <v>0.35</v>
      </c>
      <c r="I8" s="79">
        <v>0.35</v>
      </c>
      <c r="J8" s="79">
        <v>0.35</v>
      </c>
      <c r="K8" s="79">
        <v>0.35</v>
      </c>
      <c r="L8" s="79">
        <v>0.35</v>
      </c>
      <c r="M8" s="79">
        <v>0.95</v>
      </c>
      <c r="N8" s="79">
        <v>0.95</v>
      </c>
      <c r="O8" s="79">
        <v>0.95</v>
      </c>
      <c r="P8" s="79">
        <v>0.95</v>
      </c>
      <c r="Q8" s="79">
        <v>0.95</v>
      </c>
      <c r="R8" s="79">
        <v>0.95</v>
      </c>
      <c r="S8" s="79">
        <v>0.95</v>
      </c>
      <c r="T8" s="79">
        <v>0.95</v>
      </c>
      <c r="U8" s="79">
        <v>0.95</v>
      </c>
      <c r="V8" s="79">
        <v>0.35</v>
      </c>
      <c r="W8" s="79">
        <v>0.35</v>
      </c>
      <c r="X8" s="79">
        <v>0.35</v>
      </c>
      <c r="Y8" s="79">
        <v>0.35</v>
      </c>
      <c r="Z8" s="79">
        <v>0.35</v>
      </c>
      <c r="AA8" s="79">
        <v>0.35</v>
      </c>
      <c r="AB8" s="79">
        <v>0.35</v>
      </c>
      <c r="AC8" s="79">
        <v>13.8</v>
      </c>
      <c r="AD8" s="79">
        <v>85.8</v>
      </c>
      <c r="AE8" s="79">
        <v>4180.91</v>
      </c>
    </row>
    <row r="9" spans="1:31">
      <c r="A9" s="79"/>
      <c r="B9" s="79"/>
      <c r="C9" s="79"/>
      <c r="D9" s="79" t="s">
        <v>222</v>
      </c>
      <c r="E9" s="79">
        <v>0.35</v>
      </c>
      <c r="F9" s="79">
        <v>0.35</v>
      </c>
      <c r="G9" s="79">
        <v>0.35</v>
      </c>
      <c r="H9" s="79">
        <v>0.35</v>
      </c>
      <c r="I9" s="79">
        <v>0.35</v>
      </c>
      <c r="J9" s="79">
        <v>0.35</v>
      </c>
      <c r="K9" s="79">
        <v>0.35</v>
      </c>
      <c r="L9" s="79">
        <v>0.35</v>
      </c>
      <c r="M9" s="79">
        <v>0.35</v>
      </c>
      <c r="N9" s="79">
        <v>0.35</v>
      </c>
      <c r="O9" s="79">
        <v>0.35</v>
      </c>
      <c r="P9" s="79">
        <v>0.35</v>
      </c>
      <c r="Q9" s="79">
        <v>0.35</v>
      </c>
      <c r="R9" s="79">
        <v>0.35</v>
      </c>
      <c r="S9" s="79">
        <v>0.35</v>
      </c>
      <c r="T9" s="79">
        <v>0.35</v>
      </c>
      <c r="U9" s="79">
        <v>0.35</v>
      </c>
      <c r="V9" s="79">
        <v>0.35</v>
      </c>
      <c r="W9" s="79">
        <v>0.35</v>
      </c>
      <c r="X9" s="79">
        <v>0.35</v>
      </c>
      <c r="Y9" s="79">
        <v>0.35</v>
      </c>
      <c r="Z9" s="79">
        <v>0.35</v>
      </c>
      <c r="AA9" s="79">
        <v>0.35</v>
      </c>
      <c r="AB9" s="79">
        <v>0.35</v>
      </c>
      <c r="AC9" s="79">
        <v>8.4</v>
      </c>
      <c r="AD9" s="79"/>
      <c r="AE9" s="79"/>
    </row>
    <row r="10" spans="1:31">
      <c r="A10" s="79"/>
      <c r="B10" s="79"/>
      <c r="C10" s="79" t="s">
        <v>228</v>
      </c>
      <c r="D10" s="79" t="s">
        <v>182</v>
      </c>
      <c r="E10" s="79">
        <v>0.25</v>
      </c>
      <c r="F10" s="79">
        <v>0.25</v>
      </c>
      <c r="G10" s="79">
        <v>0.25</v>
      </c>
      <c r="H10" s="79">
        <v>0.25</v>
      </c>
      <c r="I10" s="79">
        <v>0.25</v>
      </c>
      <c r="J10" s="79">
        <v>0.25</v>
      </c>
      <c r="K10" s="79">
        <v>0.25</v>
      </c>
      <c r="L10" s="79">
        <v>0.25</v>
      </c>
      <c r="M10" s="79">
        <v>0.5</v>
      </c>
      <c r="N10" s="79">
        <v>0.5</v>
      </c>
      <c r="O10" s="79">
        <v>0.5</v>
      </c>
      <c r="P10" s="79">
        <v>0.5</v>
      </c>
      <c r="Q10" s="79">
        <v>0.5</v>
      </c>
      <c r="R10" s="79">
        <v>0.5</v>
      </c>
      <c r="S10" s="79">
        <v>0.5</v>
      </c>
      <c r="T10" s="79">
        <v>0.5</v>
      </c>
      <c r="U10" s="79">
        <v>0.5</v>
      </c>
      <c r="V10" s="79">
        <v>0.25</v>
      </c>
      <c r="W10" s="79">
        <v>0.25</v>
      </c>
      <c r="X10" s="79">
        <v>0.25</v>
      </c>
      <c r="Y10" s="79">
        <v>0.25</v>
      </c>
      <c r="Z10" s="79">
        <v>0.25</v>
      </c>
      <c r="AA10" s="79">
        <v>0.25</v>
      </c>
      <c r="AB10" s="79">
        <v>0.25</v>
      </c>
      <c r="AC10" s="79">
        <v>8.25</v>
      </c>
      <c r="AD10" s="79">
        <v>53.25</v>
      </c>
      <c r="AE10" s="79"/>
    </row>
    <row r="11" spans="1:31">
      <c r="A11" s="79"/>
      <c r="B11" s="79"/>
      <c r="C11" s="79"/>
      <c r="D11" s="79" t="s">
        <v>222</v>
      </c>
      <c r="E11" s="79">
        <v>0.25</v>
      </c>
      <c r="F11" s="79">
        <v>0.25</v>
      </c>
      <c r="G11" s="79">
        <v>0.25</v>
      </c>
      <c r="H11" s="79">
        <v>0.25</v>
      </c>
      <c r="I11" s="79">
        <v>0.25</v>
      </c>
      <c r="J11" s="79">
        <v>0.25</v>
      </c>
      <c r="K11" s="79">
        <v>0.25</v>
      </c>
      <c r="L11" s="79">
        <v>0.25</v>
      </c>
      <c r="M11" s="79">
        <v>0.25</v>
      </c>
      <c r="N11" s="79">
        <v>0.25</v>
      </c>
      <c r="O11" s="79">
        <v>0.25</v>
      </c>
      <c r="P11" s="79">
        <v>0.25</v>
      </c>
      <c r="Q11" s="79">
        <v>0.25</v>
      </c>
      <c r="R11" s="79">
        <v>0.25</v>
      </c>
      <c r="S11" s="79">
        <v>0.25</v>
      </c>
      <c r="T11" s="79">
        <v>0.25</v>
      </c>
      <c r="U11" s="79">
        <v>0.25</v>
      </c>
      <c r="V11" s="79">
        <v>0.25</v>
      </c>
      <c r="W11" s="79">
        <v>0.25</v>
      </c>
      <c r="X11" s="79">
        <v>0.25</v>
      </c>
      <c r="Y11" s="79">
        <v>0.25</v>
      </c>
      <c r="Z11" s="79">
        <v>0.25</v>
      </c>
      <c r="AA11" s="79">
        <v>0.25</v>
      </c>
      <c r="AB11" s="79">
        <v>0.25</v>
      </c>
      <c r="AC11" s="79">
        <v>6</v>
      </c>
      <c r="AD11" s="79"/>
      <c r="AE11" s="79"/>
    </row>
    <row r="12" spans="1:31">
      <c r="A12" s="79"/>
      <c r="B12" s="79"/>
      <c r="C12" s="79" t="s">
        <v>165</v>
      </c>
      <c r="D12" s="79" t="s">
        <v>182</v>
      </c>
      <c r="E12" s="79">
        <v>0.35</v>
      </c>
      <c r="F12" s="79">
        <v>0.35</v>
      </c>
      <c r="G12" s="79">
        <v>0.35</v>
      </c>
      <c r="H12" s="79">
        <v>0.35</v>
      </c>
      <c r="I12" s="79">
        <v>0.35</v>
      </c>
      <c r="J12" s="79">
        <v>0.35</v>
      </c>
      <c r="K12" s="79">
        <v>0.35</v>
      </c>
      <c r="L12" s="79">
        <v>0.35</v>
      </c>
      <c r="M12" s="79">
        <v>0.95</v>
      </c>
      <c r="N12" s="79">
        <v>0.95</v>
      </c>
      <c r="O12" s="79">
        <v>0.95</v>
      </c>
      <c r="P12" s="79">
        <v>0.95</v>
      </c>
      <c r="Q12" s="79">
        <v>0.95</v>
      </c>
      <c r="R12" s="79">
        <v>0.95</v>
      </c>
      <c r="S12" s="79">
        <v>0.95</v>
      </c>
      <c r="T12" s="79">
        <v>0.95</v>
      </c>
      <c r="U12" s="79">
        <v>0.95</v>
      </c>
      <c r="V12" s="79">
        <v>0.35</v>
      </c>
      <c r="W12" s="79">
        <v>0.35</v>
      </c>
      <c r="X12" s="79">
        <v>0.35</v>
      </c>
      <c r="Y12" s="79">
        <v>0.35</v>
      </c>
      <c r="Z12" s="79">
        <v>0.35</v>
      </c>
      <c r="AA12" s="79">
        <v>0.35</v>
      </c>
      <c r="AB12" s="79">
        <v>0.35</v>
      </c>
      <c r="AC12" s="79">
        <v>13.8</v>
      </c>
      <c r="AD12" s="79">
        <v>85.8</v>
      </c>
      <c r="AE12" s="79"/>
    </row>
    <row r="13" spans="1:31">
      <c r="A13" s="79"/>
      <c r="B13" s="79"/>
      <c r="C13" s="79"/>
      <c r="D13" s="79" t="s">
        <v>222</v>
      </c>
      <c r="E13" s="79">
        <v>0.35</v>
      </c>
      <c r="F13" s="79">
        <v>0.35</v>
      </c>
      <c r="G13" s="79">
        <v>0.35</v>
      </c>
      <c r="H13" s="79">
        <v>0.35</v>
      </c>
      <c r="I13" s="79">
        <v>0.35</v>
      </c>
      <c r="J13" s="79">
        <v>0.35</v>
      </c>
      <c r="K13" s="79">
        <v>0.35</v>
      </c>
      <c r="L13" s="79">
        <v>0.35</v>
      </c>
      <c r="M13" s="79">
        <v>0.35</v>
      </c>
      <c r="N13" s="79">
        <v>0.35</v>
      </c>
      <c r="O13" s="79">
        <v>0.35</v>
      </c>
      <c r="P13" s="79">
        <v>0.35</v>
      </c>
      <c r="Q13" s="79">
        <v>0.35</v>
      </c>
      <c r="R13" s="79">
        <v>0.35</v>
      </c>
      <c r="S13" s="79">
        <v>0.35</v>
      </c>
      <c r="T13" s="79">
        <v>0.35</v>
      </c>
      <c r="U13" s="79">
        <v>0.35</v>
      </c>
      <c r="V13" s="79">
        <v>0.35</v>
      </c>
      <c r="W13" s="79">
        <v>0.35</v>
      </c>
      <c r="X13" s="79">
        <v>0.35</v>
      </c>
      <c r="Y13" s="79">
        <v>0.35</v>
      </c>
      <c r="Z13" s="79">
        <v>0.35</v>
      </c>
      <c r="AA13" s="79">
        <v>0.35</v>
      </c>
      <c r="AB13" s="79">
        <v>0.35</v>
      </c>
      <c r="AC13" s="79">
        <v>8.4</v>
      </c>
      <c r="AD13" s="79"/>
      <c r="AE13" s="79"/>
    </row>
    <row r="14" spans="1:31">
      <c r="A14" s="79" t="s">
        <v>332</v>
      </c>
      <c r="B14" s="79" t="s">
        <v>164</v>
      </c>
      <c r="C14" s="79" t="s">
        <v>227</v>
      </c>
      <c r="D14" s="79" t="s">
        <v>182</v>
      </c>
      <c r="E14" s="79">
        <v>0.1</v>
      </c>
      <c r="F14" s="79">
        <v>0.1</v>
      </c>
      <c r="G14" s="79">
        <v>0.1</v>
      </c>
      <c r="H14" s="79">
        <v>0.1</v>
      </c>
      <c r="I14" s="79">
        <v>0.1</v>
      </c>
      <c r="J14" s="79">
        <v>0.1</v>
      </c>
      <c r="K14" s="79">
        <v>0.1</v>
      </c>
      <c r="L14" s="79">
        <v>0.1</v>
      </c>
      <c r="M14" s="79">
        <v>0.15</v>
      </c>
      <c r="N14" s="79">
        <v>0.15</v>
      </c>
      <c r="O14" s="79">
        <v>0.25</v>
      </c>
      <c r="P14" s="79">
        <v>0.25</v>
      </c>
      <c r="Q14" s="79">
        <v>0.25</v>
      </c>
      <c r="R14" s="79">
        <v>0.15</v>
      </c>
      <c r="S14" s="79">
        <v>0.15</v>
      </c>
      <c r="T14" s="79">
        <v>0.1</v>
      </c>
      <c r="U14" s="79">
        <v>0.1</v>
      </c>
      <c r="V14" s="79">
        <v>0.1</v>
      </c>
      <c r="W14" s="79">
        <v>0.1</v>
      </c>
      <c r="X14" s="79">
        <v>0.1</v>
      </c>
      <c r="Y14" s="79">
        <v>0.1</v>
      </c>
      <c r="Z14" s="79">
        <v>0.1</v>
      </c>
      <c r="AA14" s="79">
        <v>0.1</v>
      </c>
      <c r="AB14" s="79">
        <v>0.1</v>
      </c>
      <c r="AC14" s="79">
        <v>3.05</v>
      </c>
      <c r="AD14" s="79">
        <v>20.05</v>
      </c>
      <c r="AE14" s="79">
        <v>1045.46</v>
      </c>
    </row>
    <row r="15" spans="1:31">
      <c r="A15" s="79"/>
      <c r="B15" s="79"/>
      <c r="C15" s="79"/>
      <c r="D15" s="79" t="s">
        <v>222</v>
      </c>
      <c r="E15" s="79">
        <v>0.1</v>
      </c>
      <c r="F15" s="79">
        <v>0.1</v>
      </c>
      <c r="G15" s="79">
        <v>0.1</v>
      </c>
      <c r="H15" s="79">
        <v>0.1</v>
      </c>
      <c r="I15" s="79">
        <v>0.1</v>
      </c>
      <c r="J15" s="79">
        <v>0.1</v>
      </c>
      <c r="K15" s="79">
        <v>0.1</v>
      </c>
      <c r="L15" s="79">
        <v>0.1</v>
      </c>
      <c r="M15" s="79">
        <v>0.1</v>
      </c>
      <c r="N15" s="79">
        <v>0.1</v>
      </c>
      <c r="O15" s="79">
        <v>0.1</v>
      </c>
      <c r="P15" s="79">
        <v>0.1</v>
      </c>
      <c r="Q15" s="79">
        <v>0.1</v>
      </c>
      <c r="R15" s="79">
        <v>0.1</v>
      </c>
      <c r="S15" s="79">
        <v>0.1</v>
      </c>
      <c r="T15" s="79">
        <v>0.1</v>
      </c>
      <c r="U15" s="79">
        <v>0.1</v>
      </c>
      <c r="V15" s="79">
        <v>0.1</v>
      </c>
      <c r="W15" s="79">
        <v>0.1</v>
      </c>
      <c r="X15" s="79">
        <v>0.1</v>
      </c>
      <c r="Y15" s="79">
        <v>0.1</v>
      </c>
      <c r="Z15" s="79">
        <v>0.1</v>
      </c>
      <c r="AA15" s="79">
        <v>0.1</v>
      </c>
      <c r="AB15" s="79">
        <v>0.1</v>
      </c>
      <c r="AC15" s="79">
        <v>2.4</v>
      </c>
      <c r="AD15" s="79"/>
      <c r="AE15" s="79"/>
    </row>
    <row r="16" spans="1:31">
      <c r="A16" s="79"/>
      <c r="B16" s="79"/>
      <c r="C16" s="79" t="s">
        <v>228</v>
      </c>
      <c r="D16" s="79" t="s">
        <v>182</v>
      </c>
      <c r="E16" s="79">
        <v>0.1</v>
      </c>
      <c r="F16" s="79">
        <v>0.1</v>
      </c>
      <c r="G16" s="79">
        <v>0.1</v>
      </c>
      <c r="H16" s="79">
        <v>0.1</v>
      </c>
      <c r="I16" s="79">
        <v>0.1</v>
      </c>
      <c r="J16" s="79">
        <v>0.1</v>
      </c>
      <c r="K16" s="79">
        <v>0.1</v>
      </c>
      <c r="L16" s="79">
        <v>0.1</v>
      </c>
      <c r="M16" s="79">
        <v>0.15</v>
      </c>
      <c r="N16" s="79">
        <v>0.15</v>
      </c>
      <c r="O16" s="79">
        <v>0.25</v>
      </c>
      <c r="P16" s="79">
        <v>0.25</v>
      </c>
      <c r="Q16" s="79">
        <v>0.25</v>
      </c>
      <c r="R16" s="79">
        <v>0.15</v>
      </c>
      <c r="S16" s="79">
        <v>0.15</v>
      </c>
      <c r="T16" s="79">
        <v>0.1</v>
      </c>
      <c r="U16" s="79">
        <v>0.1</v>
      </c>
      <c r="V16" s="79">
        <v>0.1</v>
      </c>
      <c r="W16" s="79">
        <v>0.1</v>
      </c>
      <c r="X16" s="79">
        <v>0.1</v>
      </c>
      <c r="Y16" s="79">
        <v>0.1</v>
      </c>
      <c r="Z16" s="79">
        <v>0.1</v>
      </c>
      <c r="AA16" s="79">
        <v>0.1</v>
      </c>
      <c r="AB16" s="79">
        <v>0.1</v>
      </c>
      <c r="AC16" s="79">
        <v>3.05</v>
      </c>
      <c r="AD16" s="79">
        <v>20.05</v>
      </c>
      <c r="AE16" s="79"/>
    </row>
    <row r="17" spans="1:31">
      <c r="A17" s="79"/>
      <c r="B17" s="79"/>
      <c r="C17" s="79"/>
      <c r="D17" s="79" t="s">
        <v>222</v>
      </c>
      <c r="E17" s="79">
        <v>0.1</v>
      </c>
      <c r="F17" s="79">
        <v>0.1</v>
      </c>
      <c r="G17" s="79">
        <v>0.1</v>
      </c>
      <c r="H17" s="79">
        <v>0.1</v>
      </c>
      <c r="I17" s="79">
        <v>0.1</v>
      </c>
      <c r="J17" s="79">
        <v>0.1</v>
      </c>
      <c r="K17" s="79">
        <v>0.1</v>
      </c>
      <c r="L17" s="79">
        <v>0.1</v>
      </c>
      <c r="M17" s="79">
        <v>0.1</v>
      </c>
      <c r="N17" s="79">
        <v>0.1</v>
      </c>
      <c r="O17" s="79">
        <v>0.1</v>
      </c>
      <c r="P17" s="79">
        <v>0.1</v>
      </c>
      <c r="Q17" s="79">
        <v>0.1</v>
      </c>
      <c r="R17" s="79">
        <v>0.1</v>
      </c>
      <c r="S17" s="79">
        <v>0.1</v>
      </c>
      <c r="T17" s="79">
        <v>0.1</v>
      </c>
      <c r="U17" s="79">
        <v>0.1</v>
      </c>
      <c r="V17" s="79">
        <v>0.1</v>
      </c>
      <c r="W17" s="79">
        <v>0.1</v>
      </c>
      <c r="X17" s="79">
        <v>0.1</v>
      </c>
      <c r="Y17" s="79">
        <v>0.1</v>
      </c>
      <c r="Z17" s="79">
        <v>0.1</v>
      </c>
      <c r="AA17" s="79">
        <v>0.1</v>
      </c>
      <c r="AB17" s="79">
        <v>0.1</v>
      </c>
      <c r="AC17" s="79">
        <v>2.4</v>
      </c>
      <c r="AD17" s="79"/>
      <c r="AE17" s="79"/>
    </row>
    <row r="18" spans="1:31">
      <c r="A18" s="79"/>
      <c r="B18" s="79"/>
      <c r="C18" s="79" t="s">
        <v>165</v>
      </c>
      <c r="D18" s="79" t="s">
        <v>182</v>
      </c>
      <c r="E18" s="79">
        <v>0.1</v>
      </c>
      <c r="F18" s="79">
        <v>0.1</v>
      </c>
      <c r="G18" s="79">
        <v>0.1</v>
      </c>
      <c r="H18" s="79">
        <v>0.1</v>
      </c>
      <c r="I18" s="79">
        <v>0.1</v>
      </c>
      <c r="J18" s="79">
        <v>0.1</v>
      </c>
      <c r="K18" s="79">
        <v>0.1</v>
      </c>
      <c r="L18" s="79">
        <v>0.1</v>
      </c>
      <c r="M18" s="79">
        <v>0.15</v>
      </c>
      <c r="N18" s="79">
        <v>0.15</v>
      </c>
      <c r="O18" s="79">
        <v>0.25</v>
      </c>
      <c r="P18" s="79">
        <v>0.25</v>
      </c>
      <c r="Q18" s="79">
        <v>0.25</v>
      </c>
      <c r="R18" s="79">
        <v>0.15</v>
      </c>
      <c r="S18" s="79">
        <v>0.15</v>
      </c>
      <c r="T18" s="79">
        <v>0.1</v>
      </c>
      <c r="U18" s="79">
        <v>0.1</v>
      </c>
      <c r="V18" s="79">
        <v>0.1</v>
      </c>
      <c r="W18" s="79">
        <v>0.1</v>
      </c>
      <c r="X18" s="79">
        <v>0.1</v>
      </c>
      <c r="Y18" s="79">
        <v>0.1</v>
      </c>
      <c r="Z18" s="79">
        <v>0.1</v>
      </c>
      <c r="AA18" s="79">
        <v>0.1</v>
      </c>
      <c r="AB18" s="79">
        <v>0.1</v>
      </c>
      <c r="AC18" s="79">
        <v>3.05</v>
      </c>
      <c r="AD18" s="79">
        <v>20.05</v>
      </c>
      <c r="AE18" s="79"/>
    </row>
    <row r="19" spans="1:31">
      <c r="A19" s="79"/>
      <c r="B19" s="79"/>
      <c r="C19" s="79"/>
      <c r="D19" s="79" t="s">
        <v>222</v>
      </c>
      <c r="E19" s="79">
        <v>0.1</v>
      </c>
      <c r="F19" s="79">
        <v>0.1</v>
      </c>
      <c r="G19" s="79">
        <v>0.1</v>
      </c>
      <c r="H19" s="79">
        <v>0.1</v>
      </c>
      <c r="I19" s="79">
        <v>0.1</v>
      </c>
      <c r="J19" s="79">
        <v>0.1</v>
      </c>
      <c r="K19" s="79">
        <v>0.1</v>
      </c>
      <c r="L19" s="79">
        <v>0.1</v>
      </c>
      <c r="M19" s="79">
        <v>0.1</v>
      </c>
      <c r="N19" s="79">
        <v>0.1</v>
      </c>
      <c r="O19" s="79">
        <v>0.1</v>
      </c>
      <c r="P19" s="79">
        <v>0.1</v>
      </c>
      <c r="Q19" s="79">
        <v>0.1</v>
      </c>
      <c r="R19" s="79">
        <v>0.1</v>
      </c>
      <c r="S19" s="79">
        <v>0.1</v>
      </c>
      <c r="T19" s="79">
        <v>0.1</v>
      </c>
      <c r="U19" s="79">
        <v>0.1</v>
      </c>
      <c r="V19" s="79">
        <v>0.1</v>
      </c>
      <c r="W19" s="79">
        <v>0.1</v>
      </c>
      <c r="X19" s="79">
        <v>0.1</v>
      </c>
      <c r="Y19" s="79">
        <v>0.1</v>
      </c>
      <c r="Z19" s="79">
        <v>0.1</v>
      </c>
      <c r="AA19" s="79">
        <v>0.1</v>
      </c>
      <c r="AB19" s="79">
        <v>0.1</v>
      </c>
      <c r="AC19" s="79">
        <v>2.4</v>
      </c>
      <c r="AD19" s="79"/>
      <c r="AE19" s="79"/>
    </row>
    <row r="20" spans="1:31">
      <c r="A20" s="79" t="s">
        <v>333</v>
      </c>
      <c r="B20" s="79" t="s">
        <v>164</v>
      </c>
      <c r="C20" s="79" t="s">
        <v>227</v>
      </c>
      <c r="D20" s="79" t="s">
        <v>182</v>
      </c>
      <c r="E20" s="79">
        <v>0.02</v>
      </c>
      <c r="F20" s="79">
        <v>0.02</v>
      </c>
      <c r="G20" s="79">
        <v>0.02</v>
      </c>
      <c r="H20" s="79">
        <v>0.02</v>
      </c>
      <c r="I20" s="79">
        <v>0.02</v>
      </c>
      <c r="J20" s="79">
        <v>0.02</v>
      </c>
      <c r="K20" s="79">
        <v>0.02</v>
      </c>
      <c r="L20" s="79">
        <v>0.02</v>
      </c>
      <c r="M20" s="79">
        <v>0.15</v>
      </c>
      <c r="N20" s="79">
        <v>0.15</v>
      </c>
      <c r="O20" s="79">
        <v>0.2</v>
      </c>
      <c r="P20" s="79">
        <v>0.2</v>
      </c>
      <c r="Q20" s="79">
        <v>0.2</v>
      </c>
      <c r="R20" s="79">
        <v>0.1</v>
      </c>
      <c r="S20" s="79">
        <v>0.1</v>
      </c>
      <c r="T20" s="79">
        <v>0.02</v>
      </c>
      <c r="U20" s="79">
        <v>0.02</v>
      </c>
      <c r="V20" s="79">
        <v>0.02</v>
      </c>
      <c r="W20" s="79">
        <v>0.02</v>
      </c>
      <c r="X20" s="79">
        <v>0.02</v>
      </c>
      <c r="Y20" s="79">
        <v>0.02</v>
      </c>
      <c r="Z20" s="79">
        <v>0.02</v>
      </c>
      <c r="AA20" s="79">
        <v>0.02</v>
      </c>
      <c r="AB20" s="79">
        <v>0.02</v>
      </c>
      <c r="AC20" s="79">
        <v>1.44</v>
      </c>
      <c r="AD20" s="79">
        <v>8.16</v>
      </c>
      <c r="AE20" s="79">
        <v>425.49</v>
      </c>
    </row>
    <row r="21" spans="1:31">
      <c r="A21" s="79"/>
      <c r="B21" s="79"/>
      <c r="C21" s="79"/>
      <c r="D21" s="79" t="s">
        <v>222</v>
      </c>
      <c r="E21" s="79">
        <v>0.02</v>
      </c>
      <c r="F21" s="79">
        <v>0.02</v>
      </c>
      <c r="G21" s="79">
        <v>0.02</v>
      </c>
      <c r="H21" s="79">
        <v>0.02</v>
      </c>
      <c r="I21" s="79">
        <v>0.02</v>
      </c>
      <c r="J21" s="79">
        <v>0.02</v>
      </c>
      <c r="K21" s="79">
        <v>0.02</v>
      </c>
      <c r="L21" s="79">
        <v>0.02</v>
      </c>
      <c r="M21" s="79">
        <v>0.02</v>
      </c>
      <c r="N21" s="79">
        <v>0.02</v>
      </c>
      <c r="O21" s="79">
        <v>0.02</v>
      </c>
      <c r="P21" s="79">
        <v>0.02</v>
      </c>
      <c r="Q21" s="79">
        <v>0.02</v>
      </c>
      <c r="R21" s="79">
        <v>0.02</v>
      </c>
      <c r="S21" s="79">
        <v>0.02</v>
      </c>
      <c r="T21" s="79">
        <v>0.02</v>
      </c>
      <c r="U21" s="79">
        <v>0.02</v>
      </c>
      <c r="V21" s="79">
        <v>0.02</v>
      </c>
      <c r="W21" s="79">
        <v>0.02</v>
      </c>
      <c r="X21" s="79">
        <v>0.02</v>
      </c>
      <c r="Y21" s="79">
        <v>0.02</v>
      </c>
      <c r="Z21" s="79">
        <v>0.02</v>
      </c>
      <c r="AA21" s="79">
        <v>0.02</v>
      </c>
      <c r="AB21" s="79">
        <v>0.02</v>
      </c>
      <c r="AC21" s="79">
        <v>0.48</v>
      </c>
      <c r="AD21" s="79"/>
      <c r="AE21" s="79"/>
    </row>
    <row r="22" spans="1:31">
      <c r="A22" s="79"/>
      <c r="B22" s="79"/>
      <c r="C22" s="79" t="s">
        <v>228</v>
      </c>
      <c r="D22" s="79" t="s">
        <v>182</v>
      </c>
      <c r="E22" s="79">
        <v>0.02</v>
      </c>
      <c r="F22" s="79">
        <v>0.02</v>
      </c>
      <c r="G22" s="79">
        <v>0.02</v>
      </c>
      <c r="H22" s="79">
        <v>0.02</v>
      </c>
      <c r="I22" s="79">
        <v>0.02</v>
      </c>
      <c r="J22" s="79">
        <v>0.02</v>
      </c>
      <c r="K22" s="79">
        <v>0.02</v>
      </c>
      <c r="L22" s="79">
        <v>0.02</v>
      </c>
      <c r="M22" s="79">
        <v>0.15</v>
      </c>
      <c r="N22" s="79">
        <v>0.15</v>
      </c>
      <c r="O22" s="79">
        <v>0.2</v>
      </c>
      <c r="P22" s="79">
        <v>0.2</v>
      </c>
      <c r="Q22" s="79">
        <v>0.2</v>
      </c>
      <c r="R22" s="79">
        <v>0.1</v>
      </c>
      <c r="S22" s="79">
        <v>0.1</v>
      </c>
      <c r="T22" s="79">
        <v>0.02</v>
      </c>
      <c r="U22" s="79">
        <v>0.02</v>
      </c>
      <c r="V22" s="79">
        <v>0.02</v>
      </c>
      <c r="W22" s="79">
        <v>0.02</v>
      </c>
      <c r="X22" s="79">
        <v>0.02</v>
      </c>
      <c r="Y22" s="79">
        <v>0.02</v>
      </c>
      <c r="Z22" s="79">
        <v>0.02</v>
      </c>
      <c r="AA22" s="79">
        <v>0.02</v>
      </c>
      <c r="AB22" s="79">
        <v>0.02</v>
      </c>
      <c r="AC22" s="79">
        <v>1.44</v>
      </c>
      <c r="AD22" s="79">
        <v>8.16</v>
      </c>
      <c r="AE22" s="79"/>
    </row>
    <row r="23" spans="1:31">
      <c r="A23" s="79"/>
      <c r="B23" s="79"/>
      <c r="C23" s="79"/>
      <c r="D23" s="79" t="s">
        <v>222</v>
      </c>
      <c r="E23" s="79">
        <v>0.02</v>
      </c>
      <c r="F23" s="79">
        <v>0.02</v>
      </c>
      <c r="G23" s="79">
        <v>0.02</v>
      </c>
      <c r="H23" s="79">
        <v>0.02</v>
      </c>
      <c r="I23" s="79">
        <v>0.02</v>
      </c>
      <c r="J23" s="79">
        <v>0.02</v>
      </c>
      <c r="K23" s="79">
        <v>0.02</v>
      </c>
      <c r="L23" s="79">
        <v>0.02</v>
      </c>
      <c r="M23" s="79">
        <v>0.02</v>
      </c>
      <c r="N23" s="79">
        <v>0.02</v>
      </c>
      <c r="O23" s="79">
        <v>0.02</v>
      </c>
      <c r="P23" s="79">
        <v>0.02</v>
      </c>
      <c r="Q23" s="79">
        <v>0.02</v>
      </c>
      <c r="R23" s="79">
        <v>0.02</v>
      </c>
      <c r="S23" s="79">
        <v>0.02</v>
      </c>
      <c r="T23" s="79">
        <v>0.02</v>
      </c>
      <c r="U23" s="79">
        <v>0.02</v>
      </c>
      <c r="V23" s="79">
        <v>0.02</v>
      </c>
      <c r="W23" s="79">
        <v>0.02</v>
      </c>
      <c r="X23" s="79">
        <v>0.02</v>
      </c>
      <c r="Y23" s="79">
        <v>0.02</v>
      </c>
      <c r="Z23" s="79">
        <v>0.02</v>
      </c>
      <c r="AA23" s="79">
        <v>0.02</v>
      </c>
      <c r="AB23" s="79">
        <v>0.02</v>
      </c>
      <c r="AC23" s="79">
        <v>0.48</v>
      </c>
      <c r="AD23" s="79"/>
      <c r="AE23" s="79"/>
    </row>
    <row r="24" spans="1:31">
      <c r="A24" s="79"/>
      <c r="B24" s="79"/>
      <c r="C24" s="79" t="s">
        <v>165</v>
      </c>
      <c r="D24" s="79" t="s">
        <v>182</v>
      </c>
      <c r="E24" s="79">
        <v>0.02</v>
      </c>
      <c r="F24" s="79">
        <v>0.02</v>
      </c>
      <c r="G24" s="79">
        <v>0.02</v>
      </c>
      <c r="H24" s="79">
        <v>0.02</v>
      </c>
      <c r="I24" s="79">
        <v>0.02</v>
      </c>
      <c r="J24" s="79">
        <v>0.02</v>
      </c>
      <c r="K24" s="79">
        <v>0.02</v>
      </c>
      <c r="L24" s="79">
        <v>0.02</v>
      </c>
      <c r="M24" s="79">
        <v>0.15</v>
      </c>
      <c r="N24" s="79">
        <v>0.15</v>
      </c>
      <c r="O24" s="79">
        <v>0.2</v>
      </c>
      <c r="P24" s="79">
        <v>0.2</v>
      </c>
      <c r="Q24" s="79">
        <v>0.2</v>
      </c>
      <c r="R24" s="79">
        <v>0.1</v>
      </c>
      <c r="S24" s="79">
        <v>0.1</v>
      </c>
      <c r="T24" s="79">
        <v>0.02</v>
      </c>
      <c r="U24" s="79">
        <v>0.02</v>
      </c>
      <c r="V24" s="79">
        <v>0.02</v>
      </c>
      <c r="W24" s="79">
        <v>0.02</v>
      </c>
      <c r="X24" s="79">
        <v>0.02</v>
      </c>
      <c r="Y24" s="79">
        <v>0.02</v>
      </c>
      <c r="Z24" s="79">
        <v>0.02</v>
      </c>
      <c r="AA24" s="79">
        <v>0.02</v>
      </c>
      <c r="AB24" s="79">
        <v>0.02</v>
      </c>
      <c r="AC24" s="79">
        <v>1.44</v>
      </c>
      <c r="AD24" s="79">
        <v>8.16</v>
      </c>
      <c r="AE24" s="79"/>
    </row>
    <row r="25" spans="1:31">
      <c r="A25" s="79"/>
      <c r="B25" s="79"/>
      <c r="C25" s="79"/>
      <c r="D25" s="79" t="s">
        <v>222</v>
      </c>
      <c r="E25" s="79">
        <v>0.02</v>
      </c>
      <c r="F25" s="79">
        <v>0.02</v>
      </c>
      <c r="G25" s="79">
        <v>0.02</v>
      </c>
      <c r="H25" s="79">
        <v>0.02</v>
      </c>
      <c r="I25" s="79">
        <v>0.02</v>
      </c>
      <c r="J25" s="79">
        <v>0.02</v>
      </c>
      <c r="K25" s="79">
        <v>0.02</v>
      </c>
      <c r="L25" s="79">
        <v>0.02</v>
      </c>
      <c r="M25" s="79">
        <v>0.02</v>
      </c>
      <c r="N25" s="79">
        <v>0.02</v>
      </c>
      <c r="O25" s="79">
        <v>0.02</v>
      </c>
      <c r="P25" s="79">
        <v>0.02</v>
      </c>
      <c r="Q25" s="79">
        <v>0.02</v>
      </c>
      <c r="R25" s="79">
        <v>0.02</v>
      </c>
      <c r="S25" s="79">
        <v>0.02</v>
      </c>
      <c r="T25" s="79">
        <v>0.02</v>
      </c>
      <c r="U25" s="79">
        <v>0.02</v>
      </c>
      <c r="V25" s="79">
        <v>0.02</v>
      </c>
      <c r="W25" s="79">
        <v>0.02</v>
      </c>
      <c r="X25" s="79">
        <v>0.02</v>
      </c>
      <c r="Y25" s="79">
        <v>0.02</v>
      </c>
      <c r="Z25" s="79">
        <v>0.02</v>
      </c>
      <c r="AA25" s="79">
        <v>0.02</v>
      </c>
      <c r="AB25" s="79">
        <v>0.02</v>
      </c>
      <c r="AC25" s="79">
        <v>0.48</v>
      </c>
      <c r="AD25" s="79"/>
      <c r="AE25" s="79"/>
    </row>
    <row r="26" spans="1:31">
      <c r="A26" s="79" t="s">
        <v>334</v>
      </c>
      <c r="B26" s="79" t="s">
        <v>164</v>
      </c>
      <c r="C26" s="79" t="s">
        <v>165</v>
      </c>
      <c r="D26" s="79" t="s">
        <v>182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0.3</v>
      </c>
      <c r="N26" s="79">
        <v>0.3</v>
      </c>
      <c r="O26" s="79">
        <v>0.3</v>
      </c>
      <c r="P26" s="79">
        <v>0.3</v>
      </c>
      <c r="Q26" s="79">
        <v>0.3</v>
      </c>
      <c r="R26" s="79">
        <v>0.3</v>
      </c>
      <c r="S26" s="79">
        <v>0.3</v>
      </c>
      <c r="T26" s="79">
        <v>0.15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2.25</v>
      </c>
      <c r="AD26" s="79">
        <v>11.25</v>
      </c>
      <c r="AE26" s="79">
        <v>586.61</v>
      </c>
    </row>
    <row r="27" spans="1:31">
      <c r="A27" s="79"/>
      <c r="B27" s="79"/>
      <c r="C27" s="79"/>
      <c r="D27" s="79" t="s">
        <v>190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/>
      <c r="AE27" s="79"/>
    </row>
    <row r="28" spans="1:31">
      <c r="A28" s="79"/>
      <c r="B28" s="79"/>
      <c r="C28" s="79"/>
      <c r="D28" s="79" t="s">
        <v>191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/>
      <c r="AE28" s="79"/>
    </row>
    <row r="29" spans="1:31">
      <c r="A29" s="79" t="s">
        <v>138</v>
      </c>
      <c r="B29" s="79" t="s">
        <v>164</v>
      </c>
      <c r="C29" s="79" t="s">
        <v>229</v>
      </c>
      <c r="D29" s="79" t="s">
        <v>182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0.7</v>
      </c>
      <c r="N29" s="79">
        <v>0.7</v>
      </c>
      <c r="O29" s="79">
        <v>0.7</v>
      </c>
      <c r="P29" s="79">
        <v>0.7</v>
      </c>
      <c r="Q29" s="79">
        <v>0.7</v>
      </c>
      <c r="R29" s="79">
        <v>0.7</v>
      </c>
      <c r="S29" s="79">
        <v>0.7</v>
      </c>
      <c r="T29" s="79">
        <v>0.7</v>
      </c>
      <c r="U29" s="79">
        <v>0.15</v>
      </c>
      <c r="V29" s="79">
        <v>0.15</v>
      </c>
      <c r="W29" s="79">
        <v>0.15</v>
      </c>
      <c r="X29" s="79">
        <v>0.15</v>
      </c>
      <c r="Y29" s="79">
        <v>0.15</v>
      </c>
      <c r="Z29" s="79">
        <v>0</v>
      </c>
      <c r="AA29" s="79">
        <v>0</v>
      </c>
      <c r="AB29" s="79">
        <v>0</v>
      </c>
      <c r="AC29" s="79">
        <v>6.35</v>
      </c>
      <c r="AD29" s="79">
        <v>31.75</v>
      </c>
      <c r="AE29" s="79">
        <v>1366.39</v>
      </c>
    </row>
    <row r="30" spans="1:31">
      <c r="A30" s="79"/>
      <c r="B30" s="79"/>
      <c r="C30" s="79"/>
      <c r="D30" s="79" t="s">
        <v>222</v>
      </c>
      <c r="E30" s="79">
        <v>0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  <c r="U30" s="79">
        <v>0</v>
      </c>
      <c r="V30" s="79">
        <v>0</v>
      </c>
      <c r="W30" s="79">
        <v>0</v>
      </c>
      <c r="X30" s="79">
        <v>0</v>
      </c>
      <c r="Y30" s="79">
        <v>0</v>
      </c>
      <c r="Z30" s="79">
        <v>0</v>
      </c>
      <c r="AA30" s="79">
        <v>0</v>
      </c>
      <c r="AB30" s="79">
        <v>0</v>
      </c>
      <c r="AC30" s="79">
        <v>0</v>
      </c>
      <c r="AD30" s="79"/>
      <c r="AE30" s="79"/>
    </row>
    <row r="31" spans="1:31">
      <c r="A31" s="79"/>
      <c r="B31" s="79"/>
      <c r="C31" s="79" t="s">
        <v>230</v>
      </c>
      <c r="D31" s="79" t="s">
        <v>182</v>
      </c>
      <c r="E31" s="79">
        <v>0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0.15</v>
      </c>
      <c r="N31" s="79">
        <v>0.15</v>
      </c>
      <c r="O31" s="79">
        <v>0.15</v>
      </c>
      <c r="P31" s="79">
        <v>0.15</v>
      </c>
      <c r="Q31" s="79">
        <v>0.15</v>
      </c>
      <c r="R31" s="79">
        <v>0.15</v>
      </c>
      <c r="S31" s="79">
        <v>0.15</v>
      </c>
      <c r="T31" s="79">
        <v>0.15</v>
      </c>
      <c r="U31" s="79">
        <v>0.15</v>
      </c>
      <c r="V31" s="79">
        <v>0.15</v>
      </c>
      <c r="W31" s="79">
        <v>0.15</v>
      </c>
      <c r="X31" s="79">
        <v>0.15</v>
      </c>
      <c r="Y31" s="79">
        <v>0.15</v>
      </c>
      <c r="Z31" s="79">
        <v>0</v>
      </c>
      <c r="AA31" s="79">
        <v>0</v>
      </c>
      <c r="AB31" s="79">
        <v>0</v>
      </c>
      <c r="AC31" s="79">
        <v>1.95</v>
      </c>
      <c r="AD31" s="79">
        <v>9.75</v>
      </c>
      <c r="AE31" s="79"/>
    </row>
    <row r="32" spans="1:31">
      <c r="A32" s="79"/>
      <c r="B32" s="79"/>
      <c r="C32" s="79"/>
      <c r="D32" s="79" t="s">
        <v>222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79">
        <v>0</v>
      </c>
      <c r="AA32" s="79">
        <v>0</v>
      </c>
      <c r="AB32" s="79">
        <v>0</v>
      </c>
      <c r="AC32" s="79">
        <v>0</v>
      </c>
      <c r="AD32" s="79"/>
      <c r="AE32" s="79"/>
    </row>
    <row r="33" spans="1:31">
      <c r="A33" s="79"/>
      <c r="B33" s="79"/>
      <c r="C33" s="79" t="s">
        <v>165</v>
      </c>
      <c r="D33" s="79" t="s">
        <v>182</v>
      </c>
      <c r="E33" s="79">
        <v>0</v>
      </c>
      <c r="F33" s="79">
        <v>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0.7</v>
      </c>
      <c r="N33" s="79">
        <v>0.7</v>
      </c>
      <c r="O33" s="79">
        <v>0.7</v>
      </c>
      <c r="P33" s="79">
        <v>0.7</v>
      </c>
      <c r="Q33" s="79">
        <v>0.7</v>
      </c>
      <c r="R33" s="79">
        <v>0.7</v>
      </c>
      <c r="S33" s="79">
        <v>0.7</v>
      </c>
      <c r="T33" s="79">
        <v>0.7</v>
      </c>
      <c r="U33" s="79">
        <v>0.15</v>
      </c>
      <c r="V33" s="79">
        <v>0.15</v>
      </c>
      <c r="W33" s="79">
        <v>0.15</v>
      </c>
      <c r="X33" s="79">
        <v>0.15</v>
      </c>
      <c r="Y33" s="79">
        <v>0.15</v>
      </c>
      <c r="Z33" s="79">
        <v>0</v>
      </c>
      <c r="AA33" s="79">
        <v>0</v>
      </c>
      <c r="AB33" s="79">
        <v>0</v>
      </c>
      <c r="AC33" s="79">
        <v>6.35</v>
      </c>
      <c r="AD33" s="79">
        <v>31.75</v>
      </c>
      <c r="AE33" s="79"/>
    </row>
    <row r="34" spans="1:31">
      <c r="A34" s="79"/>
      <c r="B34" s="79"/>
      <c r="C34" s="79"/>
      <c r="D34" s="79" t="s">
        <v>222</v>
      </c>
      <c r="E34" s="79">
        <v>0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/>
      <c r="AE34" s="79"/>
    </row>
    <row r="35" spans="1:31">
      <c r="A35" s="79" t="s">
        <v>207</v>
      </c>
      <c r="B35" s="79" t="s">
        <v>164</v>
      </c>
      <c r="C35" s="79" t="s">
        <v>227</v>
      </c>
      <c r="D35" s="79" t="s">
        <v>182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0.7</v>
      </c>
      <c r="N35" s="79">
        <v>0.7</v>
      </c>
      <c r="O35" s="79">
        <v>0.7</v>
      </c>
      <c r="P35" s="79">
        <v>0.7</v>
      </c>
      <c r="Q35" s="79">
        <v>0.7</v>
      </c>
      <c r="R35" s="79">
        <v>0.7</v>
      </c>
      <c r="S35" s="79">
        <v>0.7</v>
      </c>
      <c r="T35" s="79">
        <v>0.7</v>
      </c>
      <c r="U35" s="79">
        <v>0.7</v>
      </c>
      <c r="V35" s="79">
        <v>0.7</v>
      </c>
      <c r="W35" s="79">
        <v>0.7</v>
      </c>
      <c r="X35" s="79">
        <v>0.7</v>
      </c>
      <c r="Y35" s="79">
        <v>0.7</v>
      </c>
      <c r="Z35" s="79">
        <v>0</v>
      </c>
      <c r="AA35" s="79">
        <v>0</v>
      </c>
      <c r="AB35" s="79">
        <v>0</v>
      </c>
      <c r="AC35" s="79">
        <v>9.1</v>
      </c>
      <c r="AD35" s="79">
        <v>45.5</v>
      </c>
      <c r="AE35" s="79">
        <v>2255.5</v>
      </c>
    </row>
    <row r="36" spans="1:31">
      <c r="A36" s="79"/>
      <c r="B36" s="79"/>
      <c r="C36" s="79"/>
      <c r="D36" s="79" t="s">
        <v>222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79">
        <v>0</v>
      </c>
      <c r="V36" s="79">
        <v>0</v>
      </c>
      <c r="W36" s="79">
        <v>0</v>
      </c>
      <c r="X36" s="79">
        <v>0</v>
      </c>
      <c r="Y36" s="79">
        <v>0</v>
      </c>
      <c r="Z36" s="79">
        <v>0</v>
      </c>
      <c r="AA36" s="79">
        <v>0</v>
      </c>
      <c r="AB36" s="79">
        <v>0</v>
      </c>
      <c r="AC36" s="79">
        <v>0</v>
      </c>
      <c r="AD36" s="79"/>
      <c r="AE36" s="79"/>
    </row>
    <row r="37" spans="1:31">
      <c r="A37" s="79"/>
      <c r="B37" s="79"/>
      <c r="C37" s="79" t="s">
        <v>228</v>
      </c>
      <c r="D37" s="79" t="s">
        <v>182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0.5</v>
      </c>
      <c r="N37" s="79">
        <v>0.5</v>
      </c>
      <c r="O37" s="79">
        <v>0.5</v>
      </c>
      <c r="P37" s="79">
        <v>0.5</v>
      </c>
      <c r="Q37" s="79">
        <v>0.5</v>
      </c>
      <c r="R37" s="79">
        <v>0.5</v>
      </c>
      <c r="S37" s="79">
        <v>0.5</v>
      </c>
      <c r="T37" s="79">
        <v>0.5</v>
      </c>
      <c r="U37" s="79">
        <v>0.5</v>
      </c>
      <c r="V37" s="79">
        <v>0.5</v>
      </c>
      <c r="W37" s="79">
        <v>0.5</v>
      </c>
      <c r="X37" s="79">
        <v>0.5</v>
      </c>
      <c r="Y37" s="79">
        <v>0.5</v>
      </c>
      <c r="Z37" s="79">
        <v>0</v>
      </c>
      <c r="AA37" s="79">
        <v>0</v>
      </c>
      <c r="AB37" s="79">
        <v>0</v>
      </c>
      <c r="AC37" s="79">
        <v>6.5</v>
      </c>
      <c r="AD37" s="79">
        <v>32.5</v>
      </c>
      <c r="AE37" s="79"/>
    </row>
    <row r="38" spans="1:31">
      <c r="A38" s="79"/>
      <c r="B38" s="79"/>
      <c r="C38" s="79"/>
      <c r="D38" s="79" t="s">
        <v>222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0</v>
      </c>
      <c r="Y38" s="79">
        <v>0</v>
      </c>
      <c r="Z38" s="79">
        <v>0</v>
      </c>
      <c r="AA38" s="79">
        <v>0</v>
      </c>
      <c r="AB38" s="79">
        <v>0</v>
      </c>
      <c r="AC38" s="79">
        <v>0</v>
      </c>
      <c r="AD38" s="79"/>
      <c r="AE38" s="79"/>
    </row>
    <row r="39" spans="1:31">
      <c r="A39" s="79"/>
      <c r="B39" s="79"/>
      <c r="C39" s="79" t="s">
        <v>165</v>
      </c>
      <c r="D39" s="79" t="s">
        <v>182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0.7</v>
      </c>
      <c r="N39" s="79">
        <v>0.7</v>
      </c>
      <c r="O39" s="79">
        <v>0.7</v>
      </c>
      <c r="P39" s="79">
        <v>0.7</v>
      </c>
      <c r="Q39" s="79">
        <v>0.7</v>
      </c>
      <c r="R39" s="79">
        <v>0.7</v>
      </c>
      <c r="S39" s="79">
        <v>0.7</v>
      </c>
      <c r="T39" s="79">
        <v>0.7</v>
      </c>
      <c r="U39" s="79">
        <v>0.7</v>
      </c>
      <c r="V39" s="79">
        <v>0.7</v>
      </c>
      <c r="W39" s="79">
        <v>0.7</v>
      </c>
      <c r="X39" s="79">
        <v>0.7</v>
      </c>
      <c r="Y39" s="79">
        <v>0.7</v>
      </c>
      <c r="Z39" s="79">
        <v>0</v>
      </c>
      <c r="AA39" s="79">
        <v>0</v>
      </c>
      <c r="AB39" s="79">
        <v>0</v>
      </c>
      <c r="AC39" s="79">
        <v>9.1</v>
      </c>
      <c r="AD39" s="79">
        <v>45.5</v>
      </c>
      <c r="AE39" s="79"/>
    </row>
    <row r="40" spans="1:31">
      <c r="A40" s="79"/>
      <c r="B40" s="79"/>
      <c r="C40" s="79"/>
      <c r="D40" s="79" t="s">
        <v>222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79">
        <v>0</v>
      </c>
      <c r="V40" s="79">
        <v>0</v>
      </c>
      <c r="W40" s="79">
        <v>0</v>
      </c>
      <c r="X40" s="79">
        <v>0</v>
      </c>
      <c r="Y40" s="79">
        <v>0</v>
      </c>
      <c r="Z40" s="79">
        <v>0</v>
      </c>
      <c r="AA40" s="79">
        <v>0</v>
      </c>
      <c r="AB40" s="79">
        <v>0</v>
      </c>
      <c r="AC40" s="79">
        <v>0</v>
      </c>
      <c r="AD40" s="79"/>
      <c r="AE40" s="79"/>
    </row>
    <row r="41" spans="1:31">
      <c r="A41" s="79" t="s">
        <v>209</v>
      </c>
      <c r="B41" s="79" t="s">
        <v>164</v>
      </c>
      <c r="C41" s="79" t="s">
        <v>227</v>
      </c>
      <c r="D41" s="79" t="s">
        <v>182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0.95</v>
      </c>
      <c r="N41" s="79">
        <v>0.95</v>
      </c>
      <c r="O41" s="79">
        <v>0.95</v>
      </c>
      <c r="P41" s="79">
        <v>0.95</v>
      </c>
      <c r="Q41" s="79">
        <v>0.95</v>
      </c>
      <c r="R41" s="79">
        <v>0.95</v>
      </c>
      <c r="S41" s="79">
        <v>0.95</v>
      </c>
      <c r="T41" s="79">
        <v>0.95</v>
      </c>
      <c r="U41" s="79">
        <v>0.95</v>
      </c>
      <c r="V41" s="79">
        <v>0.15</v>
      </c>
      <c r="W41" s="79">
        <v>0.15</v>
      </c>
      <c r="X41" s="79">
        <v>0.15</v>
      </c>
      <c r="Y41" s="79">
        <v>0.15</v>
      </c>
      <c r="Z41" s="79">
        <v>0</v>
      </c>
      <c r="AA41" s="79">
        <v>0</v>
      </c>
      <c r="AB41" s="79">
        <v>0</v>
      </c>
      <c r="AC41" s="79">
        <v>9.15</v>
      </c>
      <c r="AD41" s="79">
        <v>45.75</v>
      </c>
      <c r="AE41" s="79">
        <v>2203.29</v>
      </c>
    </row>
    <row r="42" spans="1:31">
      <c r="A42" s="79"/>
      <c r="B42" s="79"/>
      <c r="C42" s="79"/>
      <c r="D42" s="79" t="s">
        <v>222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/>
      <c r="AE42" s="79"/>
    </row>
    <row r="43" spans="1:31">
      <c r="A43" s="79"/>
      <c r="B43" s="79"/>
      <c r="C43" s="79" t="s">
        <v>228</v>
      </c>
      <c r="D43" s="79" t="s">
        <v>182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0.5</v>
      </c>
      <c r="N43" s="79">
        <v>0.5</v>
      </c>
      <c r="O43" s="79">
        <v>0.5</v>
      </c>
      <c r="P43" s="79">
        <v>0.5</v>
      </c>
      <c r="Q43" s="79">
        <v>0.5</v>
      </c>
      <c r="R43" s="79">
        <v>0.5</v>
      </c>
      <c r="S43" s="79">
        <v>0.5</v>
      </c>
      <c r="T43" s="79">
        <v>0.5</v>
      </c>
      <c r="U43" s="79">
        <v>0.5</v>
      </c>
      <c r="V43" s="79">
        <v>0.15</v>
      </c>
      <c r="W43" s="79">
        <v>0.15</v>
      </c>
      <c r="X43" s="79">
        <v>0.15</v>
      </c>
      <c r="Y43" s="79">
        <v>0.15</v>
      </c>
      <c r="Z43" s="79">
        <v>0</v>
      </c>
      <c r="AA43" s="79">
        <v>0</v>
      </c>
      <c r="AB43" s="79">
        <v>0</v>
      </c>
      <c r="AC43" s="79">
        <v>5.0999999999999996</v>
      </c>
      <c r="AD43" s="79">
        <v>25.5</v>
      </c>
      <c r="AE43" s="79"/>
    </row>
    <row r="44" spans="1:31">
      <c r="A44" s="79"/>
      <c r="B44" s="79"/>
      <c r="C44" s="79"/>
      <c r="D44" s="79" t="s">
        <v>222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/>
      <c r="AE44" s="79"/>
    </row>
    <row r="45" spans="1:31">
      <c r="A45" s="79"/>
      <c r="B45" s="79"/>
      <c r="C45" s="79" t="s">
        <v>165</v>
      </c>
      <c r="D45" s="79" t="s">
        <v>182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0.95</v>
      </c>
      <c r="N45" s="79">
        <v>0.95</v>
      </c>
      <c r="O45" s="79">
        <v>0.95</v>
      </c>
      <c r="P45" s="79">
        <v>0.95</v>
      </c>
      <c r="Q45" s="79">
        <v>0.95</v>
      </c>
      <c r="R45" s="79">
        <v>0.95</v>
      </c>
      <c r="S45" s="79">
        <v>0.95</v>
      </c>
      <c r="T45" s="79">
        <v>0.95</v>
      </c>
      <c r="U45" s="79">
        <v>0.95</v>
      </c>
      <c r="V45" s="79">
        <v>0.15</v>
      </c>
      <c r="W45" s="79">
        <v>0.15</v>
      </c>
      <c r="X45" s="79">
        <v>0.15</v>
      </c>
      <c r="Y45" s="79">
        <v>0.15</v>
      </c>
      <c r="Z45" s="79">
        <v>0</v>
      </c>
      <c r="AA45" s="79">
        <v>0</v>
      </c>
      <c r="AB45" s="79">
        <v>0</v>
      </c>
      <c r="AC45" s="79">
        <v>9.15</v>
      </c>
      <c r="AD45" s="79">
        <v>45.75</v>
      </c>
      <c r="AE45" s="79"/>
    </row>
    <row r="46" spans="1:31">
      <c r="A46" s="79"/>
      <c r="B46" s="79"/>
      <c r="C46" s="79"/>
      <c r="D46" s="79" t="s">
        <v>222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0</v>
      </c>
      <c r="X46" s="79">
        <v>0</v>
      </c>
      <c r="Y46" s="79">
        <v>0</v>
      </c>
      <c r="Z46" s="79">
        <v>0</v>
      </c>
      <c r="AA46" s="79">
        <v>0</v>
      </c>
      <c r="AB46" s="79">
        <v>0</v>
      </c>
      <c r="AC46" s="79">
        <v>0</v>
      </c>
      <c r="AD46" s="79"/>
      <c r="AE46" s="79"/>
    </row>
    <row r="47" spans="1:31">
      <c r="A47" s="79" t="s">
        <v>210</v>
      </c>
      <c r="B47" s="79" t="s">
        <v>164</v>
      </c>
      <c r="C47" s="79" t="s">
        <v>227</v>
      </c>
      <c r="D47" s="79" t="s">
        <v>182</v>
      </c>
      <c r="E47" s="79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0.35</v>
      </c>
      <c r="N47" s="79">
        <v>0.35</v>
      </c>
      <c r="O47" s="79">
        <v>0.35</v>
      </c>
      <c r="P47" s="79">
        <v>0.35</v>
      </c>
      <c r="Q47" s="79">
        <v>0.35</v>
      </c>
      <c r="R47" s="79">
        <v>0.35</v>
      </c>
      <c r="S47" s="79">
        <v>0.35</v>
      </c>
      <c r="T47" s="79">
        <v>0.35</v>
      </c>
      <c r="U47" s="79">
        <v>0.95</v>
      </c>
      <c r="V47" s="79">
        <v>0.95</v>
      </c>
      <c r="W47" s="79">
        <v>0.95</v>
      </c>
      <c r="X47" s="79">
        <v>0.95</v>
      </c>
      <c r="Y47" s="79">
        <v>0.95</v>
      </c>
      <c r="Z47" s="79">
        <v>0</v>
      </c>
      <c r="AA47" s="79">
        <v>0</v>
      </c>
      <c r="AB47" s="79">
        <v>0</v>
      </c>
      <c r="AC47" s="79">
        <v>7.55</v>
      </c>
      <c r="AD47" s="79">
        <v>37.75</v>
      </c>
      <c r="AE47" s="79">
        <v>1833.39</v>
      </c>
    </row>
    <row r="48" spans="1:31">
      <c r="A48" s="79"/>
      <c r="B48" s="79"/>
      <c r="C48" s="79"/>
      <c r="D48" s="79" t="s">
        <v>222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79">
        <v>0</v>
      </c>
      <c r="AC48" s="79">
        <v>0</v>
      </c>
      <c r="AD48" s="79"/>
      <c r="AE48" s="79"/>
    </row>
    <row r="49" spans="1:31">
      <c r="A49" s="79"/>
      <c r="B49" s="79"/>
      <c r="C49" s="79" t="s">
        <v>228</v>
      </c>
      <c r="D49" s="79" t="s">
        <v>182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0.35</v>
      </c>
      <c r="N49" s="79">
        <v>0.35</v>
      </c>
      <c r="O49" s="79">
        <v>0.35</v>
      </c>
      <c r="P49" s="79">
        <v>0.35</v>
      </c>
      <c r="Q49" s="79">
        <v>0.35</v>
      </c>
      <c r="R49" s="79">
        <v>0.35</v>
      </c>
      <c r="S49" s="79">
        <v>0.35</v>
      </c>
      <c r="T49" s="79">
        <v>0.35</v>
      </c>
      <c r="U49" s="79">
        <v>0.35</v>
      </c>
      <c r="V49" s="79">
        <v>0.35</v>
      </c>
      <c r="W49" s="79">
        <v>0.35</v>
      </c>
      <c r="X49" s="79">
        <v>0.35</v>
      </c>
      <c r="Y49" s="79">
        <v>0.35</v>
      </c>
      <c r="Z49" s="79">
        <v>0</v>
      </c>
      <c r="AA49" s="79">
        <v>0</v>
      </c>
      <c r="AB49" s="79">
        <v>0</v>
      </c>
      <c r="AC49" s="79">
        <v>4.55</v>
      </c>
      <c r="AD49" s="79">
        <v>22.75</v>
      </c>
      <c r="AE49" s="79"/>
    </row>
    <row r="50" spans="1:31">
      <c r="A50" s="79"/>
      <c r="B50" s="79"/>
      <c r="C50" s="79"/>
      <c r="D50" s="79" t="s">
        <v>222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 s="79">
        <v>0</v>
      </c>
      <c r="X50" s="79">
        <v>0</v>
      </c>
      <c r="Y50" s="79">
        <v>0</v>
      </c>
      <c r="Z50" s="79">
        <v>0</v>
      </c>
      <c r="AA50" s="79">
        <v>0</v>
      </c>
      <c r="AB50" s="79">
        <v>0</v>
      </c>
      <c r="AC50" s="79">
        <v>0</v>
      </c>
      <c r="AD50" s="79"/>
      <c r="AE50" s="79"/>
    </row>
    <row r="51" spans="1:31">
      <c r="A51" s="79"/>
      <c r="B51" s="79"/>
      <c r="C51" s="79" t="s">
        <v>165</v>
      </c>
      <c r="D51" s="79" t="s">
        <v>182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0.35</v>
      </c>
      <c r="N51" s="79">
        <v>0.35</v>
      </c>
      <c r="O51" s="79">
        <v>0.35</v>
      </c>
      <c r="P51" s="79">
        <v>0.35</v>
      </c>
      <c r="Q51" s="79">
        <v>0.35</v>
      </c>
      <c r="R51" s="79">
        <v>0.35</v>
      </c>
      <c r="S51" s="79">
        <v>0.35</v>
      </c>
      <c r="T51" s="79">
        <v>0.35</v>
      </c>
      <c r="U51" s="79">
        <v>0.95</v>
      </c>
      <c r="V51" s="79">
        <v>0.95</v>
      </c>
      <c r="W51" s="79">
        <v>0.95</v>
      </c>
      <c r="X51" s="79">
        <v>0.95</v>
      </c>
      <c r="Y51" s="79">
        <v>0.95</v>
      </c>
      <c r="Z51" s="79">
        <v>0</v>
      </c>
      <c r="AA51" s="79">
        <v>0</v>
      </c>
      <c r="AB51" s="79">
        <v>0</v>
      </c>
      <c r="AC51" s="79">
        <v>7.55</v>
      </c>
      <c r="AD51" s="79">
        <v>37.75</v>
      </c>
      <c r="AE51" s="79"/>
    </row>
    <row r="52" spans="1:31">
      <c r="A52" s="79"/>
      <c r="B52" s="79"/>
      <c r="C52" s="79"/>
      <c r="D52" s="79" t="s">
        <v>222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  <c r="T52" s="79">
        <v>0</v>
      </c>
      <c r="U52" s="79">
        <v>0</v>
      </c>
      <c r="V52" s="79">
        <v>0</v>
      </c>
      <c r="W52" s="79">
        <v>0</v>
      </c>
      <c r="X52" s="79">
        <v>0</v>
      </c>
      <c r="Y52" s="79">
        <v>0</v>
      </c>
      <c r="Z52" s="79">
        <v>0</v>
      </c>
      <c r="AA52" s="79">
        <v>0</v>
      </c>
      <c r="AB52" s="79">
        <v>0</v>
      </c>
      <c r="AC52" s="79">
        <v>0</v>
      </c>
      <c r="AD52" s="79"/>
      <c r="AE52" s="79"/>
    </row>
    <row r="53" spans="1:31">
      <c r="A53" s="79" t="s">
        <v>335</v>
      </c>
      <c r="B53" s="79" t="s">
        <v>164</v>
      </c>
      <c r="C53" s="79" t="s">
        <v>227</v>
      </c>
      <c r="D53" s="79" t="s">
        <v>182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0.25</v>
      </c>
      <c r="N53" s="79">
        <v>0.25</v>
      </c>
      <c r="O53" s="79">
        <v>0.25</v>
      </c>
      <c r="P53" s="79">
        <v>0.25</v>
      </c>
      <c r="Q53" s="79">
        <v>0.25</v>
      </c>
      <c r="R53" s="79">
        <v>0.25</v>
      </c>
      <c r="S53" s="79">
        <v>0.25</v>
      </c>
      <c r="T53" s="79">
        <v>0.95</v>
      </c>
      <c r="U53" s="79">
        <v>0.95</v>
      </c>
      <c r="V53" s="79">
        <v>0.95</v>
      </c>
      <c r="W53" s="79">
        <v>0.95</v>
      </c>
      <c r="X53" s="79">
        <v>0.95</v>
      </c>
      <c r="Y53" s="79">
        <v>0</v>
      </c>
      <c r="Z53" s="79">
        <v>0</v>
      </c>
      <c r="AA53" s="79">
        <v>0</v>
      </c>
      <c r="AB53" s="79">
        <v>0</v>
      </c>
      <c r="AC53" s="79">
        <v>6.5</v>
      </c>
      <c r="AD53" s="79">
        <v>32.5</v>
      </c>
      <c r="AE53" s="79">
        <v>1494.39</v>
      </c>
    </row>
    <row r="54" spans="1:31">
      <c r="A54" s="79"/>
      <c r="B54" s="79"/>
      <c r="C54" s="79"/>
      <c r="D54" s="79" t="s">
        <v>222</v>
      </c>
      <c r="E54" s="79">
        <v>0</v>
      </c>
      <c r="F54" s="79">
        <v>0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 s="79">
        <v>0</v>
      </c>
      <c r="X54" s="79">
        <v>0</v>
      </c>
      <c r="Y54" s="79">
        <v>0</v>
      </c>
      <c r="Z54" s="79">
        <v>0</v>
      </c>
      <c r="AA54" s="79">
        <v>0</v>
      </c>
      <c r="AB54" s="79">
        <v>0</v>
      </c>
      <c r="AC54" s="79">
        <v>0</v>
      </c>
      <c r="AD54" s="79"/>
      <c r="AE54" s="79"/>
    </row>
    <row r="55" spans="1:31">
      <c r="A55" s="79"/>
      <c r="B55" s="79"/>
      <c r="C55" s="79" t="s">
        <v>228</v>
      </c>
      <c r="D55" s="79" t="s">
        <v>182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0.15</v>
      </c>
      <c r="N55" s="79">
        <v>0.15</v>
      </c>
      <c r="O55" s="79">
        <v>0.15</v>
      </c>
      <c r="P55" s="79">
        <v>0.15</v>
      </c>
      <c r="Q55" s="79">
        <v>0.15</v>
      </c>
      <c r="R55" s="79">
        <v>0.15</v>
      </c>
      <c r="S55" s="79">
        <v>0.15</v>
      </c>
      <c r="T55" s="79">
        <v>0.15</v>
      </c>
      <c r="U55" s="79">
        <v>0.15</v>
      </c>
      <c r="V55" s="79">
        <v>0.35</v>
      </c>
      <c r="W55" s="79">
        <v>0.35</v>
      </c>
      <c r="X55" s="79">
        <v>0</v>
      </c>
      <c r="Y55" s="79">
        <v>0</v>
      </c>
      <c r="Z55" s="79">
        <v>0</v>
      </c>
      <c r="AA55" s="79">
        <v>0</v>
      </c>
      <c r="AB55" s="79">
        <v>0</v>
      </c>
      <c r="AC55" s="79">
        <v>2.0499999999999998</v>
      </c>
      <c r="AD55" s="79">
        <v>10.25</v>
      </c>
      <c r="AE55" s="79"/>
    </row>
    <row r="56" spans="1:31">
      <c r="A56" s="79"/>
      <c r="B56" s="79"/>
      <c r="C56" s="79"/>
      <c r="D56" s="79" t="s">
        <v>222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79">
        <v>0</v>
      </c>
      <c r="W56" s="79">
        <v>0</v>
      </c>
      <c r="X56" s="79">
        <v>0</v>
      </c>
      <c r="Y56" s="79">
        <v>0</v>
      </c>
      <c r="Z56" s="79">
        <v>0</v>
      </c>
      <c r="AA56" s="79">
        <v>0</v>
      </c>
      <c r="AB56" s="79">
        <v>0</v>
      </c>
      <c r="AC56" s="79">
        <v>0</v>
      </c>
      <c r="AD56" s="79"/>
      <c r="AE56" s="79"/>
    </row>
    <row r="57" spans="1:31">
      <c r="A57" s="79"/>
      <c r="B57" s="79"/>
      <c r="C57" s="79" t="s">
        <v>165</v>
      </c>
      <c r="D57" s="79" t="s">
        <v>182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0.25</v>
      </c>
      <c r="N57" s="79">
        <v>0.25</v>
      </c>
      <c r="O57" s="79">
        <v>0.25</v>
      </c>
      <c r="P57" s="79">
        <v>0.25</v>
      </c>
      <c r="Q57" s="79">
        <v>0.25</v>
      </c>
      <c r="R57" s="79">
        <v>0.25</v>
      </c>
      <c r="S57" s="79">
        <v>0.25</v>
      </c>
      <c r="T57" s="79">
        <v>0.95</v>
      </c>
      <c r="U57" s="79">
        <v>0.95</v>
      </c>
      <c r="V57" s="79">
        <v>0.95</v>
      </c>
      <c r="W57" s="79">
        <v>0.95</v>
      </c>
      <c r="X57" s="79">
        <v>0.95</v>
      </c>
      <c r="Y57" s="79">
        <v>0</v>
      </c>
      <c r="Z57" s="79">
        <v>0</v>
      </c>
      <c r="AA57" s="79">
        <v>0</v>
      </c>
      <c r="AB57" s="79">
        <v>0</v>
      </c>
      <c r="AC57" s="79">
        <v>6.5</v>
      </c>
      <c r="AD57" s="79">
        <v>32.5</v>
      </c>
      <c r="AE57" s="79"/>
    </row>
    <row r="58" spans="1:31">
      <c r="A58" s="79"/>
      <c r="B58" s="79"/>
      <c r="C58" s="79"/>
      <c r="D58" s="79" t="s">
        <v>222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79">
        <v>0</v>
      </c>
      <c r="AC58" s="79">
        <v>0</v>
      </c>
      <c r="AD58" s="79"/>
      <c r="AE58" s="79"/>
    </row>
    <row r="59" spans="1:31">
      <c r="A59" s="79" t="s">
        <v>211</v>
      </c>
      <c r="B59" s="79" t="s">
        <v>164</v>
      </c>
      <c r="C59" s="79" t="s">
        <v>227</v>
      </c>
      <c r="D59" s="79" t="s">
        <v>182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0.95</v>
      </c>
      <c r="O59" s="79">
        <v>0.95</v>
      </c>
      <c r="P59" s="79">
        <v>0.95</v>
      </c>
      <c r="Q59" s="79">
        <v>0.95</v>
      </c>
      <c r="R59" s="79">
        <v>0.95</v>
      </c>
      <c r="S59" s="79">
        <v>0.95</v>
      </c>
      <c r="T59" s="79">
        <v>0.35</v>
      </c>
      <c r="U59" s="79">
        <v>0.35</v>
      </c>
      <c r="V59" s="79">
        <v>0.35</v>
      </c>
      <c r="W59" s="79">
        <v>0.35</v>
      </c>
      <c r="X59" s="79">
        <v>0.35</v>
      </c>
      <c r="Y59" s="79">
        <v>0</v>
      </c>
      <c r="Z59" s="79">
        <v>0</v>
      </c>
      <c r="AA59" s="79">
        <v>0</v>
      </c>
      <c r="AB59" s="79">
        <v>0</v>
      </c>
      <c r="AC59" s="79">
        <v>7.45</v>
      </c>
      <c r="AD59" s="79">
        <v>37.25</v>
      </c>
      <c r="AE59" s="79">
        <v>1692.57</v>
      </c>
    </row>
    <row r="60" spans="1:31">
      <c r="A60" s="79"/>
      <c r="B60" s="79"/>
      <c r="C60" s="79"/>
      <c r="D60" s="79" t="s">
        <v>222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  <c r="U60" s="79">
        <v>0</v>
      </c>
      <c r="V60" s="79">
        <v>0</v>
      </c>
      <c r="W60" s="79">
        <v>0</v>
      </c>
      <c r="X60" s="79">
        <v>0</v>
      </c>
      <c r="Y60" s="79">
        <v>0</v>
      </c>
      <c r="Z60" s="79">
        <v>0</v>
      </c>
      <c r="AA60" s="79">
        <v>0</v>
      </c>
      <c r="AB60" s="79">
        <v>0</v>
      </c>
      <c r="AC60" s="79">
        <v>0</v>
      </c>
      <c r="AD60" s="79"/>
      <c r="AE60" s="79"/>
    </row>
    <row r="61" spans="1:31">
      <c r="A61" s="79"/>
      <c r="B61" s="79"/>
      <c r="C61" s="79" t="s">
        <v>228</v>
      </c>
      <c r="D61" s="79" t="s">
        <v>182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  <c r="N61" s="79">
        <v>0.15</v>
      </c>
      <c r="O61" s="79">
        <v>0.15</v>
      </c>
      <c r="P61" s="79">
        <v>0.15</v>
      </c>
      <c r="Q61" s="79">
        <v>0.15</v>
      </c>
      <c r="R61" s="79">
        <v>0.15</v>
      </c>
      <c r="S61" s="79">
        <v>0.15</v>
      </c>
      <c r="T61" s="79">
        <v>0.15</v>
      </c>
      <c r="U61" s="79">
        <v>0.15</v>
      </c>
      <c r="V61" s="79">
        <v>0.35</v>
      </c>
      <c r="W61" s="79">
        <v>0.35</v>
      </c>
      <c r="X61" s="79">
        <v>0</v>
      </c>
      <c r="Y61" s="79">
        <v>0</v>
      </c>
      <c r="Z61" s="79">
        <v>0</v>
      </c>
      <c r="AA61" s="79">
        <v>0</v>
      </c>
      <c r="AB61" s="79">
        <v>0</v>
      </c>
      <c r="AC61" s="79">
        <v>1.9</v>
      </c>
      <c r="AD61" s="79">
        <v>9.5</v>
      </c>
      <c r="AE61" s="79"/>
    </row>
    <row r="62" spans="1:31">
      <c r="A62" s="79"/>
      <c r="B62" s="79"/>
      <c r="C62" s="79"/>
      <c r="D62" s="79" t="s">
        <v>222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/>
      <c r="AE62" s="79"/>
    </row>
    <row r="63" spans="1:31">
      <c r="A63" s="79"/>
      <c r="B63" s="79"/>
      <c r="C63" s="79" t="s">
        <v>165</v>
      </c>
      <c r="D63" s="79" t="s">
        <v>182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0.95</v>
      </c>
      <c r="O63" s="79">
        <v>0.95</v>
      </c>
      <c r="P63" s="79">
        <v>0.95</v>
      </c>
      <c r="Q63" s="79">
        <v>0.95</v>
      </c>
      <c r="R63" s="79">
        <v>0.95</v>
      </c>
      <c r="S63" s="79">
        <v>0.95</v>
      </c>
      <c r="T63" s="79">
        <v>0.35</v>
      </c>
      <c r="U63" s="79">
        <v>0.35</v>
      </c>
      <c r="V63" s="79">
        <v>0.35</v>
      </c>
      <c r="W63" s="79">
        <v>0.35</v>
      </c>
      <c r="X63" s="79">
        <v>0.35</v>
      </c>
      <c r="Y63" s="79">
        <v>0</v>
      </c>
      <c r="Z63" s="79">
        <v>0</v>
      </c>
      <c r="AA63" s="79">
        <v>0</v>
      </c>
      <c r="AB63" s="79">
        <v>0</v>
      </c>
      <c r="AC63" s="79">
        <v>7.45</v>
      </c>
      <c r="AD63" s="79">
        <v>37.25</v>
      </c>
      <c r="AE63" s="79"/>
    </row>
    <row r="64" spans="1:31">
      <c r="A64" s="79"/>
      <c r="B64" s="79"/>
      <c r="C64" s="79"/>
      <c r="D64" s="79" t="s">
        <v>222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79">
        <v>0</v>
      </c>
      <c r="W64" s="79">
        <v>0</v>
      </c>
      <c r="X64" s="79">
        <v>0</v>
      </c>
      <c r="Y64" s="79">
        <v>0</v>
      </c>
      <c r="Z64" s="79">
        <v>0</v>
      </c>
      <c r="AA64" s="79">
        <v>0</v>
      </c>
      <c r="AB64" s="79">
        <v>0</v>
      </c>
      <c r="AC64" s="79">
        <v>0</v>
      </c>
      <c r="AD64" s="79"/>
      <c r="AE64" s="79"/>
    </row>
    <row r="65" spans="1:31">
      <c r="A65" s="79" t="s">
        <v>159</v>
      </c>
      <c r="B65" s="79" t="s">
        <v>164</v>
      </c>
      <c r="C65" s="79" t="s">
        <v>165</v>
      </c>
      <c r="D65" s="79" t="s">
        <v>166</v>
      </c>
      <c r="E65" s="79">
        <v>1</v>
      </c>
      <c r="F65" s="79">
        <v>1</v>
      </c>
      <c r="G65" s="79">
        <v>1</v>
      </c>
      <c r="H65" s="79">
        <v>1</v>
      </c>
      <c r="I65" s="79">
        <v>1</v>
      </c>
      <c r="J65" s="79">
        <v>1</v>
      </c>
      <c r="K65" s="79">
        <v>1</v>
      </c>
      <c r="L65" s="79">
        <v>0.5</v>
      </c>
      <c r="M65" s="79">
        <v>0.5</v>
      </c>
      <c r="N65" s="79">
        <v>0.5</v>
      </c>
      <c r="O65" s="79">
        <v>0.5</v>
      </c>
      <c r="P65" s="79">
        <v>0.5</v>
      </c>
      <c r="Q65" s="79">
        <v>0.5</v>
      </c>
      <c r="R65" s="79">
        <v>0.5</v>
      </c>
      <c r="S65" s="79">
        <v>0.5</v>
      </c>
      <c r="T65" s="79">
        <v>0.5</v>
      </c>
      <c r="U65" s="79">
        <v>0.5</v>
      </c>
      <c r="V65" s="79">
        <v>0.5</v>
      </c>
      <c r="W65" s="79">
        <v>0.5</v>
      </c>
      <c r="X65" s="79">
        <v>0.5</v>
      </c>
      <c r="Y65" s="79">
        <v>0.5</v>
      </c>
      <c r="Z65" s="79">
        <v>1</v>
      </c>
      <c r="AA65" s="79">
        <v>1</v>
      </c>
      <c r="AB65" s="79">
        <v>1</v>
      </c>
      <c r="AC65" s="79">
        <v>17</v>
      </c>
      <c r="AD65" s="79">
        <v>119</v>
      </c>
      <c r="AE65" s="79">
        <v>6205</v>
      </c>
    </row>
    <row r="66" spans="1:31">
      <c r="A66" s="79" t="s">
        <v>160</v>
      </c>
      <c r="B66" s="79" t="s">
        <v>164</v>
      </c>
      <c r="C66" s="79" t="s">
        <v>229</v>
      </c>
      <c r="D66" s="79" t="s">
        <v>182</v>
      </c>
      <c r="E66" s="79">
        <v>0.05</v>
      </c>
      <c r="F66" s="79">
        <v>0.05</v>
      </c>
      <c r="G66" s="79">
        <v>0.05</v>
      </c>
      <c r="H66" s="79">
        <v>0.05</v>
      </c>
      <c r="I66" s="79">
        <v>0.05</v>
      </c>
      <c r="J66" s="79">
        <v>0.05</v>
      </c>
      <c r="K66" s="79">
        <v>0.05</v>
      </c>
      <c r="L66" s="79">
        <v>0.1</v>
      </c>
      <c r="M66" s="79">
        <v>0.34</v>
      </c>
      <c r="N66" s="79">
        <v>0.6</v>
      </c>
      <c r="O66" s="79">
        <v>0.63</v>
      </c>
      <c r="P66" s="79">
        <v>0.72</v>
      </c>
      <c r="Q66" s="79">
        <v>0.79</v>
      </c>
      <c r="R66" s="79">
        <v>0.83</v>
      </c>
      <c r="S66" s="79">
        <v>0.61</v>
      </c>
      <c r="T66" s="79">
        <v>0.65</v>
      </c>
      <c r="U66" s="79">
        <v>0.1</v>
      </c>
      <c r="V66" s="79">
        <v>0.1</v>
      </c>
      <c r="W66" s="79">
        <v>0.19</v>
      </c>
      <c r="X66" s="79">
        <v>0.25</v>
      </c>
      <c r="Y66" s="79">
        <v>0.22</v>
      </c>
      <c r="Z66" s="79">
        <v>0.22</v>
      </c>
      <c r="AA66" s="79">
        <v>0.12</v>
      </c>
      <c r="AB66" s="79">
        <v>0.09</v>
      </c>
      <c r="AC66" s="79">
        <v>6.91</v>
      </c>
      <c r="AD66" s="79">
        <v>36.19</v>
      </c>
      <c r="AE66" s="79">
        <v>1599.88</v>
      </c>
    </row>
    <row r="67" spans="1:31">
      <c r="A67" s="79"/>
      <c r="B67" s="79"/>
      <c r="C67" s="79"/>
      <c r="D67" s="79" t="s">
        <v>190</v>
      </c>
      <c r="E67" s="79">
        <v>0.03</v>
      </c>
      <c r="F67" s="79">
        <v>0.03</v>
      </c>
      <c r="G67" s="79">
        <v>0.03</v>
      </c>
      <c r="H67" s="79">
        <v>0.03</v>
      </c>
      <c r="I67" s="79">
        <v>0.03</v>
      </c>
      <c r="J67" s="79">
        <v>0.03</v>
      </c>
      <c r="K67" s="79">
        <v>0.03</v>
      </c>
      <c r="L67" s="79">
        <v>0.03</v>
      </c>
      <c r="M67" s="79">
        <v>0.03</v>
      </c>
      <c r="N67" s="79">
        <v>0.05</v>
      </c>
      <c r="O67" s="79">
        <v>0.05</v>
      </c>
      <c r="P67" s="79">
        <v>0.05</v>
      </c>
      <c r="Q67" s="79">
        <v>0.05</v>
      </c>
      <c r="R67" s="79">
        <v>0.03</v>
      </c>
      <c r="S67" s="79">
        <v>0.03</v>
      </c>
      <c r="T67" s="79">
        <v>0.03</v>
      </c>
      <c r="U67" s="79">
        <v>0.03</v>
      </c>
      <c r="V67" s="79">
        <v>0.03</v>
      </c>
      <c r="W67" s="79">
        <v>0.03</v>
      </c>
      <c r="X67" s="79">
        <v>0.03</v>
      </c>
      <c r="Y67" s="79">
        <v>0.03</v>
      </c>
      <c r="Z67" s="79">
        <v>0.03</v>
      </c>
      <c r="AA67" s="79">
        <v>0.03</v>
      </c>
      <c r="AB67" s="79">
        <v>0.03</v>
      </c>
      <c r="AC67" s="79">
        <v>0.8</v>
      </c>
      <c r="AD67" s="79"/>
      <c r="AE67" s="79"/>
    </row>
    <row r="68" spans="1:31">
      <c r="A68" s="79"/>
      <c r="B68" s="79"/>
      <c r="C68" s="79"/>
      <c r="D68" s="79" t="s">
        <v>191</v>
      </c>
      <c r="E68" s="79">
        <v>0.03</v>
      </c>
      <c r="F68" s="79">
        <v>0.03</v>
      </c>
      <c r="G68" s="79">
        <v>0.03</v>
      </c>
      <c r="H68" s="79">
        <v>0.03</v>
      </c>
      <c r="I68" s="79">
        <v>0.03</v>
      </c>
      <c r="J68" s="79">
        <v>0.03</v>
      </c>
      <c r="K68" s="79">
        <v>0.03</v>
      </c>
      <c r="L68" s="79">
        <v>0.03</v>
      </c>
      <c r="M68" s="79">
        <v>0.05</v>
      </c>
      <c r="N68" s="79">
        <v>0.05</v>
      </c>
      <c r="O68" s="79">
        <v>0.05</v>
      </c>
      <c r="P68" s="79">
        <v>0.05</v>
      </c>
      <c r="Q68" s="79">
        <v>0.05</v>
      </c>
      <c r="R68" s="79">
        <v>0.05</v>
      </c>
      <c r="S68" s="79">
        <v>0.03</v>
      </c>
      <c r="T68" s="79">
        <v>0.03</v>
      </c>
      <c r="U68" s="79">
        <v>0.03</v>
      </c>
      <c r="V68" s="79">
        <v>0.03</v>
      </c>
      <c r="W68" s="79">
        <v>0.03</v>
      </c>
      <c r="X68" s="79">
        <v>0.03</v>
      </c>
      <c r="Y68" s="79">
        <v>0.03</v>
      </c>
      <c r="Z68" s="79">
        <v>0.03</v>
      </c>
      <c r="AA68" s="79">
        <v>0.03</v>
      </c>
      <c r="AB68" s="79">
        <v>0.03</v>
      </c>
      <c r="AC68" s="79">
        <v>0.84</v>
      </c>
      <c r="AD68" s="79"/>
      <c r="AE68" s="79"/>
    </row>
    <row r="69" spans="1:31">
      <c r="A69" s="79"/>
      <c r="B69" s="79"/>
      <c r="C69" s="79" t="s">
        <v>230</v>
      </c>
      <c r="D69" s="79" t="s">
        <v>182</v>
      </c>
      <c r="E69" s="79">
        <v>0.05</v>
      </c>
      <c r="F69" s="79">
        <v>0.05</v>
      </c>
      <c r="G69" s="79">
        <v>0.05</v>
      </c>
      <c r="H69" s="79">
        <v>0.05</v>
      </c>
      <c r="I69" s="79">
        <v>0.05</v>
      </c>
      <c r="J69" s="79">
        <v>0.05</v>
      </c>
      <c r="K69" s="79">
        <v>0.05</v>
      </c>
      <c r="L69" s="79">
        <v>0.1</v>
      </c>
      <c r="M69" s="79">
        <v>0.1</v>
      </c>
      <c r="N69" s="79">
        <v>0.1</v>
      </c>
      <c r="O69" s="79">
        <v>0.1</v>
      </c>
      <c r="P69" s="79">
        <v>0.1</v>
      </c>
      <c r="Q69" s="79">
        <v>0.1</v>
      </c>
      <c r="R69" s="79">
        <v>0.1</v>
      </c>
      <c r="S69" s="79">
        <v>0.1</v>
      </c>
      <c r="T69" s="79">
        <v>0.1</v>
      </c>
      <c r="U69" s="79">
        <v>0.1</v>
      </c>
      <c r="V69" s="79">
        <v>0.1</v>
      </c>
      <c r="W69" s="79">
        <v>0.19</v>
      </c>
      <c r="X69" s="79">
        <v>0.25</v>
      </c>
      <c r="Y69" s="79">
        <v>0.22</v>
      </c>
      <c r="Z69" s="79">
        <v>0.22</v>
      </c>
      <c r="AA69" s="79">
        <v>0.12</v>
      </c>
      <c r="AB69" s="79">
        <v>0.09</v>
      </c>
      <c r="AC69" s="79">
        <v>2.54</v>
      </c>
      <c r="AD69" s="79">
        <v>14.34</v>
      </c>
      <c r="AE69" s="79"/>
    </row>
    <row r="70" spans="1:31">
      <c r="A70" s="79"/>
      <c r="B70" s="79"/>
      <c r="C70" s="79"/>
      <c r="D70" s="79" t="s">
        <v>190</v>
      </c>
      <c r="E70" s="79">
        <v>0.03</v>
      </c>
      <c r="F70" s="79">
        <v>0.03</v>
      </c>
      <c r="G70" s="79">
        <v>0.03</v>
      </c>
      <c r="H70" s="79">
        <v>0.03</v>
      </c>
      <c r="I70" s="79">
        <v>0.03</v>
      </c>
      <c r="J70" s="79">
        <v>0.03</v>
      </c>
      <c r="K70" s="79">
        <v>0.03</v>
      </c>
      <c r="L70" s="79">
        <v>0.03</v>
      </c>
      <c r="M70" s="79">
        <v>0.03</v>
      </c>
      <c r="N70" s="79">
        <v>0.05</v>
      </c>
      <c r="O70" s="79">
        <v>0.05</v>
      </c>
      <c r="P70" s="79">
        <v>0.05</v>
      </c>
      <c r="Q70" s="79">
        <v>0.05</v>
      </c>
      <c r="R70" s="79">
        <v>0.03</v>
      </c>
      <c r="S70" s="79">
        <v>0.03</v>
      </c>
      <c r="T70" s="79">
        <v>0.03</v>
      </c>
      <c r="U70" s="79">
        <v>0.03</v>
      </c>
      <c r="V70" s="79">
        <v>0.03</v>
      </c>
      <c r="W70" s="79">
        <v>0.03</v>
      </c>
      <c r="X70" s="79">
        <v>0.03</v>
      </c>
      <c r="Y70" s="79">
        <v>0.03</v>
      </c>
      <c r="Z70" s="79">
        <v>0.03</v>
      </c>
      <c r="AA70" s="79">
        <v>0.03</v>
      </c>
      <c r="AB70" s="79">
        <v>0.03</v>
      </c>
      <c r="AC70" s="79">
        <v>0.8</v>
      </c>
      <c r="AD70" s="79"/>
      <c r="AE70" s="79"/>
    </row>
    <row r="71" spans="1:31">
      <c r="A71" s="79"/>
      <c r="B71" s="79"/>
      <c r="C71" s="79"/>
      <c r="D71" s="79" t="s">
        <v>191</v>
      </c>
      <c r="E71" s="79">
        <v>0.03</v>
      </c>
      <c r="F71" s="79">
        <v>0.03</v>
      </c>
      <c r="G71" s="79">
        <v>0.03</v>
      </c>
      <c r="H71" s="79">
        <v>0.03</v>
      </c>
      <c r="I71" s="79">
        <v>0.03</v>
      </c>
      <c r="J71" s="79">
        <v>0.03</v>
      </c>
      <c r="K71" s="79">
        <v>0.03</v>
      </c>
      <c r="L71" s="79">
        <v>0.03</v>
      </c>
      <c r="M71" s="79">
        <v>0.05</v>
      </c>
      <c r="N71" s="79">
        <v>0.05</v>
      </c>
      <c r="O71" s="79">
        <v>0.05</v>
      </c>
      <c r="P71" s="79">
        <v>0.05</v>
      </c>
      <c r="Q71" s="79">
        <v>0.05</v>
      </c>
      <c r="R71" s="79">
        <v>0.05</v>
      </c>
      <c r="S71" s="79">
        <v>0.03</v>
      </c>
      <c r="T71" s="79">
        <v>0.03</v>
      </c>
      <c r="U71" s="79">
        <v>0.03</v>
      </c>
      <c r="V71" s="79">
        <v>0.03</v>
      </c>
      <c r="W71" s="79">
        <v>0.03</v>
      </c>
      <c r="X71" s="79">
        <v>0.03</v>
      </c>
      <c r="Y71" s="79">
        <v>0.03</v>
      </c>
      <c r="Z71" s="79">
        <v>0.03</v>
      </c>
      <c r="AA71" s="79">
        <v>0.03</v>
      </c>
      <c r="AB71" s="79">
        <v>0.03</v>
      </c>
      <c r="AC71" s="79">
        <v>0.84</v>
      </c>
      <c r="AD71" s="79"/>
      <c r="AE71" s="79"/>
    </row>
    <row r="72" spans="1:31">
      <c r="A72" s="79"/>
      <c r="B72" s="79"/>
      <c r="C72" s="79" t="s">
        <v>165</v>
      </c>
      <c r="D72" s="79" t="s">
        <v>182</v>
      </c>
      <c r="E72" s="79">
        <v>0.05</v>
      </c>
      <c r="F72" s="79">
        <v>0.05</v>
      </c>
      <c r="G72" s="79">
        <v>0.05</v>
      </c>
      <c r="H72" s="79">
        <v>0.05</v>
      </c>
      <c r="I72" s="79">
        <v>0.05</v>
      </c>
      <c r="J72" s="79">
        <v>0.05</v>
      </c>
      <c r="K72" s="79">
        <v>0.05</v>
      </c>
      <c r="L72" s="79">
        <v>0.1</v>
      </c>
      <c r="M72" s="79">
        <v>0.34</v>
      </c>
      <c r="N72" s="79">
        <v>0.6</v>
      </c>
      <c r="O72" s="79">
        <v>0.63</v>
      </c>
      <c r="P72" s="79">
        <v>0.72</v>
      </c>
      <c r="Q72" s="79">
        <v>0.79</v>
      </c>
      <c r="R72" s="79">
        <v>0.83</v>
      </c>
      <c r="S72" s="79">
        <v>0.61</v>
      </c>
      <c r="T72" s="79">
        <v>0.65</v>
      </c>
      <c r="U72" s="79">
        <v>0.1</v>
      </c>
      <c r="V72" s="79">
        <v>0.1</v>
      </c>
      <c r="W72" s="79">
        <v>0.19</v>
      </c>
      <c r="X72" s="79">
        <v>0.25</v>
      </c>
      <c r="Y72" s="79">
        <v>0.22</v>
      </c>
      <c r="Z72" s="79">
        <v>0.22</v>
      </c>
      <c r="AA72" s="79">
        <v>0.12</v>
      </c>
      <c r="AB72" s="79">
        <v>0.09</v>
      </c>
      <c r="AC72" s="79">
        <v>6.91</v>
      </c>
      <c r="AD72" s="79">
        <v>36.19</v>
      </c>
      <c r="AE72" s="79"/>
    </row>
    <row r="73" spans="1:31">
      <c r="A73" s="79"/>
      <c r="B73" s="79"/>
      <c r="C73" s="79"/>
      <c r="D73" s="79" t="s">
        <v>190</v>
      </c>
      <c r="E73" s="79">
        <v>0.03</v>
      </c>
      <c r="F73" s="79">
        <v>0.03</v>
      </c>
      <c r="G73" s="79">
        <v>0.03</v>
      </c>
      <c r="H73" s="79">
        <v>0.03</v>
      </c>
      <c r="I73" s="79">
        <v>0.03</v>
      </c>
      <c r="J73" s="79">
        <v>0.03</v>
      </c>
      <c r="K73" s="79">
        <v>0.03</v>
      </c>
      <c r="L73" s="79">
        <v>0.03</v>
      </c>
      <c r="M73" s="79">
        <v>0.03</v>
      </c>
      <c r="N73" s="79">
        <v>0.05</v>
      </c>
      <c r="O73" s="79">
        <v>0.05</v>
      </c>
      <c r="P73" s="79">
        <v>0.05</v>
      </c>
      <c r="Q73" s="79">
        <v>0.05</v>
      </c>
      <c r="R73" s="79">
        <v>0.03</v>
      </c>
      <c r="S73" s="79">
        <v>0.03</v>
      </c>
      <c r="T73" s="79">
        <v>0.03</v>
      </c>
      <c r="U73" s="79">
        <v>0.03</v>
      </c>
      <c r="V73" s="79">
        <v>0.03</v>
      </c>
      <c r="W73" s="79">
        <v>0.03</v>
      </c>
      <c r="X73" s="79">
        <v>0.03</v>
      </c>
      <c r="Y73" s="79">
        <v>0.03</v>
      </c>
      <c r="Z73" s="79">
        <v>0.03</v>
      </c>
      <c r="AA73" s="79">
        <v>0.03</v>
      </c>
      <c r="AB73" s="79">
        <v>0.03</v>
      </c>
      <c r="AC73" s="79">
        <v>0.8</v>
      </c>
      <c r="AD73" s="79"/>
      <c r="AE73" s="79"/>
    </row>
    <row r="74" spans="1:31">
      <c r="A74" s="79"/>
      <c r="B74" s="79"/>
      <c r="C74" s="79"/>
      <c r="D74" s="79" t="s">
        <v>191</v>
      </c>
      <c r="E74" s="79">
        <v>0.03</v>
      </c>
      <c r="F74" s="79">
        <v>0.03</v>
      </c>
      <c r="G74" s="79">
        <v>0.03</v>
      </c>
      <c r="H74" s="79">
        <v>0.03</v>
      </c>
      <c r="I74" s="79">
        <v>0.03</v>
      </c>
      <c r="J74" s="79">
        <v>0.03</v>
      </c>
      <c r="K74" s="79">
        <v>0.03</v>
      </c>
      <c r="L74" s="79">
        <v>0.03</v>
      </c>
      <c r="M74" s="79">
        <v>0.05</v>
      </c>
      <c r="N74" s="79">
        <v>0.05</v>
      </c>
      <c r="O74" s="79">
        <v>0.05</v>
      </c>
      <c r="P74" s="79">
        <v>0.05</v>
      </c>
      <c r="Q74" s="79">
        <v>0.05</v>
      </c>
      <c r="R74" s="79">
        <v>0.05</v>
      </c>
      <c r="S74" s="79">
        <v>0.03</v>
      </c>
      <c r="T74" s="79">
        <v>0.03</v>
      </c>
      <c r="U74" s="79">
        <v>0.03</v>
      </c>
      <c r="V74" s="79">
        <v>0.03</v>
      </c>
      <c r="W74" s="79">
        <v>0.03</v>
      </c>
      <c r="X74" s="79">
        <v>0.03</v>
      </c>
      <c r="Y74" s="79">
        <v>0.03</v>
      </c>
      <c r="Z74" s="79">
        <v>0.03</v>
      </c>
      <c r="AA74" s="79">
        <v>0.03</v>
      </c>
      <c r="AB74" s="79">
        <v>0.03</v>
      </c>
      <c r="AC74" s="79">
        <v>0.84</v>
      </c>
      <c r="AD74" s="79"/>
      <c r="AE74" s="79"/>
    </row>
    <row r="75" spans="1:31">
      <c r="A75" s="79" t="s">
        <v>374</v>
      </c>
      <c r="B75" s="79" t="s">
        <v>164</v>
      </c>
      <c r="C75" s="79" t="s">
        <v>227</v>
      </c>
      <c r="D75" s="79" t="s">
        <v>182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0.6</v>
      </c>
      <c r="M75" s="79">
        <v>0.5</v>
      </c>
      <c r="N75" s="79">
        <v>0.5</v>
      </c>
      <c r="O75" s="79">
        <v>0.5</v>
      </c>
      <c r="P75" s="79">
        <v>0.5</v>
      </c>
      <c r="Q75" s="79">
        <v>0.5</v>
      </c>
      <c r="R75" s="79">
        <v>0.5</v>
      </c>
      <c r="S75" s="79">
        <v>0.5</v>
      </c>
      <c r="T75" s="79">
        <v>0.5</v>
      </c>
      <c r="U75" s="79">
        <v>1</v>
      </c>
      <c r="V75" s="79">
        <v>1</v>
      </c>
      <c r="W75" s="79">
        <v>1</v>
      </c>
      <c r="X75" s="79">
        <v>0</v>
      </c>
      <c r="Y75" s="79">
        <v>0</v>
      </c>
      <c r="Z75" s="79">
        <v>0</v>
      </c>
      <c r="AA75" s="79">
        <v>0</v>
      </c>
      <c r="AB75" s="79">
        <v>0</v>
      </c>
      <c r="AC75" s="79">
        <v>7.6</v>
      </c>
      <c r="AD75" s="79">
        <v>41.8</v>
      </c>
      <c r="AE75" s="79">
        <v>1848.37</v>
      </c>
    </row>
    <row r="76" spans="1:31">
      <c r="A76" s="79"/>
      <c r="B76" s="79"/>
      <c r="C76" s="79"/>
      <c r="D76" s="79" t="s">
        <v>224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0.4</v>
      </c>
      <c r="P76" s="79">
        <v>0.14000000000000001</v>
      </c>
      <c r="Q76" s="79">
        <v>0.14000000000000001</v>
      </c>
      <c r="R76" s="79">
        <v>0.14000000000000001</v>
      </c>
      <c r="S76" s="79">
        <v>0.14000000000000001</v>
      </c>
      <c r="T76" s="79">
        <v>0.14000000000000001</v>
      </c>
      <c r="U76" s="79">
        <v>0</v>
      </c>
      <c r="V76" s="79">
        <v>0</v>
      </c>
      <c r="W76" s="79">
        <v>0</v>
      </c>
      <c r="X76" s="79">
        <v>0</v>
      </c>
      <c r="Y76" s="79">
        <v>0</v>
      </c>
      <c r="Z76" s="79">
        <v>0.8</v>
      </c>
      <c r="AA76" s="79">
        <v>0</v>
      </c>
      <c r="AB76" s="79">
        <v>0</v>
      </c>
      <c r="AC76" s="79">
        <v>1.9</v>
      </c>
      <c r="AD76" s="79"/>
      <c r="AE76" s="79"/>
    </row>
    <row r="77" spans="1:31">
      <c r="A77" s="79"/>
      <c r="B77" s="79"/>
      <c r="C77" s="79"/>
      <c r="D77" s="79" t="s">
        <v>375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79">
        <v>0</v>
      </c>
      <c r="Y77" s="79">
        <v>0</v>
      </c>
      <c r="Z77" s="79">
        <v>0</v>
      </c>
      <c r="AA77" s="79">
        <v>0</v>
      </c>
      <c r="AB77" s="79">
        <v>0</v>
      </c>
      <c r="AC77" s="79">
        <v>0</v>
      </c>
      <c r="AD77" s="79"/>
      <c r="AE77" s="79"/>
    </row>
    <row r="78" spans="1:31">
      <c r="A78" s="79"/>
      <c r="B78" s="79"/>
      <c r="C78" s="79" t="s">
        <v>228</v>
      </c>
      <c r="D78" s="79" t="s">
        <v>182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0.3</v>
      </c>
      <c r="N78" s="79">
        <v>0.1</v>
      </c>
      <c r="O78" s="79">
        <v>0.1</v>
      </c>
      <c r="P78" s="79">
        <v>0.1</v>
      </c>
      <c r="Q78" s="79">
        <v>0.1</v>
      </c>
      <c r="R78" s="79">
        <v>0.1</v>
      </c>
      <c r="S78" s="79">
        <v>0.1</v>
      </c>
      <c r="T78" s="79">
        <v>0.1</v>
      </c>
      <c r="U78" s="79">
        <v>0</v>
      </c>
      <c r="V78" s="79">
        <v>0</v>
      </c>
      <c r="W78" s="79">
        <v>0</v>
      </c>
      <c r="X78" s="79">
        <v>0</v>
      </c>
      <c r="Y78" s="79">
        <v>0</v>
      </c>
      <c r="Z78" s="79">
        <v>0</v>
      </c>
      <c r="AA78" s="79">
        <v>0</v>
      </c>
      <c r="AB78" s="79">
        <v>0</v>
      </c>
      <c r="AC78" s="79">
        <v>1</v>
      </c>
      <c r="AD78" s="79">
        <v>5</v>
      </c>
      <c r="AE78" s="79"/>
    </row>
    <row r="79" spans="1:31">
      <c r="A79" s="79"/>
      <c r="B79" s="79"/>
      <c r="C79" s="79"/>
      <c r="D79" s="79" t="s">
        <v>222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79">
        <v>0</v>
      </c>
      <c r="Y79" s="79">
        <v>0</v>
      </c>
      <c r="Z79" s="79">
        <v>0</v>
      </c>
      <c r="AA79" s="79">
        <v>0</v>
      </c>
      <c r="AB79" s="79">
        <v>0</v>
      </c>
      <c r="AC79" s="79">
        <v>0</v>
      </c>
      <c r="AD79" s="79"/>
      <c r="AE79" s="79"/>
    </row>
    <row r="80" spans="1:31">
      <c r="A80" s="79"/>
      <c r="B80" s="79"/>
      <c r="C80" s="79" t="s">
        <v>165</v>
      </c>
      <c r="D80" s="79" t="s">
        <v>182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0.6</v>
      </c>
      <c r="M80" s="79">
        <v>0.5</v>
      </c>
      <c r="N80" s="79">
        <v>0.5</v>
      </c>
      <c r="O80" s="79">
        <v>0.5</v>
      </c>
      <c r="P80" s="79">
        <v>0.5</v>
      </c>
      <c r="Q80" s="79">
        <v>0.5</v>
      </c>
      <c r="R80" s="79">
        <v>0.5</v>
      </c>
      <c r="S80" s="79">
        <v>0.5</v>
      </c>
      <c r="T80" s="79">
        <v>0.5</v>
      </c>
      <c r="U80" s="79">
        <v>1</v>
      </c>
      <c r="V80" s="79">
        <v>1</v>
      </c>
      <c r="W80" s="79">
        <v>1</v>
      </c>
      <c r="X80" s="79">
        <v>0</v>
      </c>
      <c r="Y80" s="79">
        <v>0</v>
      </c>
      <c r="Z80" s="79">
        <v>0</v>
      </c>
      <c r="AA80" s="79">
        <v>0</v>
      </c>
      <c r="AB80" s="79">
        <v>0</v>
      </c>
      <c r="AC80" s="79">
        <v>7.6</v>
      </c>
      <c r="AD80" s="79">
        <v>41.8</v>
      </c>
      <c r="AE80" s="79"/>
    </row>
    <row r="81" spans="1:31">
      <c r="A81" s="79"/>
      <c r="B81" s="79"/>
      <c r="C81" s="79"/>
      <c r="D81" s="79" t="s">
        <v>224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0.4</v>
      </c>
      <c r="P81" s="79">
        <v>0.14000000000000001</v>
      </c>
      <c r="Q81" s="79">
        <v>0.14000000000000001</v>
      </c>
      <c r="R81" s="79">
        <v>0.14000000000000001</v>
      </c>
      <c r="S81" s="79">
        <v>0.14000000000000001</v>
      </c>
      <c r="T81" s="79">
        <v>0.14000000000000001</v>
      </c>
      <c r="U81" s="79">
        <v>0</v>
      </c>
      <c r="V81" s="79">
        <v>0</v>
      </c>
      <c r="W81" s="79">
        <v>0</v>
      </c>
      <c r="X81" s="79">
        <v>0</v>
      </c>
      <c r="Y81" s="79">
        <v>0</v>
      </c>
      <c r="Z81" s="79">
        <v>0.8</v>
      </c>
      <c r="AA81" s="79">
        <v>0</v>
      </c>
      <c r="AB81" s="79">
        <v>0</v>
      </c>
      <c r="AC81" s="79">
        <v>1.9</v>
      </c>
      <c r="AD81" s="79"/>
      <c r="AE81" s="79"/>
    </row>
    <row r="82" spans="1:31">
      <c r="A82" s="79"/>
      <c r="B82" s="79"/>
      <c r="C82" s="79"/>
      <c r="D82" s="79" t="s">
        <v>375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79">
        <v>0</v>
      </c>
      <c r="W82" s="79">
        <v>0</v>
      </c>
      <c r="X82" s="79">
        <v>0</v>
      </c>
      <c r="Y82" s="79">
        <v>0</v>
      </c>
      <c r="Z82" s="79">
        <v>0</v>
      </c>
      <c r="AA82" s="79">
        <v>0</v>
      </c>
      <c r="AB82" s="79">
        <v>0</v>
      </c>
      <c r="AC82" s="79">
        <v>0</v>
      </c>
      <c r="AD82" s="79"/>
      <c r="AE82" s="79"/>
    </row>
    <row r="83" spans="1:31">
      <c r="A83" s="79" t="s">
        <v>168</v>
      </c>
      <c r="B83" s="79" t="s">
        <v>169</v>
      </c>
      <c r="C83" s="79" t="s">
        <v>165</v>
      </c>
      <c r="D83" s="79" t="s">
        <v>166</v>
      </c>
      <c r="E83" s="79">
        <v>1</v>
      </c>
      <c r="F83" s="79">
        <v>1</v>
      </c>
      <c r="G83" s="79">
        <v>1</v>
      </c>
      <c r="H83" s="79">
        <v>1</v>
      </c>
      <c r="I83" s="79">
        <v>1</v>
      </c>
      <c r="J83" s="79">
        <v>1</v>
      </c>
      <c r="K83" s="79">
        <v>1</v>
      </c>
      <c r="L83" s="79">
        <v>1</v>
      </c>
      <c r="M83" s="79">
        <v>1</v>
      </c>
      <c r="N83" s="79">
        <v>1</v>
      </c>
      <c r="O83" s="79">
        <v>1</v>
      </c>
      <c r="P83" s="79">
        <v>1</v>
      </c>
      <c r="Q83" s="79">
        <v>1</v>
      </c>
      <c r="R83" s="79">
        <v>1</v>
      </c>
      <c r="S83" s="79">
        <v>1</v>
      </c>
      <c r="T83" s="79">
        <v>1</v>
      </c>
      <c r="U83" s="79">
        <v>1</v>
      </c>
      <c r="V83" s="79">
        <v>1</v>
      </c>
      <c r="W83" s="79">
        <v>1</v>
      </c>
      <c r="X83" s="79">
        <v>1</v>
      </c>
      <c r="Y83" s="79">
        <v>1</v>
      </c>
      <c r="Z83" s="79">
        <v>1</v>
      </c>
      <c r="AA83" s="79">
        <v>1</v>
      </c>
      <c r="AB83" s="79">
        <v>1</v>
      </c>
      <c r="AC83" s="79">
        <v>24</v>
      </c>
      <c r="AD83" s="79">
        <v>168</v>
      </c>
      <c r="AE83" s="79">
        <v>8760</v>
      </c>
    </row>
    <row r="84" spans="1:31">
      <c r="A84" s="79" t="s">
        <v>170</v>
      </c>
      <c r="B84" s="79" t="s">
        <v>169</v>
      </c>
      <c r="C84" s="79" t="s">
        <v>165</v>
      </c>
      <c r="D84" s="79" t="s">
        <v>166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  <c r="U84" s="79">
        <v>0</v>
      </c>
      <c r="V84" s="79">
        <v>0</v>
      </c>
      <c r="W84" s="79">
        <v>0</v>
      </c>
      <c r="X84" s="79">
        <v>0</v>
      </c>
      <c r="Y84" s="79">
        <v>0</v>
      </c>
      <c r="Z84" s="79">
        <v>0</v>
      </c>
      <c r="AA84" s="79">
        <v>0</v>
      </c>
      <c r="AB84" s="79">
        <v>0</v>
      </c>
      <c r="AC84" s="79">
        <v>0</v>
      </c>
      <c r="AD84" s="79">
        <v>0</v>
      </c>
      <c r="AE84" s="79">
        <v>0</v>
      </c>
    </row>
    <row r="85" spans="1:31">
      <c r="A85" s="79" t="s">
        <v>171</v>
      </c>
      <c r="B85" s="79" t="s">
        <v>164</v>
      </c>
      <c r="C85" s="79" t="s">
        <v>165</v>
      </c>
      <c r="D85" s="79" t="s">
        <v>166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0</v>
      </c>
      <c r="O85" s="79">
        <v>0</v>
      </c>
      <c r="P85" s="79">
        <v>0</v>
      </c>
      <c r="Q85" s="79">
        <v>0</v>
      </c>
      <c r="R85" s="79">
        <v>0</v>
      </c>
      <c r="S85" s="79">
        <v>0</v>
      </c>
      <c r="T85" s="79">
        <v>0</v>
      </c>
      <c r="U85" s="79">
        <v>0</v>
      </c>
      <c r="V85" s="79">
        <v>0</v>
      </c>
      <c r="W85" s="79">
        <v>0</v>
      </c>
      <c r="X85" s="79">
        <v>0</v>
      </c>
      <c r="Y85" s="79">
        <v>0</v>
      </c>
      <c r="Z85" s="79">
        <v>0</v>
      </c>
      <c r="AA85" s="79">
        <v>0</v>
      </c>
      <c r="AB85" s="79">
        <v>0</v>
      </c>
      <c r="AC85" s="79">
        <v>0</v>
      </c>
      <c r="AD85" s="79">
        <v>0</v>
      </c>
      <c r="AE85" s="79">
        <v>0</v>
      </c>
    </row>
    <row r="86" spans="1:31">
      <c r="A86" s="79" t="s">
        <v>172</v>
      </c>
      <c r="B86" s="79" t="s">
        <v>173</v>
      </c>
      <c r="C86" s="79" t="s">
        <v>165</v>
      </c>
      <c r="D86" s="79" t="s">
        <v>166</v>
      </c>
      <c r="E86" s="79">
        <v>0.2</v>
      </c>
      <c r="F86" s="79">
        <v>0.2</v>
      </c>
      <c r="G86" s="79">
        <v>0.2</v>
      </c>
      <c r="H86" s="79">
        <v>0.2</v>
      </c>
      <c r="I86" s="79">
        <v>0.2</v>
      </c>
      <c r="J86" s="79">
        <v>0.2</v>
      </c>
      <c r="K86" s="79">
        <v>0.2</v>
      </c>
      <c r="L86" s="79">
        <v>0.2</v>
      </c>
      <c r="M86" s="79">
        <v>0.2</v>
      </c>
      <c r="N86" s="79">
        <v>0.2</v>
      </c>
      <c r="O86" s="79">
        <v>0.2</v>
      </c>
      <c r="P86" s="79">
        <v>0.2</v>
      </c>
      <c r="Q86" s="79">
        <v>0.2</v>
      </c>
      <c r="R86" s="79">
        <v>0.2</v>
      </c>
      <c r="S86" s="79">
        <v>0.2</v>
      </c>
      <c r="T86" s="79">
        <v>0.2</v>
      </c>
      <c r="U86" s="79">
        <v>0.2</v>
      </c>
      <c r="V86" s="79">
        <v>0.2</v>
      </c>
      <c r="W86" s="79">
        <v>0.2</v>
      </c>
      <c r="X86" s="79">
        <v>0.2</v>
      </c>
      <c r="Y86" s="79">
        <v>0.2</v>
      </c>
      <c r="Z86" s="79">
        <v>0.2</v>
      </c>
      <c r="AA86" s="79">
        <v>0.2</v>
      </c>
      <c r="AB86" s="79">
        <v>0.2</v>
      </c>
      <c r="AC86" s="79">
        <v>4.8</v>
      </c>
      <c r="AD86" s="79">
        <v>33.6</v>
      </c>
      <c r="AE86" s="79">
        <v>1752</v>
      </c>
    </row>
    <row r="87" spans="1:31">
      <c r="A87" s="79" t="s">
        <v>174</v>
      </c>
      <c r="B87" s="79" t="s">
        <v>173</v>
      </c>
      <c r="C87" s="79" t="s">
        <v>175</v>
      </c>
      <c r="D87" s="79" t="s">
        <v>166</v>
      </c>
      <c r="E87" s="79">
        <v>1.1000000000000001</v>
      </c>
      <c r="F87" s="79">
        <v>1.1000000000000001</v>
      </c>
      <c r="G87" s="79">
        <v>1.1000000000000001</v>
      </c>
      <c r="H87" s="79">
        <v>1.1000000000000001</v>
      </c>
      <c r="I87" s="79">
        <v>1.1000000000000001</v>
      </c>
      <c r="J87" s="79">
        <v>1.1000000000000001</v>
      </c>
      <c r="K87" s="79">
        <v>1.1000000000000001</v>
      </c>
      <c r="L87" s="79">
        <v>1.1000000000000001</v>
      </c>
      <c r="M87" s="79">
        <v>1.1000000000000001</v>
      </c>
      <c r="N87" s="79">
        <v>1.1000000000000001</v>
      </c>
      <c r="O87" s="79">
        <v>1.1000000000000001</v>
      </c>
      <c r="P87" s="79">
        <v>1.1000000000000001</v>
      </c>
      <c r="Q87" s="79">
        <v>1.1000000000000001</v>
      </c>
      <c r="R87" s="79">
        <v>1.1000000000000001</v>
      </c>
      <c r="S87" s="79">
        <v>1.1000000000000001</v>
      </c>
      <c r="T87" s="79">
        <v>1.1000000000000001</v>
      </c>
      <c r="U87" s="79">
        <v>1.1000000000000001</v>
      </c>
      <c r="V87" s="79">
        <v>1.1000000000000001</v>
      </c>
      <c r="W87" s="79">
        <v>1.1000000000000001</v>
      </c>
      <c r="X87" s="79">
        <v>1.1000000000000001</v>
      </c>
      <c r="Y87" s="79">
        <v>1.1000000000000001</v>
      </c>
      <c r="Z87" s="79">
        <v>1.1000000000000001</v>
      </c>
      <c r="AA87" s="79">
        <v>1.1000000000000001</v>
      </c>
      <c r="AB87" s="79">
        <v>1.1000000000000001</v>
      </c>
      <c r="AC87" s="79">
        <v>26.4</v>
      </c>
      <c r="AD87" s="79">
        <v>184.8</v>
      </c>
      <c r="AE87" s="79">
        <v>7800</v>
      </c>
    </row>
    <row r="88" spans="1:31">
      <c r="A88" s="79"/>
      <c r="B88" s="79"/>
      <c r="C88" s="79" t="s">
        <v>176</v>
      </c>
      <c r="D88" s="79" t="s">
        <v>166</v>
      </c>
      <c r="E88" s="79">
        <v>0.6</v>
      </c>
      <c r="F88" s="79">
        <v>0.6</v>
      </c>
      <c r="G88" s="79">
        <v>0.6</v>
      </c>
      <c r="H88" s="79">
        <v>0.6</v>
      </c>
      <c r="I88" s="79">
        <v>0.6</v>
      </c>
      <c r="J88" s="79">
        <v>0.6</v>
      </c>
      <c r="K88" s="79">
        <v>0.6</v>
      </c>
      <c r="L88" s="79">
        <v>0.6</v>
      </c>
      <c r="M88" s="79">
        <v>0.6</v>
      </c>
      <c r="N88" s="79">
        <v>0.6</v>
      </c>
      <c r="O88" s="79">
        <v>0.6</v>
      </c>
      <c r="P88" s="79">
        <v>0.6</v>
      </c>
      <c r="Q88" s="79">
        <v>0.6</v>
      </c>
      <c r="R88" s="79">
        <v>0.6</v>
      </c>
      <c r="S88" s="79">
        <v>0.6</v>
      </c>
      <c r="T88" s="79">
        <v>0.6</v>
      </c>
      <c r="U88" s="79">
        <v>0.6</v>
      </c>
      <c r="V88" s="79">
        <v>0.6</v>
      </c>
      <c r="W88" s="79">
        <v>0.6</v>
      </c>
      <c r="X88" s="79">
        <v>0.6</v>
      </c>
      <c r="Y88" s="79">
        <v>0.6</v>
      </c>
      <c r="Z88" s="79">
        <v>0.6</v>
      </c>
      <c r="AA88" s="79">
        <v>0.6</v>
      </c>
      <c r="AB88" s="79">
        <v>0.6</v>
      </c>
      <c r="AC88" s="79">
        <v>14.4</v>
      </c>
      <c r="AD88" s="79">
        <v>100.8</v>
      </c>
      <c r="AE88" s="79"/>
    </row>
    <row r="89" spans="1:31">
      <c r="A89" s="79"/>
      <c r="B89" s="79"/>
      <c r="C89" s="79" t="s">
        <v>165</v>
      </c>
      <c r="D89" s="79" t="s">
        <v>166</v>
      </c>
      <c r="E89" s="79">
        <v>1.1000000000000001</v>
      </c>
      <c r="F89" s="79">
        <v>1.1000000000000001</v>
      </c>
      <c r="G89" s="79">
        <v>1.1000000000000001</v>
      </c>
      <c r="H89" s="79">
        <v>1.1000000000000001</v>
      </c>
      <c r="I89" s="79">
        <v>1.1000000000000001</v>
      </c>
      <c r="J89" s="79">
        <v>1.1000000000000001</v>
      </c>
      <c r="K89" s="79">
        <v>1.1000000000000001</v>
      </c>
      <c r="L89" s="79">
        <v>1.1000000000000001</v>
      </c>
      <c r="M89" s="79">
        <v>1.1000000000000001</v>
      </c>
      <c r="N89" s="79">
        <v>1.1000000000000001</v>
      </c>
      <c r="O89" s="79">
        <v>1.1000000000000001</v>
      </c>
      <c r="P89" s="79">
        <v>1.1000000000000001</v>
      </c>
      <c r="Q89" s="79">
        <v>1.1000000000000001</v>
      </c>
      <c r="R89" s="79">
        <v>1.1000000000000001</v>
      </c>
      <c r="S89" s="79">
        <v>1.1000000000000001</v>
      </c>
      <c r="T89" s="79">
        <v>1.1000000000000001</v>
      </c>
      <c r="U89" s="79">
        <v>1.1000000000000001</v>
      </c>
      <c r="V89" s="79">
        <v>1.1000000000000001</v>
      </c>
      <c r="W89" s="79">
        <v>1.1000000000000001</v>
      </c>
      <c r="X89" s="79">
        <v>1.1000000000000001</v>
      </c>
      <c r="Y89" s="79">
        <v>1.1000000000000001</v>
      </c>
      <c r="Z89" s="79">
        <v>1.1000000000000001</v>
      </c>
      <c r="AA89" s="79">
        <v>1.1000000000000001</v>
      </c>
      <c r="AB89" s="79">
        <v>1.1000000000000001</v>
      </c>
      <c r="AC89" s="79">
        <v>26.4</v>
      </c>
      <c r="AD89" s="79">
        <v>184.8</v>
      </c>
      <c r="AE89" s="79"/>
    </row>
    <row r="90" spans="1:31">
      <c r="A90" s="79" t="s">
        <v>212</v>
      </c>
      <c r="B90" s="79" t="s">
        <v>173</v>
      </c>
      <c r="C90" s="79" t="s">
        <v>165</v>
      </c>
      <c r="D90" s="79" t="s">
        <v>166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0</v>
      </c>
      <c r="W90" s="79">
        <v>0</v>
      </c>
      <c r="X90" s="79">
        <v>0</v>
      </c>
      <c r="Y90" s="79">
        <v>0</v>
      </c>
      <c r="Z90" s="79">
        <v>0</v>
      </c>
      <c r="AA90" s="79">
        <v>0</v>
      </c>
      <c r="AB90" s="79">
        <v>0</v>
      </c>
      <c r="AC90" s="79">
        <v>0</v>
      </c>
      <c r="AD90" s="79">
        <v>0</v>
      </c>
      <c r="AE90" s="79">
        <v>0</v>
      </c>
    </row>
    <row r="91" spans="1:31">
      <c r="A91" s="79" t="s">
        <v>177</v>
      </c>
      <c r="B91" s="79" t="s">
        <v>173</v>
      </c>
      <c r="C91" s="79" t="s">
        <v>165</v>
      </c>
      <c r="D91" s="79" t="s">
        <v>166</v>
      </c>
      <c r="E91" s="79">
        <v>1</v>
      </c>
      <c r="F91" s="79">
        <v>1</v>
      </c>
      <c r="G91" s="79">
        <v>1</v>
      </c>
      <c r="H91" s="79">
        <v>1</v>
      </c>
      <c r="I91" s="79">
        <v>1</v>
      </c>
      <c r="J91" s="79">
        <v>1</v>
      </c>
      <c r="K91" s="79">
        <v>1</v>
      </c>
      <c r="L91" s="79">
        <v>1</v>
      </c>
      <c r="M91" s="79">
        <v>1</v>
      </c>
      <c r="N91" s="79">
        <v>1</v>
      </c>
      <c r="O91" s="79">
        <v>1</v>
      </c>
      <c r="P91" s="79">
        <v>1</v>
      </c>
      <c r="Q91" s="79">
        <v>1</v>
      </c>
      <c r="R91" s="79">
        <v>1</v>
      </c>
      <c r="S91" s="79">
        <v>1</v>
      </c>
      <c r="T91" s="79">
        <v>1</v>
      </c>
      <c r="U91" s="79">
        <v>1</v>
      </c>
      <c r="V91" s="79">
        <v>1</v>
      </c>
      <c r="W91" s="79">
        <v>1</v>
      </c>
      <c r="X91" s="79">
        <v>1</v>
      </c>
      <c r="Y91" s="79">
        <v>1</v>
      </c>
      <c r="Z91" s="79">
        <v>1</v>
      </c>
      <c r="AA91" s="79">
        <v>1</v>
      </c>
      <c r="AB91" s="79">
        <v>1</v>
      </c>
      <c r="AC91" s="79">
        <v>24</v>
      </c>
      <c r="AD91" s="79">
        <v>168</v>
      </c>
      <c r="AE91" s="79">
        <v>8760</v>
      </c>
    </row>
    <row r="92" spans="1:31">
      <c r="A92" s="79" t="s">
        <v>178</v>
      </c>
      <c r="B92" s="79" t="s">
        <v>173</v>
      </c>
      <c r="C92" s="79" t="s">
        <v>165</v>
      </c>
      <c r="D92" s="79" t="s">
        <v>166</v>
      </c>
      <c r="E92" s="79">
        <v>1</v>
      </c>
      <c r="F92" s="79">
        <v>1</v>
      </c>
      <c r="G92" s="79">
        <v>1</v>
      </c>
      <c r="H92" s="79">
        <v>1</v>
      </c>
      <c r="I92" s="79">
        <v>1</v>
      </c>
      <c r="J92" s="79">
        <v>1</v>
      </c>
      <c r="K92" s="79">
        <v>1</v>
      </c>
      <c r="L92" s="79">
        <v>1</v>
      </c>
      <c r="M92" s="79">
        <v>1</v>
      </c>
      <c r="N92" s="79">
        <v>1</v>
      </c>
      <c r="O92" s="79">
        <v>1</v>
      </c>
      <c r="P92" s="79">
        <v>1</v>
      </c>
      <c r="Q92" s="79">
        <v>1</v>
      </c>
      <c r="R92" s="79">
        <v>1</v>
      </c>
      <c r="S92" s="79">
        <v>1</v>
      </c>
      <c r="T92" s="79">
        <v>1</v>
      </c>
      <c r="U92" s="79">
        <v>1</v>
      </c>
      <c r="V92" s="79">
        <v>1</v>
      </c>
      <c r="W92" s="79">
        <v>1</v>
      </c>
      <c r="X92" s="79">
        <v>1</v>
      </c>
      <c r="Y92" s="79">
        <v>1</v>
      </c>
      <c r="Z92" s="79">
        <v>1</v>
      </c>
      <c r="AA92" s="79">
        <v>1</v>
      </c>
      <c r="AB92" s="79">
        <v>1</v>
      </c>
      <c r="AC92" s="79">
        <v>24</v>
      </c>
      <c r="AD92" s="79">
        <v>168</v>
      </c>
      <c r="AE92" s="79">
        <v>8760</v>
      </c>
    </row>
    <row r="93" spans="1:31">
      <c r="A93" s="79" t="s">
        <v>213</v>
      </c>
      <c r="B93" s="79" t="s">
        <v>173</v>
      </c>
      <c r="C93" s="79" t="s">
        <v>165</v>
      </c>
      <c r="D93" s="79" t="s">
        <v>166</v>
      </c>
      <c r="E93" s="79">
        <v>1</v>
      </c>
      <c r="F93" s="79">
        <v>1</v>
      </c>
      <c r="G93" s="79">
        <v>1</v>
      </c>
      <c r="H93" s="79">
        <v>1</v>
      </c>
      <c r="I93" s="79">
        <v>1</v>
      </c>
      <c r="J93" s="79">
        <v>1</v>
      </c>
      <c r="K93" s="79">
        <v>1</v>
      </c>
      <c r="L93" s="79">
        <v>1</v>
      </c>
      <c r="M93" s="79">
        <v>1</v>
      </c>
      <c r="N93" s="79">
        <v>1</v>
      </c>
      <c r="O93" s="79">
        <v>1</v>
      </c>
      <c r="P93" s="79">
        <v>1</v>
      </c>
      <c r="Q93" s="79">
        <v>1</v>
      </c>
      <c r="R93" s="79">
        <v>1</v>
      </c>
      <c r="S93" s="79">
        <v>1</v>
      </c>
      <c r="T93" s="79">
        <v>1</v>
      </c>
      <c r="U93" s="79">
        <v>1</v>
      </c>
      <c r="V93" s="79">
        <v>1</v>
      </c>
      <c r="W93" s="79">
        <v>1</v>
      </c>
      <c r="X93" s="79">
        <v>1</v>
      </c>
      <c r="Y93" s="79">
        <v>1</v>
      </c>
      <c r="Z93" s="79">
        <v>1</v>
      </c>
      <c r="AA93" s="79">
        <v>1</v>
      </c>
      <c r="AB93" s="79">
        <v>1</v>
      </c>
      <c r="AC93" s="79">
        <v>24</v>
      </c>
      <c r="AD93" s="79">
        <v>168</v>
      </c>
      <c r="AE93" s="79">
        <v>8760</v>
      </c>
    </row>
    <row r="94" spans="1:31">
      <c r="A94" s="79" t="s">
        <v>214</v>
      </c>
      <c r="B94" s="79" t="s">
        <v>173</v>
      </c>
      <c r="C94" s="79" t="s">
        <v>165</v>
      </c>
      <c r="D94" s="79" t="s">
        <v>166</v>
      </c>
      <c r="E94" s="79">
        <v>1</v>
      </c>
      <c r="F94" s="79">
        <v>1</v>
      </c>
      <c r="G94" s="79">
        <v>1</v>
      </c>
      <c r="H94" s="79">
        <v>1</v>
      </c>
      <c r="I94" s="79">
        <v>1</v>
      </c>
      <c r="J94" s="79">
        <v>1</v>
      </c>
      <c r="K94" s="79">
        <v>1</v>
      </c>
      <c r="L94" s="79">
        <v>1</v>
      </c>
      <c r="M94" s="79">
        <v>1</v>
      </c>
      <c r="N94" s="79">
        <v>1</v>
      </c>
      <c r="O94" s="79">
        <v>1</v>
      </c>
      <c r="P94" s="79">
        <v>1</v>
      </c>
      <c r="Q94" s="79">
        <v>1</v>
      </c>
      <c r="R94" s="79">
        <v>1</v>
      </c>
      <c r="S94" s="79">
        <v>1</v>
      </c>
      <c r="T94" s="79">
        <v>1</v>
      </c>
      <c r="U94" s="79">
        <v>1</v>
      </c>
      <c r="V94" s="79">
        <v>1</v>
      </c>
      <c r="W94" s="79">
        <v>1</v>
      </c>
      <c r="X94" s="79">
        <v>1</v>
      </c>
      <c r="Y94" s="79">
        <v>1</v>
      </c>
      <c r="Z94" s="79">
        <v>1</v>
      </c>
      <c r="AA94" s="79">
        <v>1</v>
      </c>
      <c r="AB94" s="79">
        <v>1</v>
      </c>
      <c r="AC94" s="79">
        <v>24</v>
      </c>
      <c r="AD94" s="79">
        <v>168</v>
      </c>
      <c r="AE94" s="79">
        <v>8760</v>
      </c>
    </row>
    <row r="95" spans="1:31">
      <c r="A95" s="79" t="s">
        <v>215</v>
      </c>
      <c r="B95" s="79" t="s">
        <v>216</v>
      </c>
      <c r="C95" s="79" t="s">
        <v>165</v>
      </c>
      <c r="D95" s="79" t="s">
        <v>166</v>
      </c>
      <c r="E95" s="79">
        <v>65</v>
      </c>
      <c r="F95" s="79">
        <v>65</v>
      </c>
      <c r="G95" s="79">
        <v>65</v>
      </c>
      <c r="H95" s="79">
        <v>65</v>
      </c>
      <c r="I95" s="79">
        <v>65</v>
      </c>
      <c r="J95" s="79">
        <v>65</v>
      </c>
      <c r="K95" s="79">
        <v>65</v>
      </c>
      <c r="L95" s="79">
        <v>65</v>
      </c>
      <c r="M95" s="79">
        <v>65</v>
      </c>
      <c r="N95" s="79">
        <v>65</v>
      </c>
      <c r="O95" s="79">
        <v>65</v>
      </c>
      <c r="P95" s="79">
        <v>65</v>
      </c>
      <c r="Q95" s="79">
        <v>65</v>
      </c>
      <c r="R95" s="79">
        <v>65</v>
      </c>
      <c r="S95" s="79">
        <v>65</v>
      </c>
      <c r="T95" s="79">
        <v>65</v>
      </c>
      <c r="U95" s="79">
        <v>65</v>
      </c>
      <c r="V95" s="79">
        <v>65</v>
      </c>
      <c r="W95" s="79">
        <v>65</v>
      </c>
      <c r="X95" s="79">
        <v>65</v>
      </c>
      <c r="Y95" s="79">
        <v>65</v>
      </c>
      <c r="Z95" s="79">
        <v>65</v>
      </c>
      <c r="AA95" s="79">
        <v>65</v>
      </c>
      <c r="AB95" s="79">
        <v>65</v>
      </c>
      <c r="AC95" s="79">
        <v>1560</v>
      </c>
      <c r="AD95" s="79">
        <v>10920</v>
      </c>
      <c r="AE95" s="79">
        <v>569400</v>
      </c>
    </row>
    <row r="96" spans="1:31">
      <c r="A96" s="79" t="s">
        <v>376</v>
      </c>
      <c r="B96" s="79" t="s">
        <v>216</v>
      </c>
      <c r="C96" s="79" t="s">
        <v>165</v>
      </c>
      <c r="D96" s="79" t="s">
        <v>166</v>
      </c>
      <c r="E96" s="79">
        <v>30</v>
      </c>
      <c r="F96" s="79">
        <v>30</v>
      </c>
      <c r="G96" s="79">
        <v>30</v>
      </c>
      <c r="H96" s="79">
        <v>30</v>
      </c>
      <c r="I96" s="79">
        <v>30</v>
      </c>
      <c r="J96" s="79">
        <v>30</v>
      </c>
      <c r="K96" s="79">
        <v>30</v>
      </c>
      <c r="L96" s="79">
        <v>30</v>
      </c>
      <c r="M96" s="79">
        <v>30</v>
      </c>
      <c r="N96" s="79">
        <v>30</v>
      </c>
      <c r="O96" s="79">
        <v>30</v>
      </c>
      <c r="P96" s="79">
        <v>30</v>
      </c>
      <c r="Q96" s="79">
        <v>30</v>
      </c>
      <c r="R96" s="79">
        <v>30</v>
      </c>
      <c r="S96" s="79">
        <v>30</v>
      </c>
      <c r="T96" s="79">
        <v>30</v>
      </c>
      <c r="U96" s="79">
        <v>30</v>
      </c>
      <c r="V96" s="79">
        <v>30</v>
      </c>
      <c r="W96" s="79">
        <v>30</v>
      </c>
      <c r="X96" s="79">
        <v>30</v>
      </c>
      <c r="Y96" s="79">
        <v>30</v>
      </c>
      <c r="Z96" s="79">
        <v>30</v>
      </c>
      <c r="AA96" s="79">
        <v>30</v>
      </c>
      <c r="AB96" s="79">
        <v>30</v>
      </c>
      <c r="AC96" s="79">
        <v>720</v>
      </c>
      <c r="AD96" s="79">
        <v>5040</v>
      </c>
      <c r="AE96" s="79">
        <v>262800</v>
      </c>
    </row>
    <row r="97" spans="1:31">
      <c r="A97" s="79" t="s">
        <v>377</v>
      </c>
      <c r="B97" s="79" t="s">
        <v>216</v>
      </c>
      <c r="C97" s="79" t="s">
        <v>165</v>
      </c>
      <c r="D97" s="79" t="s">
        <v>166</v>
      </c>
      <c r="E97" s="79">
        <v>60</v>
      </c>
      <c r="F97" s="79">
        <v>60</v>
      </c>
      <c r="G97" s="79">
        <v>60</v>
      </c>
      <c r="H97" s="79">
        <v>60</v>
      </c>
      <c r="I97" s="79">
        <v>60</v>
      </c>
      <c r="J97" s="79">
        <v>60</v>
      </c>
      <c r="K97" s="79">
        <v>60</v>
      </c>
      <c r="L97" s="79">
        <v>60</v>
      </c>
      <c r="M97" s="79">
        <v>60</v>
      </c>
      <c r="N97" s="79">
        <v>60</v>
      </c>
      <c r="O97" s="79">
        <v>60</v>
      </c>
      <c r="P97" s="79">
        <v>60</v>
      </c>
      <c r="Q97" s="79">
        <v>60</v>
      </c>
      <c r="R97" s="79">
        <v>60</v>
      </c>
      <c r="S97" s="79">
        <v>60</v>
      </c>
      <c r="T97" s="79">
        <v>60</v>
      </c>
      <c r="U97" s="79">
        <v>60</v>
      </c>
      <c r="V97" s="79">
        <v>60</v>
      </c>
      <c r="W97" s="79">
        <v>60</v>
      </c>
      <c r="X97" s="79">
        <v>60</v>
      </c>
      <c r="Y97" s="79">
        <v>60</v>
      </c>
      <c r="Z97" s="79">
        <v>60</v>
      </c>
      <c r="AA97" s="79">
        <v>60</v>
      </c>
      <c r="AB97" s="79">
        <v>60</v>
      </c>
      <c r="AC97" s="79">
        <v>1440</v>
      </c>
      <c r="AD97" s="79">
        <v>10080</v>
      </c>
      <c r="AE97" s="79">
        <v>525600</v>
      </c>
    </row>
    <row r="98" spans="1:31">
      <c r="A98" s="79" t="s">
        <v>179</v>
      </c>
      <c r="B98" s="79" t="s">
        <v>180</v>
      </c>
      <c r="C98" s="79" t="s">
        <v>165</v>
      </c>
      <c r="D98" s="79" t="s">
        <v>166</v>
      </c>
      <c r="E98" s="79">
        <v>4</v>
      </c>
      <c r="F98" s="79">
        <v>4</v>
      </c>
      <c r="G98" s="79">
        <v>4</v>
      </c>
      <c r="H98" s="79">
        <v>4</v>
      </c>
      <c r="I98" s="79">
        <v>4</v>
      </c>
      <c r="J98" s="79">
        <v>4</v>
      </c>
      <c r="K98" s="79">
        <v>4</v>
      </c>
      <c r="L98" s="79">
        <v>4</v>
      </c>
      <c r="M98" s="79">
        <v>4</v>
      </c>
      <c r="N98" s="79">
        <v>4</v>
      </c>
      <c r="O98" s="79">
        <v>4</v>
      </c>
      <c r="P98" s="79">
        <v>4</v>
      </c>
      <c r="Q98" s="79">
        <v>4</v>
      </c>
      <c r="R98" s="79">
        <v>4</v>
      </c>
      <c r="S98" s="79">
        <v>4</v>
      </c>
      <c r="T98" s="79">
        <v>4</v>
      </c>
      <c r="U98" s="79">
        <v>4</v>
      </c>
      <c r="V98" s="79">
        <v>4</v>
      </c>
      <c r="W98" s="79">
        <v>4</v>
      </c>
      <c r="X98" s="79">
        <v>4</v>
      </c>
      <c r="Y98" s="79">
        <v>4</v>
      </c>
      <c r="Z98" s="79">
        <v>4</v>
      </c>
      <c r="AA98" s="79">
        <v>4</v>
      </c>
      <c r="AB98" s="79">
        <v>4</v>
      </c>
      <c r="AC98" s="79">
        <v>96</v>
      </c>
      <c r="AD98" s="79">
        <v>672</v>
      </c>
      <c r="AE98" s="79">
        <v>35040</v>
      </c>
    </row>
    <row r="99" spans="1:31">
      <c r="A99" s="79" t="s">
        <v>217</v>
      </c>
      <c r="B99" s="79" t="s">
        <v>167</v>
      </c>
      <c r="C99" s="79" t="s">
        <v>218</v>
      </c>
      <c r="D99" s="79" t="s">
        <v>166</v>
      </c>
      <c r="E99" s="79">
        <v>13</v>
      </c>
      <c r="F99" s="79">
        <v>13</v>
      </c>
      <c r="G99" s="79">
        <v>13</v>
      </c>
      <c r="H99" s="79">
        <v>13</v>
      </c>
      <c r="I99" s="79">
        <v>13</v>
      </c>
      <c r="J99" s="79">
        <v>13</v>
      </c>
      <c r="K99" s="79">
        <v>13</v>
      </c>
      <c r="L99" s="79">
        <v>13</v>
      </c>
      <c r="M99" s="79">
        <v>13</v>
      </c>
      <c r="N99" s="79">
        <v>13</v>
      </c>
      <c r="O99" s="79">
        <v>13</v>
      </c>
      <c r="P99" s="79">
        <v>13</v>
      </c>
      <c r="Q99" s="79">
        <v>13</v>
      </c>
      <c r="R99" s="79">
        <v>13</v>
      </c>
      <c r="S99" s="79">
        <v>13</v>
      </c>
      <c r="T99" s="79">
        <v>13</v>
      </c>
      <c r="U99" s="79">
        <v>13</v>
      </c>
      <c r="V99" s="79">
        <v>13</v>
      </c>
      <c r="W99" s="79">
        <v>13</v>
      </c>
      <c r="X99" s="79">
        <v>13</v>
      </c>
      <c r="Y99" s="79">
        <v>13</v>
      </c>
      <c r="Z99" s="79">
        <v>13</v>
      </c>
      <c r="AA99" s="79">
        <v>13</v>
      </c>
      <c r="AB99" s="79">
        <v>13</v>
      </c>
      <c r="AC99" s="79">
        <v>312</v>
      </c>
      <c r="AD99" s="79">
        <v>2184</v>
      </c>
      <c r="AE99" s="79">
        <v>113880</v>
      </c>
    </row>
    <row r="100" spans="1:31">
      <c r="A100" s="79"/>
      <c r="B100" s="79"/>
      <c r="C100" s="79" t="s">
        <v>176</v>
      </c>
      <c r="D100" s="79" t="s">
        <v>166</v>
      </c>
      <c r="E100" s="79">
        <v>13</v>
      </c>
      <c r="F100" s="79">
        <v>13</v>
      </c>
      <c r="G100" s="79">
        <v>13</v>
      </c>
      <c r="H100" s="79">
        <v>13</v>
      </c>
      <c r="I100" s="79">
        <v>13</v>
      </c>
      <c r="J100" s="79">
        <v>13</v>
      </c>
      <c r="K100" s="79">
        <v>13</v>
      </c>
      <c r="L100" s="79">
        <v>13</v>
      </c>
      <c r="M100" s="79">
        <v>13</v>
      </c>
      <c r="N100" s="79">
        <v>13</v>
      </c>
      <c r="O100" s="79">
        <v>13</v>
      </c>
      <c r="P100" s="79">
        <v>13</v>
      </c>
      <c r="Q100" s="79">
        <v>13</v>
      </c>
      <c r="R100" s="79">
        <v>13</v>
      </c>
      <c r="S100" s="79">
        <v>13</v>
      </c>
      <c r="T100" s="79">
        <v>13</v>
      </c>
      <c r="U100" s="79">
        <v>13</v>
      </c>
      <c r="V100" s="79">
        <v>13</v>
      </c>
      <c r="W100" s="79">
        <v>13</v>
      </c>
      <c r="X100" s="79">
        <v>13</v>
      </c>
      <c r="Y100" s="79">
        <v>13</v>
      </c>
      <c r="Z100" s="79">
        <v>13</v>
      </c>
      <c r="AA100" s="79">
        <v>13</v>
      </c>
      <c r="AB100" s="79">
        <v>13</v>
      </c>
      <c r="AC100" s="79">
        <v>312</v>
      </c>
      <c r="AD100" s="79">
        <v>2184</v>
      </c>
      <c r="AE100" s="79"/>
    </row>
    <row r="101" spans="1:31">
      <c r="A101" s="79"/>
      <c r="B101" s="79"/>
      <c r="C101" s="79" t="s">
        <v>165</v>
      </c>
      <c r="D101" s="79" t="s">
        <v>166</v>
      </c>
      <c r="E101" s="79">
        <v>13</v>
      </c>
      <c r="F101" s="79">
        <v>13</v>
      </c>
      <c r="G101" s="79">
        <v>13</v>
      </c>
      <c r="H101" s="79">
        <v>13</v>
      </c>
      <c r="I101" s="79">
        <v>13</v>
      </c>
      <c r="J101" s="79">
        <v>13</v>
      </c>
      <c r="K101" s="79">
        <v>13</v>
      </c>
      <c r="L101" s="79">
        <v>13</v>
      </c>
      <c r="M101" s="79">
        <v>13</v>
      </c>
      <c r="N101" s="79">
        <v>13</v>
      </c>
      <c r="O101" s="79">
        <v>13</v>
      </c>
      <c r="P101" s="79">
        <v>13</v>
      </c>
      <c r="Q101" s="79">
        <v>13</v>
      </c>
      <c r="R101" s="79">
        <v>13</v>
      </c>
      <c r="S101" s="79">
        <v>13</v>
      </c>
      <c r="T101" s="79">
        <v>13</v>
      </c>
      <c r="U101" s="79">
        <v>13</v>
      </c>
      <c r="V101" s="79">
        <v>13</v>
      </c>
      <c r="W101" s="79">
        <v>13</v>
      </c>
      <c r="X101" s="79">
        <v>13</v>
      </c>
      <c r="Y101" s="79">
        <v>13</v>
      </c>
      <c r="Z101" s="79">
        <v>13</v>
      </c>
      <c r="AA101" s="79">
        <v>13</v>
      </c>
      <c r="AB101" s="79">
        <v>13</v>
      </c>
      <c r="AC101" s="79">
        <v>312</v>
      </c>
      <c r="AD101" s="79">
        <v>2184</v>
      </c>
      <c r="AE101" s="79"/>
    </row>
    <row r="102" spans="1:31">
      <c r="A102" s="79" t="s">
        <v>219</v>
      </c>
      <c r="B102" s="79" t="s">
        <v>167</v>
      </c>
      <c r="C102" s="79" t="s">
        <v>165</v>
      </c>
      <c r="D102" s="79" t="s">
        <v>166</v>
      </c>
      <c r="E102" s="79">
        <v>6.7</v>
      </c>
      <c r="F102" s="79">
        <v>6.7</v>
      </c>
      <c r="G102" s="79">
        <v>6.7</v>
      </c>
      <c r="H102" s="79">
        <v>6.7</v>
      </c>
      <c r="I102" s="79">
        <v>6.7</v>
      </c>
      <c r="J102" s="79">
        <v>6.7</v>
      </c>
      <c r="K102" s="79">
        <v>6.7</v>
      </c>
      <c r="L102" s="79">
        <v>6.7</v>
      </c>
      <c r="M102" s="79">
        <v>6.7</v>
      </c>
      <c r="N102" s="79">
        <v>6.7</v>
      </c>
      <c r="O102" s="79">
        <v>6.7</v>
      </c>
      <c r="P102" s="79">
        <v>6.7</v>
      </c>
      <c r="Q102" s="79">
        <v>6.7</v>
      </c>
      <c r="R102" s="79">
        <v>6.7</v>
      </c>
      <c r="S102" s="79">
        <v>6.7</v>
      </c>
      <c r="T102" s="79">
        <v>6.7</v>
      </c>
      <c r="U102" s="79">
        <v>6.7</v>
      </c>
      <c r="V102" s="79">
        <v>6.7</v>
      </c>
      <c r="W102" s="79">
        <v>6.7</v>
      </c>
      <c r="X102" s="79">
        <v>6.7</v>
      </c>
      <c r="Y102" s="79">
        <v>6.7</v>
      </c>
      <c r="Z102" s="79">
        <v>6.7</v>
      </c>
      <c r="AA102" s="79">
        <v>6.7</v>
      </c>
      <c r="AB102" s="79">
        <v>6.7</v>
      </c>
      <c r="AC102" s="79">
        <v>160.80000000000001</v>
      </c>
      <c r="AD102" s="79">
        <v>1125.5999999999999</v>
      </c>
      <c r="AE102" s="79">
        <v>58692</v>
      </c>
    </row>
    <row r="103" spans="1:31">
      <c r="A103" s="79" t="s">
        <v>220</v>
      </c>
      <c r="B103" s="79" t="s">
        <v>167</v>
      </c>
      <c r="C103" s="79" t="s">
        <v>165</v>
      </c>
      <c r="D103" s="79" t="s">
        <v>166</v>
      </c>
      <c r="E103" s="79">
        <v>67</v>
      </c>
      <c r="F103" s="79">
        <v>67</v>
      </c>
      <c r="G103" s="79">
        <v>67</v>
      </c>
      <c r="H103" s="79">
        <v>67</v>
      </c>
      <c r="I103" s="79">
        <v>67</v>
      </c>
      <c r="J103" s="79">
        <v>67</v>
      </c>
      <c r="K103" s="79">
        <v>67</v>
      </c>
      <c r="L103" s="79">
        <v>67</v>
      </c>
      <c r="M103" s="79">
        <v>67</v>
      </c>
      <c r="N103" s="79">
        <v>67</v>
      </c>
      <c r="O103" s="79">
        <v>67</v>
      </c>
      <c r="P103" s="79">
        <v>67</v>
      </c>
      <c r="Q103" s="79">
        <v>67</v>
      </c>
      <c r="R103" s="79">
        <v>67</v>
      </c>
      <c r="S103" s="79">
        <v>67</v>
      </c>
      <c r="T103" s="79">
        <v>67</v>
      </c>
      <c r="U103" s="79">
        <v>67</v>
      </c>
      <c r="V103" s="79">
        <v>67</v>
      </c>
      <c r="W103" s="79">
        <v>67</v>
      </c>
      <c r="X103" s="79">
        <v>67</v>
      </c>
      <c r="Y103" s="79">
        <v>67</v>
      </c>
      <c r="Z103" s="79">
        <v>67</v>
      </c>
      <c r="AA103" s="79">
        <v>67</v>
      </c>
      <c r="AB103" s="79">
        <v>67</v>
      </c>
      <c r="AC103" s="79">
        <v>1608</v>
      </c>
      <c r="AD103" s="79">
        <v>11256</v>
      </c>
      <c r="AE103" s="79">
        <v>586920</v>
      </c>
    </row>
    <row r="104" spans="1:31">
      <c r="A104" s="79" t="s">
        <v>221</v>
      </c>
      <c r="B104" s="79" t="s">
        <v>167</v>
      </c>
      <c r="C104" s="79" t="s">
        <v>165</v>
      </c>
      <c r="D104" s="79" t="s">
        <v>166</v>
      </c>
      <c r="E104" s="79">
        <v>16</v>
      </c>
      <c r="F104" s="79">
        <v>16</v>
      </c>
      <c r="G104" s="79">
        <v>16</v>
      </c>
      <c r="H104" s="79">
        <v>16</v>
      </c>
      <c r="I104" s="79">
        <v>16</v>
      </c>
      <c r="J104" s="79">
        <v>16</v>
      </c>
      <c r="K104" s="79">
        <v>16</v>
      </c>
      <c r="L104" s="79">
        <v>16</v>
      </c>
      <c r="M104" s="79">
        <v>16</v>
      </c>
      <c r="N104" s="79">
        <v>16</v>
      </c>
      <c r="O104" s="79">
        <v>16</v>
      </c>
      <c r="P104" s="79">
        <v>16</v>
      </c>
      <c r="Q104" s="79">
        <v>16</v>
      </c>
      <c r="R104" s="79">
        <v>16</v>
      </c>
      <c r="S104" s="79">
        <v>16</v>
      </c>
      <c r="T104" s="79">
        <v>16</v>
      </c>
      <c r="U104" s="79">
        <v>16</v>
      </c>
      <c r="V104" s="79">
        <v>16</v>
      </c>
      <c r="W104" s="79">
        <v>16</v>
      </c>
      <c r="X104" s="79">
        <v>16</v>
      </c>
      <c r="Y104" s="79">
        <v>16</v>
      </c>
      <c r="Z104" s="79">
        <v>16</v>
      </c>
      <c r="AA104" s="79">
        <v>16</v>
      </c>
      <c r="AB104" s="79">
        <v>16</v>
      </c>
      <c r="AC104" s="79">
        <v>384</v>
      </c>
      <c r="AD104" s="79">
        <v>2688</v>
      </c>
      <c r="AE104" s="79">
        <v>140160</v>
      </c>
    </row>
    <row r="105" spans="1:31">
      <c r="A105" s="79" t="s">
        <v>318</v>
      </c>
      <c r="B105" s="79" t="s">
        <v>164</v>
      </c>
      <c r="C105" s="79" t="s">
        <v>227</v>
      </c>
      <c r="D105" s="79" t="s">
        <v>182</v>
      </c>
      <c r="E105" s="79">
        <v>0</v>
      </c>
      <c r="F105" s="79">
        <v>0</v>
      </c>
      <c r="G105" s="79">
        <v>0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1</v>
      </c>
      <c r="N105" s="79">
        <v>1</v>
      </c>
      <c r="O105" s="79">
        <v>1</v>
      </c>
      <c r="P105" s="79">
        <v>1</v>
      </c>
      <c r="Q105" s="79">
        <v>1</v>
      </c>
      <c r="R105" s="79">
        <v>1</v>
      </c>
      <c r="S105" s="79">
        <v>1</v>
      </c>
      <c r="T105" s="79">
        <v>1</v>
      </c>
      <c r="U105" s="79">
        <v>1</v>
      </c>
      <c r="V105" s="79">
        <v>0</v>
      </c>
      <c r="W105" s="79">
        <v>0</v>
      </c>
      <c r="X105" s="79">
        <v>0</v>
      </c>
      <c r="Y105" s="79">
        <v>0</v>
      </c>
      <c r="Z105" s="79">
        <v>0</v>
      </c>
      <c r="AA105" s="79">
        <v>0</v>
      </c>
      <c r="AB105" s="79">
        <v>0</v>
      </c>
      <c r="AC105" s="79">
        <v>9</v>
      </c>
      <c r="AD105" s="79">
        <v>45</v>
      </c>
      <c r="AE105" s="79">
        <v>2137.86</v>
      </c>
    </row>
    <row r="106" spans="1:31">
      <c r="A106" s="79"/>
      <c r="B106" s="79"/>
      <c r="C106" s="79"/>
      <c r="D106" s="79" t="s">
        <v>222</v>
      </c>
      <c r="E106" s="79">
        <v>0</v>
      </c>
      <c r="F106" s="79">
        <v>0</v>
      </c>
      <c r="G106" s="79">
        <v>0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  <c r="U106" s="79">
        <v>0</v>
      </c>
      <c r="V106" s="79">
        <v>0</v>
      </c>
      <c r="W106" s="79">
        <v>0</v>
      </c>
      <c r="X106" s="79">
        <v>0</v>
      </c>
      <c r="Y106" s="79">
        <v>0</v>
      </c>
      <c r="Z106" s="79">
        <v>0</v>
      </c>
      <c r="AA106" s="79">
        <v>0</v>
      </c>
      <c r="AB106" s="79">
        <v>0</v>
      </c>
      <c r="AC106" s="79">
        <v>0</v>
      </c>
      <c r="AD106" s="79"/>
      <c r="AE106" s="79"/>
    </row>
    <row r="107" spans="1:31">
      <c r="A107" s="79"/>
      <c r="B107" s="79"/>
      <c r="C107" s="79" t="s">
        <v>228</v>
      </c>
      <c r="D107" s="79" t="s">
        <v>186</v>
      </c>
      <c r="E107" s="79">
        <v>0</v>
      </c>
      <c r="F107" s="79">
        <v>0</v>
      </c>
      <c r="G107" s="79">
        <v>0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0.35</v>
      </c>
      <c r="N107" s="79">
        <v>0.35</v>
      </c>
      <c r="O107" s="79">
        <v>0.35</v>
      </c>
      <c r="P107" s="79">
        <v>0.35</v>
      </c>
      <c r="Q107" s="79">
        <v>0.35</v>
      </c>
      <c r="R107" s="79">
        <v>0.35</v>
      </c>
      <c r="S107" s="79">
        <v>0.35</v>
      </c>
      <c r="T107" s="79">
        <v>0.35</v>
      </c>
      <c r="U107" s="79">
        <v>0.35</v>
      </c>
      <c r="V107" s="79">
        <v>1</v>
      </c>
      <c r="W107" s="79">
        <v>1</v>
      </c>
      <c r="X107" s="79">
        <v>1</v>
      </c>
      <c r="Y107" s="79">
        <v>1</v>
      </c>
      <c r="Z107" s="79">
        <v>0</v>
      </c>
      <c r="AA107" s="79">
        <v>0</v>
      </c>
      <c r="AB107" s="79">
        <v>0</v>
      </c>
      <c r="AC107" s="79">
        <v>7.15</v>
      </c>
      <c r="AD107" s="79">
        <v>35.75</v>
      </c>
      <c r="AE107" s="79"/>
    </row>
    <row r="108" spans="1:31">
      <c r="A108" s="79"/>
      <c r="B108" s="79"/>
      <c r="C108" s="79"/>
      <c r="D108" s="79" t="s">
        <v>223</v>
      </c>
      <c r="E108" s="79">
        <v>0</v>
      </c>
      <c r="F108" s="79">
        <v>0</v>
      </c>
      <c r="G108" s="79">
        <v>0</v>
      </c>
      <c r="H108" s="79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79">
        <v>0</v>
      </c>
      <c r="V108" s="79">
        <v>0</v>
      </c>
      <c r="W108" s="79">
        <v>0</v>
      </c>
      <c r="X108" s="79">
        <v>0</v>
      </c>
      <c r="Y108" s="79">
        <v>0</v>
      </c>
      <c r="Z108" s="79">
        <v>0</v>
      </c>
      <c r="AA108" s="79">
        <v>0</v>
      </c>
      <c r="AB108" s="79">
        <v>0</v>
      </c>
      <c r="AC108" s="79">
        <v>0</v>
      </c>
      <c r="AD108" s="79"/>
      <c r="AE108" s="79"/>
    </row>
    <row r="109" spans="1:31">
      <c r="A109" s="79"/>
      <c r="B109" s="79"/>
      <c r="C109" s="79" t="s">
        <v>165</v>
      </c>
      <c r="D109" s="79" t="s">
        <v>186</v>
      </c>
      <c r="E109" s="79">
        <v>0</v>
      </c>
      <c r="F109" s="79">
        <v>0</v>
      </c>
      <c r="G109" s="79">
        <v>0</v>
      </c>
      <c r="H109" s="79">
        <v>0</v>
      </c>
      <c r="I109" s="79">
        <v>0</v>
      </c>
      <c r="J109" s="79">
        <v>0</v>
      </c>
      <c r="K109" s="79">
        <v>0</v>
      </c>
      <c r="L109" s="79">
        <v>0</v>
      </c>
      <c r="M109" s="79">
        <v>0.35</v>
      </c>
      <c r="N109" s="79">
        <v>0.35</v>
      </c>
      <c r="O109" s="79">
        <v>0.35</v>
      </c>
      <c r="P109" s="79">
        <v>0.35</v>
      </c>
      <c r="Q109" s="79">
        <v>0.35</v>
      </c>
      <c r="R109" s="79">
        <v>0.35</v>
      </c>
      <c r="S109" s="79">
        <v>0.35</v>
      </c>
      <c r="T109" s="79">
        <v>0.35</v>
      </c>
      <c r="U109" s="79">
        <v>0.95</v>
      </c>
      <c r="V109" s="79">
        <v>0.95</v>
      </c>
      <c r="W109" s="79">
        <v>0.95</v>
      </c>
      <c r="X109" s="79">
        <v>0.95</v>
      </c>
      <c r="Y109" s="79">
        <v>0.95</v>
      </c>
      <c r="Z109" s="79">
        <v>0</v>
      </c>
      <c r="AA109" s="79">
        <v>0</v>
      </c>
      <c r="AB109" s="79">
        <v>0</v>
      </c>
      <c r="AC109" s="79">
        <v>7.55</v>
      </c>
      <c r="AD109" s="79">
        <v>37.75</v>
      </c>
      <c r="AE109" s="79"/>
    </row>
    <row r="110" spans="1:31">
      <c r="A110" s="79"/>
      <c r="B110" s="79"/>
      <c r="C110" s="79"/>
      <c r="D110" s="79" t="s">
        <v>223</v>
      </c>
      <c r="E110" s="79">
        <v>0</v>
      </c>
      <c r="F110" s="79">
        <v>0</v>
      </c>
      <c r="G110" s="79">
        <v>0</v>
      </c>
      <c r="H110" s="79">
        <v>0</v>
      </c>
      <c r="I110" s="79">
        <v>0</v>
      </c>
      <c r="J110" s="79">
        <v>0</v>
      </c>
      <c r="K110" s="79">
        <v>0</v>
      </c>
      <c r="L110" s="79">
        <v>0</v>
      </c>
      <c r="M110" s="79">
        <v>0</v>
      </c>
      <c r="N110" s="79">
        <v>0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  <c r="U110" s="79">
        <v>0</v>
      </c>
      <c r="V110" s="79">
        <v>0</v>
      </c>
      <c r="W110" s="79">
        <v>0</v>
      </c>
      <c r="X110" s="79">
        <v>0</v>
      </c>
      <c r="Y110" s="79">
        <v>0</v>
      </c>
      <c r="Z110" s="79">
        <v>0</v>
      </c>
      <c r="AA110" s="79">
        <v>0</v>
      </c>
      <c r="AB110" s="79">
        <v>0</v>
      </c>
      <c r="AC110" s="79">
        <v>0</v>
      </c>
      <c r="AD110" s="79"/>
      <c r="AE110" s="79"/>
    </row>
    <row r="111" spans="1:31">
      <c r="A111" s="79" t="s">
        <v>181</v>
      </c>
      <c r="B111" s="79" t="s">
        <v>169</v>
      </c>
      <c r="C111" s="79" t="s">
        <v>165</v>
      </c>
      <c r="D111" s="79" t="s">
        <v>182</v>
      </c>
      <c r="E111" s="79">
        <v>0</v>
      </c>
      <c r="F111" s="79">
        <v>0</v>
      </c>
      <c r="G111" s="79">
        <v>0</v>
      </c>
      <c r="H111" s="79">
        <v>0</v>
      </c>
      <c r="I111" s="79">
        <v>0</v>
      </c>
      <c r="J111" s="79">
        <v>0</v>
      </c>
      <c r="K111" s="79">
        <v>0</v>
      </c>
      <c r="L111" s="79">
        <v>1</v>
      </c>
      <c r="M111" s="79">
        <v>1</v>
      </c>
      <c r="N111" s="79">
        <v>1</v>
      </c>
      <c r="O111" s="79">
        <v>1</v>
      </c>
      <c r="P111" s="79">
        <v>1</v>
      </c>
      <c r="Q111" s="79">
        <v>1</v>
      </c>
      <c r="R111" s="79">
        <v>1</v>
      </c>
      <c r="S111" s="79">
        <v>1</v>
      </c>
      <c r="T111" s="79">
        <v>1</v>
      </c>
      <c r="U111" s="79">
        <v>1</v>
      </c>
      <c r="V111" s="79">
        <v>1</v>
      </c>
      <c r="W111" s="79">
        <v>1</v>
      </c>
      <c r="X111" s="79">
        <v>1</v>
      </c>
      <c r="Y111" s="79">
        <v>1</v>
      </c>
      <c r="Z111" s="79">
        <v>0</v>
      </c>
      <c r="AA111" s="79">
        <v>0</v>
      </c>
      <c r="AB111" s="79">
        <v>0</v>
      </c>
      <c r="AC111" s="79">
        <v>14</v>
      </c>
      <c r="AD111" s="79">
        <v>70</v>
      </c>
      <c r="AE111" s="79">
        <v>3650</v>
      </c>
    </row>
    <row r="112" spans="1:31">
      <c r="A112" s="79"/>
      <c r="B112" s="79"/>
      <c r="C112" s="79"/>
      <c r="D112" s="79" t="s">
        <v>222</v>
      </c>
      <c r="E112" s="79">
        <v>0</v>
      </c>
      <c r="F112" s="79">
        <v>0</v>
      </c>
      <c r="G112" s="79">
        <v>0</v>
      </c>
      <c r="H112" s="79">
        <v>0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  <c r="U112" s="79">
        <v>0</v>
      </c>
      <c r="V112" s="79">
        <v>0</v>
      </c>
      <c r="W112" s="79">
        <v>0</v>
      </c>
      <c r="X112" s="79">
        <v>0</v>
      </c>
      <c r="Y112" s="79">
        <v>0</v>
      </c>
      <c r="Z112" s="79">
        <v>0</v>
      </c>
      <c r="AA112" s="79">
        <v>0</v>
      </c>
      <c r="AB112" s="79">
        <v>0</v>
      </c>
      <c r="AC112" s="79">
        <v>0</v>
      </c>
      <c r="AD112" s="79"/>
      <c r="AE112" s="79"/>
    </row>
    <row r="113" spans="1:31">
      <c r="A113" s="79" t="s">
        <v>183</v>
      </c>
      <c r="B113" s="79" t="s">
        <v>169</v>
      </c>
      <c r="C113" s="79" t="s">
        <v>165</v>
      </c>
      <c r="D113" s="79" t="s">
        <v>182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79">
        <v>0</v>
      </c>
      <c r="K113" s="79">
        <v>0</v>
      </c>
      <c r="L113" s="79">
        <v>1</v>
      </c>
      <c r="M113" s="79">
        <v>1</v>
      </c>
      <c r="N113" s="79">
        <v>1</v>
      </c>
      <c r="O113" s="79">
        <v>1</v>
      </c>
      <c r="P113" s="79">
        <v>1</v>
      </c>
      <c r="Q113" s="79">
        <v>1</v>
      </c>
      <c r="R113" s="79">
        <v>1</v>
      </c>
      <c r="S113" s="79">
        <v>1</v>
      </c>
      <c r="T113" s="79">
        <v>1</v>
      </c>
      <c r="U113" s="79">
        <v>1</v>
      </c>
      <c r="V113" s="79">
        <v>1</v>
      </c>
      <c r="W113" s="79">
        <v>1</v>
      </c>
      <c r="X113" s="79">
        <v>1</v>
      </c>
      <c r="Y113" s="79">
        <v>1</v>
      </c>
      <c r="Z113" s="79">
        <v>0</v>
      </c>
      <c r="AA113" s="79">
        <v>0</v>
      </c>
      <c r="AB113" s="79">
        <v>0</v>
      </c>
      <c r="AC113" s="79">
        <v>14</v>
      </c>
      <c r="AD113" s="79">
        <v>70</v>
      </c>
      <c r="AE113" s="79">
        <v>3650</v>
      </c>
    </row>
    <row r="114" spans="1:31">
      <c r="A114" s="79"/>
      <c r="B114" s="79"/>
      <c r="C114" s="79"/>
      <c r="D114" s="79" t="s">
        <v>222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  <c r="P114" s="79">
        <v>0</v>
      </c>
      <c r="Q114" s="79">
        <v>0</v>
      </c>
      <c r="R114" s="79">
        <v>0</v>
      </c>
      <c r="S114" s="79">
        <v>0</v>
      </c>
      <c r="T114" s="79">
        <v>0</v>
      </c>
      <c r="U114" s="79">
        <v>0</v>
      </c>
      <c r="V114" s="79">
        <v>0</v>
      </c>
      <c r="W114" s="79">
        <v>0</v>
      </c>
      <c r="X114" s="79">
        <v>0</v>
      </c>
      <c r="Y114" s="79">
        <v>0</v>
      </c>
      <c r="Z114" s="79">
        <v>0</v>
      </c>
      <c r="AA114" s="79">
        <v>0</v>
      </c>
      <c r="AB114" s="79">
        <v>0</v>
      </c>
      <c r="AC114" s="79">
        <v>0</v>
      </c>
      <c r="AD114" s="79"/>
      <c r="AE114" s="79"/>
    </row>
    <row r="115" spans="1:31">
      <c r="A115" s="79" t="s">
        <v>140</v>
      </c>
      <c r="B115" s="79" t="s">
        <v>167</v>
      </c>
      <c r="C115" s="79" t="s">
        <v>165</v>
      </c>
      <c r="D115" s="79" t="s">
        <v>184</v>
      </c>
      <c r="E115" s="79">
        <v>16</v>
      </c>
      <c r="F115" s="79">
        <v>16</v>
      </c>
      <c r="G115" s="79">
        <v>16</v>
      </c>
      <c r="H115" s="79">
        <v>16</v>
      </c>
      <c r="I115" s="79">
        <v>16</v>
      </c>
      <c r="J115" s="79">
        <v>16</v>
      </c>
      <c r="K115" s="79">
        <v>16</v>
      </c>
      <c r="L115" s="79">
        <v>16</v>
      </c>
      <c r="M115" s="79">
        <v>16</v>
      </c>
      <c r="N115" s="79">
        <v>16</v>
      </c>
      <c r="O115" s="79">
        <v>16</v>
      </c>
      <c r="P115" s="79">
        <v>16</v>
      </c>
      <c r="Q115" s="79">
        <v>16</v>
      </c>
      <c r="R115" s="79">
        <v>16</v>
      </c>
      <c r="S115" s="79">
        <v>16</v>
      </c>
      <c r="T115" s="79">
        <v>16</v>
      </c>
      <c r="U115" s="79">
        <v>16</v>
      </c>
      <c r="V115" s="79">
        <v>16</v>
      </c>
      <c r="W115" s="79">
        <v>16</v>
      </c>
      <c r="X115" s="79">
        <v>16</v>
      </c>
      <c r="Y115" s="79">
        <v>16</v>
      </c>
      <c r="Z115" s="79">
        <v>16</v>
      </c>
      <c r="AA115" s="79">
        <v>16</v>
      </c>
      <c r="AB115" s="79">
        <v>16</v>
      </c>
      <c r="AC115" s="79">
        <v>384</v>
      </c>
      <c r="AD115" s="79">
        <v>3038</v>
      </c>
      <c r="AE115" s="79">
        <v>158410</v>
      </c>
    </row>
    <row r="116" spans="1:31">
      <c r="A116" s="79"/>
      <c r="B116" s="79"/>
      <c r="C116" s="79"/>
      <c r="D116" s="79" t="s">
        <v>185</v>
      </c>
      <c r="E116" s="79">
        <v>21</v>
      </c>
      <c r="F116" s="79">
        <v>21</v>
      </c>
      <c r="G116" s="79">
        <v>21</v>
      </c>
      <c r="H116" s="79">
        <v>21</v>
      </c>
      <c r="I116" s="79">
        <v>21</v>
      </c>
      <c r="J116" s="79">
        <v>21</v>
      </c>
      <c r="K116" s="79">
        <v>21</v>
      </c>
      <c r="L116" s="79">
        <v>21</v>
      </c>
      <c r="M116" s="79">
        <v>21</v>
      </c>
      <c r="N116" s="79">
        <v>21</v>
      </c>
      <c r="O116" s="79">
        <v>21</v>
      </c>
      <c r="P116" s="79">
        <v>21</v>
      </c>
      <c r="Q116" s="79">
        <v>21</v>
      </c>
      <c r="R116" s="79">
        <v>21</v>
      </c>
      <c r="S116" s="79">
        <v>21</v>
      </c>
      <c r="T116" s="79">
        <v>21</v>
      </c>
      <c r="U116" s="79">
        <v>21</v>
      </c>
      <c r="V116" s="79">
        <v>21</v>
      </c>
      <c r="W116" s="79">
        <v>21</v>
      </c>
      <c r="X116" s="79">
        <v>21</v>
      </c>
      <c r="Y116" s="79">
        <v>21</v>
      </c>
      <c r="Z116" s="79">
        <v>21</v>
      </c>
      <c r="AA116" s="79">
        <v>21</v>
      </c>
      <c r="AB116" s="79">
        <v>21</v>
      </c>
      <c r="AC116" s="79">
        <v>504</v>
      </c>
      <c r="AD116" s="79"/>
      <c r="AE116" s="79"/>
    </row>
    <row r="117" spans="1:31">
      <c r="A117" s="79"/>
      <c r="B117" s="79"/>
      <c r="C117" s="79"/>
      <c r="D117" s="79" t="s">
        <v>186</v>
      </c>
      <c r="E117" s="79">
        <v>16</v>
      </c>
      <c r="F117" s="79">
        <v>16</v>
      </c>
      <c r="G117" s="79">
        <v>16</v>
      </c>
      <c r="H117" s="79">
        <v>16</v>
      </c>
      <c r="I117" s="79">
        <v>16</v>
      </c>
      <c r="J117" s="79">
        <v>16</v>
      </c>
      <c r="K117" s="79">
        <v>16</v>
      </c>
      <c r="L117" s="79">
        <v>21</v>
      </c>
      <c r="M117" s="79">
        <v>21</v>
      </c>
      <c r="N117" s="79">
        <v>21</v>
      </c>
      <c r="O117" s="79">
        <v>21</v>
      </c>
      <c r="P117" s="79">
        <v>21</v>
      </c>
      <c r="Q117" s="79">
        <v>21</v>
      </c>
      <c r="R117" s="79">
        <v>21</v>
      </c>
      <c r="S117" s="79">
        <v>21</v>
      </c>
      <c r="T117" s="79">
        <v>21</v>
      </c>
      <c r="U117" s="79">
        <v>21</v>
      </c>
      <c r="V117" s="79">
        <v>21</v>
      </c>
      <c r="W117" s="79">
        <v>21</v>
      </c>
      <c r="X117" s="79">
        <v>21</v>
      </c>
      <c r="Y117" s="79">
        <v>21</v>
      </c>
      <c r="Z117" s="79">
        <v>16</v>
      </c>
      <c r="AA117" s="79">
        <v>16</v>
      </c>
      <c r="AB117" s="79">
        <v>16</v>
      </c>
      <c r="AC117" s="79">
        <v>454</v>
      </c>
      <c r="AD117" s="79"/>
      <c r="AE117" s="79"/>
    </row>
    <row r="118" spans="1:31">
      <c r="A118" s="79"/>
      <c r="B118" s="79"/>
      <c r="C118" s="79"/>
      <c r="D118" s="79" t="s">
        <v>223</v>
      </c>
      <c r="E118" s="79">
        <v>16</v>
      </c>
      <c r="F118" s="79">
        <v>16</v>
      </c>
      <c r="G118" s="79">
        <v>16</v>
      </c>
      <c r="H118" s="79">
        <v>16</v>
      </c>
      <c r="I118" s="79">
        <v>16</v>
      </c>
      <c r="J118" s="79">
        <v>16</v>
      </c>
      <c r="K118" s="79">
        <v>16</v>
      </c>
      <c r="L118" s="79">
        <v>16</v>
      </c>
      <c r="M118" s="79">
        <v>16</v>
      </c>
      <c r="N118" s="79">
        <v>16</v>
      </c>
      <c r="O118" s="79">
        <v>16</v>
      </c>
      <c r="P118" s="79">
        <v>16</v>
      </c>
      <c r="Q118" s="79">
        <v>16</v>
      </c>
      <c r="R118" s="79">
        <v>16</v>
      </c>
      <c r="S118" s="79">
        <v>16</v>
      </c>
      <c r="T118" s="79">
        <v>16</v>
      </c>
      <c r="U118" s="79">
        <v>16</v>
      </c>
      <c r="V118" s="79">
        <v>16</v>
      </c>
      <c r="W118" s="79">
        <v>16</v>
      </c>
      <c r="X118" s="79">
        <v>16</v>
      </c>
      <c r="Y118" s="79">
        <v>16</v>
      </c>
      <c r="Z118" s="79">
        <v>16</v>
      </c>
      <c r="AA118" s="79">
        <v>16</v>
      </c>
      <c r="AB118" s="79">
        <v>16</v>
      </c>
      <c r="AC118" s="79">
        <v>384</v>
      </c>
      <c r="AD118" s="79"/>
      <c r="AE118" s="79"/>
    </row>
    <row r="119" spans="1:31">
      <c r="A119" s="79" t="s">
        <v>208</v>
      </c>
      <c r="B119" s="79" t="s">
        <v>167</v>
      </c>
      <c r="C119" s="79" t="s">
        <v>165</v>
      </c>
      <c r="D119" s="79" t="s">
        <v>184</v>
      </c>
      <c r="E119" s="79">
        <v>16</v>
      </c>
      <c r="F119" s="79">
        <v>16</v>
      </c>
      <c r="G119" s="79">
        <v>16</v>
      </c>
      <c r="H119" s="79">
        <v>16</v>
      </c>
      <c r="I119" s="79">
        <v>16</v>
      </c>
      <c r="J119" s="79">
        <v>16</v>
      </c>
      <c r="K119" s="79">
        <v>16</v>
      </c>
      <c r="L119" s="79">
        <v>16</v>
      </c>
      <c r="M119" s="79">
        <v>16</v>
      </c>
      <c r="N119" s="79">
        <v>16</v>
      </c>
      <c r="O119" s="79">
        <v>16</v>
      </c>
      <c r="P119" s="79">
        <v>16</v>
      </c>
      <c r="Q119" s="79">
        <v>16</v>
      </c>
      <c r="R119" s="79">
        <v>16</v>
      </c>
      <c r="S119" s="79">
        <v>16</v>
      </c>
      <c r="T119" s="79">
        <v>16</v>
      </c>
      <c r="U119" s="79">
        <v>16</v>
      </c>
      <c r="V119" s="79">
        <v>16</v>
      </c>
      <c r="W119" s="79">
        <v>16</v>
      </c>
      <c r="X119" s="79">
        <v>16</v>
      </c>
      <c r="Y119" s="79">
        <v>16</v>
      </c>
      <c r="Z119" s="79">
        <v>16</v>
      </c>
      <c r="AA119" s="79">
        <v>16</v>
      </c>
      <c r="AB119" s="79">
        <v>16</v>
      </c>
      <c r="AC119" s="79">
        <v>384</v>
      </c>
      <c r="AD119" s="79">
        <v>2688</v>
      </c>
      <c r="AE119" s="79">
        <v>140160</v>
      </c>
    </row>
    <row r="120" spans="1:31">
      <c r="A120" s="79"/>
      <c r="B120" s="79"/>
      <c r="C120" s="79"/>
      <c r="D120" s="79" t="s">
        <v>185</v>
      </c>
      <c r="E120" s="79">
        <v>21</v>
      </c>
      <c r="F120" s="79">
        <v>21</v>
      </c>
      <c r="G120" s="79">
        <v>21</v>
      </c>
      <c r="H120" s="79">
        <v>21</v>
      </c>
      <c r="I120" s="79">
        <v>21</v>
      </c>
      <c r="J120" s="79">
        <v>21</v>
      </c>
      <c r="K120" s="79">
        <v>21</v>
      </c>
      <c r="L120" s="79">
        <v>21</v>
      </c>
      <c r="M120" s="79">
        <v>21</v>
      </c>
      <c r="N120" s="79">
        <v>21</v>
      </c>
      <c r="O120" s="79">
        <v>21</v>
      </c>
      <c r="P120" s="79">
        <v>21</v>
      </c>
      <c r="Q120" s="79">
        <v>21</v>
      </c>
      <c r="R120" s="79">
        <v>21</v>
      </c>
      <c r="S120" s="79">
        <v>21</v>
      </c>
      <c r="T120" s="79">
        <v>21</v>
      </c>
      <c r="U120" s="79">
        <v>21</v>
      </c>
      <c r="V120" s="79">
        <v>21</v>
      </c>
      <c r="W120" s="79">
        <v>21</v>
      </c>
      <c r="X120" s="79">
        <v>21</v>
      </c>
      <c r="Y120" s="79">
        <v>21</v>
      </c>
      <c r="Z120" s="79">
        <v>21</v>
      </c>
      <c r="AA120" s="79">
        <v>21</v>
      </c>
      <c r="AB120" s="79">
        <v>21</v>
      </c>
      <c r="AC120" s="79">
        <v>504</v>
      </c>
      <c r="AD120" s="79"/>
      <c r="AE120" s="79"/>
    </row>
    <row r="121" spans="1:31">
      <c r="A121" s="79"/>
      <c r="B121" s="79"/>
      <c r="C121" s="79"/>
      <c r="D121" s="79" t="s">
        <v>186</v>
      </c>
      <c r="E121" s="79">
        <v>16</v>
      </c>
      <c r="F121" s="79">
        <v>16</v>
      </c>
      <c r="G121" s="79">
        <v>16</v>
      </c>
      <c r="H121" s="79">
        <v>16</v>
      </c>
      <c r="I121" s="79">
        <v>16</v>
      </c>
      <c r="J121" s="79">
        <v>16</v>
      </c>
      <c r="K121" s="79">
        <v>16</v>
      </c>
      <c r="L121" s="79">
        <v>16</v>
      </c>
      <c r="M121" s="79">
        <v>16</v>
      </c>
      <c r="N121" s="79">
        <v>16</v>
      </c>
      <c r="O121" s="79">
        <v>16</v>
      </c>
      <c r="P121" s="79">
        <v>16</v>
      </c>
      <c r="Q121" s="79">
        <v>16</v>
      </c>
      <c r="R121" s="79">
        <v>16</v>
      </c>
      <c r="S121" s="79">
        <v>16</v>
      </c>
      <c r="T121" s="79">
        <v>16</v>
      </c>
      <c r="U121" s="79">
        <v>16</v>
      </c>
      <c r="V121" s="79">
        <v>16</v>
      </c>
      <c r="W121" s="79">
        <v>16</v>
      </c>
      <c r="X121" s="79">
        <v>16</v>
      </c>
      <c r="Y121" s="79">
        <v>16</v>
      </c>
      <c r="Z121" s="79">
        <v>16</v>
      </c>
      <c r="AA121" s="79">
        <v>16</v>
      </c>
      <c r="AB121" s="79">
        <v>16</v>
      </c>
      <c r="AC121" s="79">
        <v>384</v>
      </c>
      <c r="AD121" s="79"/>
      <c r="AE121" s="79"/>
    </row>
    <row r="122" spans="1:31">
      <c r="A122" s="79"/>
      <c r="B122" s="79"/>
      <c r="C122" s="79"/>
      <c r="D122" s="79" t="s">
        <v>223</v>
      </c>
      <c r="E122" s="79">
        <v>16</v>
      </c>
      <c r="F122" s="79">
        <v>16</v>
      </c>
      <c r="G122" s="79">
        <v>16</v>
      </c>
      <c r="H122" s="79">
        <v>16</v>
      </c>
      <c r="I122" s="79">
        <v>16</v>
      </c>
      <c r="J122" s="79">
        <v>16</v>
      </c>
      <c r="K122" s="79">
        <v>16</v>
      </c>
      <c r="L122" s="79">
        <v>16</v>
      </c>
      <c r="M122" s="79">
        <v>16</v>
      </c>
      <c r="N122" s="79">
        <v>16</v>
      </c>
      <c r="O122" s="79">
        <v>16</v>
      </c>
      <c r="P122" s="79">
        <v>16</v>
      </c>
      <c r="Q122" s="79">
        <v>16</v>
      </c>
      <c r="R122" s="79">
        <v>16</v>
      </c>
      <c r="S122" s="79">
        <v>16</v>
      </c>
      <c r="T122" s="79">
        <v>16</v>
      </c>
      <c r="U122" s="79">
        <v>16</v>
      </c>
      <c r="V122" s="79">
        <v>16</v>
      </c>
      <c r="W122" s="79">
        <v>16</v>
      </c>
      <c r="X122" s="79">
        <v>16</v>
      </c>
      <c r="Y122" s="79">
        <v>16</v>
      </c>
      <c r="Z122" s="79">
        <v>16</v>
      </c>
      <c r="AA122" s="79">
        <v>16</v>
      </c>
      <c r="AB122" s="79">
        <v>16</v>
      </c>
      <c r="AC122" s="79">
        <v>384</v>
      </c>
      <c r="AD122" s="79"/>
      <c r="AE122" s="79"/>
    </row>
    <row r="123" spans="1:31">
      <c r="A123" s="79" t="s">
        <v>141</v>
      </c>
      <c r="B123" s="79" t="s">
        <v>167</v>
      </c>
      <c r="C123" s="79" t="s">
        <v>165</v>
      </c>
      <c r="D123" s="79" t="s">
        <v>184</v>
      </c>
      <c r="E123" s="79">
        <v>19</v>
      </c>
      <c r="F123" s="79">
        <v>19</v>
      </c>
      <c r="G123" s="79">
        <v>19</v>
      </c>
      <c r="H123" s="79">
        <v>19</v>
      </c>
      <c r="I123" s="79">
        <v>19</v>
      </c>
      <c r="J123" s="79">
        <v>19</v>
      </c>
      <c r="K123" s="79">
        <v>19</v>
      </c>
      <c r="L123" s="79">
        <v>19</v>
      </c>
      <c r="M123" s="79">
        <v>19</v>
      </c>
      <c r="N123" s="79">
        <v>19</v>
      </c>
      <c r="O123" s="79">
        <v>19</v>
      </c>
      <c r="P123" s="79">
        <v>19</v>
      </c>
      <c r="Q123" s="79">
        <v>19</v>
      </c>
      <c r="R123" s="79">
        <v>19</v>
      </c>
      <c r="S123" s="79">
        <v>19</v>
      </c>
      <c r="T123" s="79">
        <v>19</v>
      </c>
      <c r="U123" s="79">
        <v>19</v>
      </c>
      <c r="V123" s="79">
        <v>19</v>
      </c>
      <c r="W123" s="79">
        <v>19</v>
      </c>
      <c r="X123" s="79">
        <v>19</v>
      </c>
      <c r="Y123" s="79">
        <v>19</v>
      </c>
      <c r="Z123" s="79">
        <v>19</v>
      </c>
      <c r="AA123" s="79">
        <v>19</v>
      </c>
      <c r="AB123" s="79">
        <v>19</v>
      </c>
      <c r="AC123" s="79">
        <v>456</v>
      </c>
      <c r="AD123" s="79">
        <v>4788</v>
      </c>
      <c r="AE123" s="79">
        <v>249660</v>
      </c>
    </row>
    <row r="124" spans="1:31">
      <c r="A124" s="79"/>
      <c r="B124" s="79"/>
      <c r="C124" s="79"/>
      <c r="D124" s="79" t="s">
        <v>185</v>
      </c>
      <c r="E124" s="79">
        <v>31</v>
      </c>
      <c r="F124" s="79">
        <v>31</v>
      </c>
      <c r="G124" s="79">
        <v>31</v>
      </c>
      <c r="H124" s="79">
        <v>31</v>
      </c>
      <c r="I124" s="79">
        <v>31</v>
      </c>
      <c r="J124" s="79">
        <v>31</v>
      </c>
      <c r="K124" s="79">
        <v>31</v>
      </c>
      <c r="L124" s="79">
        <v>31</v>
      </c>
      <c r="M124" s="79">
        <v>31</v>
      </c>
      <c r="N124" s="79">
        <v>31</v>
      </c>
      <c r="O124" s="79">
        <v>31</v>
      </c>
      <c r="P124" s="79">
        <v>31</v>
      </c>
      <c r="Q124" s="79">
        <v>31</v>
      </c>
      <c r="R124" s="79">
        <v>31</v>
      </c>
      <c r="S124" s="79">
        <v>31</v>
      </c>
      <c r="T124" s="79">
        <v>31</v>
      </c>
      <c r="U124" s="79">
        <v>31</v>
      </c>
      <c r="V124" s="79">
        <v>31</v>
      </c>
      <c r="W124" s="79">
        <v>31</v>
      </c>
      <c r="X124" s="79">
        <v>31</v>
      </c>
      <c r="Y124" s="79">
        <v>31</v>
      </c>
      <c r="Z124" s="79">
        <v>31</v>
      </c>
      <c r="AA124" s="79">
        <v>31</v>
      </c>
      <c r="AB124" s="79">
        <v>31</v>
      </c>
      <c r="AC124" s="79">
        <v>744</v>
      </c>
      <c r="AD124" s="79"/>
      <c r="AE124" s="79"/>
    </row>
    <row r="125" spans="1:31">
      <c r="A125" s="79"/>
      <c r="B125" s="79"/>
      <c r="C125" s="79"/>
      <c r="D125" s="79" t="s">
        <v>224</v>
      </c>
      <c r="E125" s="79">
        <v>31</v>
      </c>
      <c r="F125" s="79">
        <v>31</v>
      </c>
      <c r="G125" s="79">
        <v>31</v>
      </c>
      <c r="H125" s="79">
        <v>31</v>
      </c>
      <c r="I125" s="79">
        <v>31</v>
      </c>
      <c r="J125" s="79">
        <v>31</v>
      </c>
      <c r="K125" s="79">
        <v>31</v>
      </c>
      <c r="L125" s="79">
        <v>31</v>
      </c>
      <c r="M125" s="79">
        <v>31</v>
      </c>
      <c r="N125" s="79">
        <v>31</v>
      </c>
      <c r="O125" s="79">
        <v>31</v>
      </c>
      <c r="P125" s="79">
        <v>31</v>
      </c>
      <c r="Q125" s="79">
        <v>31</v>
      </c>
      <c r="R125" s="79">
        <v>31</v>
      </c>
      <c r="S125" s="79">
        <v>31</v>
      </c>
      <c r="T125" s="79">
        <v>31</v>
      </c>
      <c r="U125" s="79">
        <v>31</v>
      </c>
      <c r="V125" s="79">
        <v>31</v>
      </c>
      <c r="W125" s="79">
        <v>31</v>
      </c>
      <c r="X125" s="79">
        <v>31</v>
      </c>
      <c r="Y125" s="79">
        <v>31</v>
      </c>
      <c r="Z125" s="79">
        <v>31</v>
      </c>
      <c r="AA125" s="79">
        <v>31</v>
      </c>
      <c r="AB125" s="79">
        <v>31</v>
      </c>
      <c r="AC125" s="79">
        <v>744</v>
      </c>
      <c r="AD125" s="79"/>
      <c r="AE125" s="79"/>
    </row>
    <row r="126" spans="1:31">
      <c r="A126" s="79"/>
      <c r="B126" s="79"/>
      <c r="C126" s="79"/>
      <c r="D126" s="79" t="s">
        <v>225</v>
      </c>
      <c r="E126" s="79">
        <v>31</v>
      </c>
      <c r="F126" s="79">
        <v>31</v>
      </c>
      <c r="G126" s="79">
        <v>31</v>
      </c>
      <c r="H126" s="79">
        <v>31</v>
      </c>
      <c r="I126" s="79">
        <v>31</v>
      </c>
      <c r="J126" s="79">
        <v>31</v>
      </c>
      <c r="K126" s="79">
        <v>31</v>
      </c>
      <c r="L126" s="79">
        <v>25</v>
      </c>
      <c r="M126" s="79">
        <v>25</v>
      </c>
      <c r="N126" s="79">
        <v>25</v>
      </c>
      <c r="O126" s="79">
        <v>25</v>
      </c>
      <c r="P126" s="79">
        <v>25</v>
      </c>
      <c r="Q126" s="79">
        <v>25</v>
      </c>
      <c r="R126" s="79">
        <v>25</v>
      </c>
      <c r="S126" s="79">
        <v>25</v>
      </c>
      <c r="T126" s="79">
        <v>25</v>
      </c>
      <c r="U126" s="79">
        <v>25</v>
      </c>
      <c r="V126" s="79">
        <v>25</v>
      </c>
      <c r="W126" s="79">
        <v>25</v>
      </c>
      <c r="X126" s="79">
        <v>25</v>
      </c>
      <c r="Y126" s="79">
        <v>25</v>
      </c>
      <c r="Z126" s="79">
        <v>31</v>
      </c>
      <c r="AA126" s="79">
        <v>31</v>
      </c>
      <c r="AB126" s="79">
        <v>31</v>
      </c>
      <c r="AC126" s="79">
        <v>660</v>
      </c>
      <c r="AD126" s="79"/>
      <c r="AE126" s="79"/>
    </row>
    <row r="127" spans="1:31">
      <c r="A127" s="79" t="s">
        <v>226</v>
      </c>
      <c r="B127" s="79" t="s">
        <v>167</v>
      </c>
      <c r="C127" s="79" t="s">
        <v>165</v>
      </c>
      <c r="D127" s="79" t="s">
        <v>184</v>
      </c>
      <c r="E127" s="79">
        <v>19</v>
      </c>
      <c r="F127" s="79">
        <v>19</v>
      </c>
      <c r="G127" s="79">
        <v>19</v>
      </c>
      <c r="H127" s="79">
        <v>19</v>
      </c>
      <c r="I127" s="79">
        <v>19</v>
      </c>
      <c r="J127" s="79">
        <v>19</v>
      </c>
      <c r="K127" s="79">
        <v>19</v>
      </c>
      <c r="L127" s="79">
        <v>19</v>
      </c>
      <c r="M127" s="79">
        <v>19</v>
      </c>
      <c r="N127" s="79">
        <v>19</v>
      </c>
      <c r="O127" s="79">
        <v>19</v>
      </c>
      <c r="P127" s="79">
        <v>19</v>
      </c>
      <c r="Q127" s="79">
        <v>19</v>
      </c>
      <c r="R127" s="79">
        <v>19</v>
      </c>
      <c r="S127" s="79">
        <v>19</v>
      </c>
      <c r="T127" s="79">
        <v>19</v>
      </c>
      <c r="U127" s="79">
        <v>19</v>
      </c>
      <c r="V127" s="79">
        <v>19</v>
      </c>
      <c r="W127" s="79">
        <v>19</v>
      </c>
      <c r="X127" s="79">
        <v>19</v>
      </c>
      <c r="Y127" s="79">
        <v>19</v>
      </c>
      <c r="Z127" s="79">
        <v>19</v>
      </c>
      <c r="AA127" s="79">
        <v>19</v>
      </c>
      <c r="AB127" s="79">
        <v>19</v>
      </c>
      <c r="AC127" s="79">
        <v>456</v>
      </c>
      <c r="AD127" s="79">
        <v>5208</v>
      </c>
      <c r="AE127" s="79">
        <v>271560</v>
      </c>
    </row>
    <row r="128" spans="1:31">
      <c r="A128" s="79"/>
      <c r="B128" s="79"/>
      <c r="C128" s="79"/>
      <c r="D128" s="79" t="s">
        <v>185</v>
      </c>
      <c r="E128" s="79">
        <v>31</v>
      </c>
      <c r="F128" s="79">
        <v>31</v>
      </c>
      <c r="G128" s="79">
        <v>31</v>
      </c>
      <c r="H128" s="79">
        <v>31</v>
      </c>
      <c r="I128" s="79">
        <v>31</v>
      </c>
      <c r="J128" s="79">
        <v>31</v>
      </c>
      <c r="K128" s="79">
        <v>31</v>
      </c>
      <c r="L128" s="79">
        <v>31</v>
      </c>
      <c r="M128" s="79">
        <v>31</v>
      </c>
      <c r="N128" s="79">
        <v>31</v>
      </c>
      <c r="O128" s="79">
        <v>31</v>
      </c>
      <c r="P128" s="79">
        <v>31</v>
      </c>
      <c r="Q128" s="79">
        <v>31</v>
      </c>
      <c r="R128" s="79">
        <v>31</v>
      </c>
      <c r="S128" s="79">
        <v>31</v>
      </c>
      <c r="T128" s="79">
        <v>31</v>
      </c>
      <c r="U128" s="79">
        <v>31</v>
      </c>
      <c r="V128" s="79">
        <v>31</v>
      </c>
      <c r="W128" s="79">
        <v>31</v>
      </c>
      <c r="X128" s="79">
        <v>31</v>
      </c>
      <c r="Y128" s="79">
        <v>31</v>
      </c>
      <c r="Z128" s="79">
        <v>31</v>
      </c>
      <c r="AA128" s="79">
        <v>31</v>
      </c>
      <c r="AB128" s="79">
        <v>31</v>
      </c>
      <c r="AC128" s="79">
        <v>744</v>
      </c>
      <c r="AD128" s="79"/>
      <c r="AE128" s="79"/>
    </row>
    <row r="129" spans="1:31">
      <c r="A129" s="79"/>
      <c r="B129" s="79"/>
      <c r="C129" s="79"/>
      <c r="D129" s="79" t="s">
        <v>224</v>
      </c>
      <c r="E129" s="79">
        <v>31</v>
      </c>
      <c r="F129" s="79">
        <v>31</v>
      </c>
      <c r="G129" s="79">
        <v>31</v>
      </c>
      <c r="H129" s="79">
        <v>31</v>
      </c>
      <c r="I129" s="79">
        <v>31</v>
      </c>
      <c r="J129" s="79">
        <v>31</v>
      </c>
      <c r="K129" s="79">
        <v>31</v>
      </c>
      <c r="L129" s="79">
        <v>31</v>
      </c>
      <c r="M129" s="79">
        <v>31</v>
      </c>
      <c r="N129" s="79">
        <v>31</v>
      </c>
      <c r="O129" s="79">
        <v>31</v>
      </c>
      <c r="P129" s="79">
        <v>31</v>
      </c>
      <c r="Q129" s="79">
        <v>31</v>
      </c>
      <c r="R129" s="79">
        <v>31</v>
      </c>
      <c r="S129" s="79">
        <v>31</v>
      </c>
      <c r="T129" s="79">
        <v>31</v>
      </c>
      <c r="U129" s="79">
        <v>31</v>
      </c>
      <c r="V129" s="79">
        <v>31</v>
      </c>
      <c r="W129" s="79">
        <v>31</v>
      </c>
      <c r="X129" s="79">
        <v>31</v>
      </c>
      <c r="Y129" s="79">
        <v>31</v>
      </c>
      <c r="Z129" s="79">
        <v>31</v>
      </c>
      <c r="AA129" s="79">
        <v>31</v>
      </c>
      <c r="AB129" s="79">
        <v>31</v>
      </c>
      <c r="AC129" s="79">
        <v>744</v>
      </c>
      <c r="AD129" s="79"/>
      <c r="AE129" s="79"/>
    </row>
    <row r="130" spans="1:31">
      <c r="A130" s="79"/>
      <c r="B130" s="79"/>
      <c r="C130" s="79"/>
      <c r="D130" s="79" t="s">
        <v>225</v>
      </c>
      <c r="E130" s="79">
        <v>31</v>
      </c>
      <c r="F130" s="79">
        <v>31</v>
      </c>
      <c r="G130" s="79">
        <v>31</v>
      </c>
      <c r="H130" s="79">
        <v>31</v>
      </c>
      <c r="I130" s="79">
        <v>31</v>
      </c>
      <c r="J130" s="79">
        <v>31</v>
      </c>
      <c r="K130" s="79">
        <v>31</v>
      </c>
      <c r="L130" s="79">
        <v>31</v>
      </c>
      <c r="M130" s="79">
        <v>31</v>
      </c>
      <c r="N130" s="79">
        <v>31</v>
      </c>
      <c r="O130" s="79">
        <v>31</v>
      </c>
      <c r="P130" s="79">
        <v>31</v>
      </c>
      <c r="Q130" s="79">
        <v>31</v>
      </c>
      <c r="R130" s="79">
        <v>31</v>
      </c>
      <c r="S130" s="79">
        <v>31</v>
      </c>
      <c r="T130" s="79">
        <v>31</v>
      </c>
      <c r="U130" s="79">
        <v>31</v>
      </c>
      <c r="V130" s="79">
        <v>31</v>
      </c>
      <c r="W130" s="79">
        <v>31</v>
      </c>
      <c r="X130" s="79">
        <v>31</v>
      </c>
      <c r="Y130" s="79">
        <v>31</v>
      </c>
      <c r="Z130" s="79">
        <v>31</v>
      </c>
      <c r="AA130" s="79">
        <v>31</v>
      </c>
      <c r="AB130" s="79">
        <v>31</v>
      </c>
      <c r="AC130" s="79">
        <v>744</v>
      </c>
      <c r="AD130" s="79"/>
      <c r="AE130" s="79"/>
    </row>
    <row r="131" spans="1:31">
      <c r="A131" s="79" t="s">
        <v>187</v>
      </c>
      <c r="B131" s="79" t="s">
        <v>169</v>
      </c>
      <c r="C131" s="79" t="s">
        <v>165</v>
      </c>
      <c r="D131" s="79" t="s">
        <v>182</v>
      </c>
      <c r="E131" s="79">
        <v>0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79">
        <v>1</v>
      </c>
      <c r="M131" s="79">
        <v>1</v>
      </c>
      <c r="N131" s="79">
        <v>1</v>
      </c>
      <c r="O131" s="79">
        <v>1</v>
      </c>
      <c r="P131" s="79">
        <v>1</v>
      </c>
      <c r="Q131" s="79">
        <v>1</v>
      </c>
      <c r="R131" s="79">
        <v>1</v>
      </c>
      <c r="S131" s="79">
        <v>1</v>
      </c>
      <c r="T131" s="79">
        <v>1</v>
      </c>
      <c r="U131" s="79">
        <v>1</v>
      </c>
      <c r="V131" s="79">
        <v>1</v>
      </c>
      <c r="W131" s="79">
        <v>1</v>
      </c>
      <c r="X131" s="79">
        <v>1</v>
      </c>
      <c r="Y131" s="79">
        <v>1</v>
      </c>
      <c r="Z131" s="79">
        <v>0</v>
      </c>
      <c r="AA131" s="79">
        <v>0</v>
      </c>
      <c r="AB131" s="79">
        <v>0</v>
      </c>
      <c r="AC131" s="79">
        <v>14</v>
      </c>
      <c r="AD131" s="79">
        <v>118</v>
      </c>
      <c r="AE131" s="79">
        <v>6152.86</v>
      </c>
    </row>
    <row r="132" spans="1:31">
      <c r="A132" s="79"/>
      <c r="B132" s="79"/>
      <c r="C132" s="79"/>
      <c r="D132" s="79" t="s">
        <v>222</v>
      </c>
      <c r="E132" s="79">
        <v>1</v>
      </c>
      <c r="F132" s="79">
        <v>1</v>
      </c>
      <c r="G132" s="79">
        <v>1</v>
      </c>
      <c r="H132" s="79">
        <v>1</v>
      </c>
      <c r="I132" s="79">
        <v>1</v>
      </c>
      <c r="J132" s="79">
        <v>1</v>
      </c>
      <c r="K132" s="79">
        <v>1</v>
      </c>
      <c r="L132" s="79">
        <v>1</v>
      </c>
      <c r="M132" s="79">
        <v>1</v>
      </c>
      <c r="N132" s="79">
        <v>1</v>
      </c>
      <c r="O132" s="79">
        <v>1</v>
      </c>
      <c r="P132" s="79">
        <v>1</v>
      </c>
      <c r="Q132" s="79">
        <v>1</v>
      </c>
      <c r="R132" s="79">
        <v>1</v>
      </c>
      <c r="S132" s="79">
        <v>1</v>
      </c>
      <c r="T132" s="79">
        <v>1</v>
      </c>
      <c r="U132" s="79">
        <v>1</v>
      </c>
      <c r="V132" s="79">
        <v>1</v>
      </c>
      <c r="W132" s="79">
        <v>1</v>
      </c>
      <c r="X132" s="79">
        <v>1</v>
      </c>
      <c r="Y132" s="79">
        <v>1</v>
      </c>
      <c r="Z132" s="79">
        <v>1</v>
      </c>
      <c r="AA132" s="79">
        <v>1</v>
      </c>
      <c r="AB132" s="79">
        <v>1</v>
      </c>
      <c r="AC132" s="79">
        <v>24</v>
      </c>
      <c r="AD132" s="79"/>
      <c r="AE132" s="79"/>
    </row>
    <row r="133" spans="1:31">
      <c r="A133" s="79" t="s">
        <v>188</v>
      </c>
      <c r="B133" s="79" t="s">
        <v>169</v>
      </c>
      <c r="C133" s="79" t="s">
        <v>165</v>
      </c>
      <c r="D133" s="79" t="s">
        <v>182</v>
      </c>
      <c r="E133" s="79">
        <v>0</v>
      </c>
      <c r="F133" s="79">
        <v>0</v>
      </c>
      <c r="G133" s="79">
        <v>0</v>
      </c>
      <c r="H133" s="79">
        <v>0</v>
      </c>
      <c r="I133" s="79">
        <v>0</v>
      </c>
      <c r="J133" s="79">
        <v>0</v>
      </c>
      <c r="K133" s="79">
        <v>0</v>
      </c>
      <c r="L133" s="79">
        <v>1</v>
      </c>
      <c r="M133" s="79">
        <v>1</v>
      </c>
      <c r="N133" s="79">
        <v>1</v>
      </c>
      <c r="O133" s="79">
        <v>1</v>
      </c>
      <c r="P133" s="79">
        <v>1</v>
      </c>
      <c r="Q133" s="79">
        <v>1</v>
      </c>
      <c r="R133" s="79">
        <v>1</v>
      </c>
      <c r="S133" s="79">
        <v>1</v>
      </c>
      <c r="T133" s="79">
        <v>1</v>
      </c>
      <c r="U133" s="79">
        <v>1</v>
      </c>
      <c r="V133" s="79">
        <v>1</v>
      </c>
      <c r="W133" s="79">
        <v>1</v>
      </c>
      <c r="X133" s="79">
        <v>1</v>
      </c>
      <c r="Y133" s="79">
        <v>1</v>
      </c>
      <c r="Z133" s="79">
        <v>0</v>
      </c>
      <c r="AA133" s="79">
        <v>0</v>
      </c>
      <c r="AB133" s="79">
        <v>0</v>
      </c>
      <c r="AC133" s="79">
        <v>14</v>
      </c>
      <c r="AD133" s="79">
        <v>70</v>
      </c>
      <c r="AE133" s="79">
        <v>3650</v>
      </c>
    </row>
    <row r="134" spans="1:31">
      <c r="A134" s="79"/>
      <c r="B134" s="79"/>
      <c r="C134" s="79"/>
      <c r="D134" s="79" t="s">
        <v>222</v>
      </c>
      <c r="E134" s="79">
        <v>0</v>
      </c>
      <c r="F134" s="79">
        <v>0</v>
      </c>
      <c r="G134" s="79">
        <v>0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  <c r="N134" s="79">
        <v>0</v>
      </c>
      <c r="O134" s="79">
        <v>0</v>
      </c>
      <c r="P134" s="79">
        <v>0</v>
      </c>
      <c r="Q134" s="79">
        <v>0</v>
      </c>
      <c r="R134" s="79">
        <v>0</v>
      </c>
      <c r="S134" s="79">
        <v>0</v>
      </c>
      <c r="T134" s="79">
        <v>0</v>
      </c>
      <c r="U134" s="79">
        <v>0</v>
      </c>
      <c r="V134" s="79">
        <v>0</v>
      </c>
      <c r="W134" s="79">
        <v>0</v>
      </c>
      <c r="X134" s="79">
        <v>0</v>
      </c>
      <c r="Y134" s="79">
        <v>0</v>
      </c>
      <c r="Z134" s="79">
        <v>0</v>
      </c>
      <c r="AA134" s="79">
        <v>0</v>
      </c>
      <c r="AB134" s="79">
        <v>0</v>
      </c>
      <c r="AC134" s="79">
        <v>0</v>
      </c>
      <c r="AD134" s="79"/>
      <c r="AE134" s="79"/>
    </row>
    <row r="135" spans="1:31">
      <c r="A135" s="79" t="s">
        <v>319</v>
      </c>
      <c r="B135" s="79" t="s">
        <v>169</v>
      </c>
      <c r="C135" s="79" t="s">
        <v>165</v>
      </c>
      <c r="D135" s="79" t="s">
        <v>390</v>
      </c>
      <c r="E135" s="79">
        <v>0</v>
      </c>
      <c r="F135" s="79">
        <v>0</v>
      </c>
      <c r="G135" s="79">
        <v>0</v>
      </c>
      <c r="H135" s="79">
        <v>0</v>
      </c>
      <c r="I135" s="79">
        <v>0</v>
      </c>
      <c r="J135" s="79">
        <v>0</v>
      </c>
      <c r="K135" s="79">
        <v>0</v>
      </c>
      <c r="L135" s="79">
        <v>1</v>
      </c>
      <c r="M135" s="79">
        <v>1</v>
      </c>
      <c r="N135" s="79">
        <v>1</v>
      </c>
      <c r="O135" s="79">
        <v>1</v>
      </c>
      <c r="P135" s="79">
        <v>1</v>
      </c>
      <c r="Q135" s="79">
        <v>1</v>
      </c>
      <c r="R135" s="79">
        <v>1</v>
      </c>
      <c r="S135" s="79">
        <v>1</v>
      </c>
      <c r="T135" s="79">
        <v>1</v>
      </c>
      <c r="U135" s="79">
        <v>1</v>
      </c>
      <c r="V135" s="79">
        <v>1</v>
      </c>
      <c r="W135" s="79">
        <v>1</v>
      </c>
      <c r="X135" s="79">
        <v>1</v>
      </c>
      <c r="Y135" s="79">
        <v>1</v>
      </c>
      <c r="Z135" s="79">
        <v>0</v>
      </c>
      <c r="AA135" s="79">
        <v>0</v>
      </c>
      <c r="AB135" s="79">
        <v>0</v>
      </c>
      <c r="AC135" s="79">
        <v>14</v>
      </c>
      <c r="AD135" s="79">
        <v>70</v>
      </c>
      <c r="AE135" s="79">
        <v>3650</v>
      </c>
    </row>
    <row r="136" spans="1:31">
      <c r="A136" s="79"/>
      <c r="B136" s="79"/>
      <c r="C136" s="79"/>
      <c r="D136" s="79" t="s">
        <v>223</v>
      </c>
      <c r="E136" s="79">
        <v>0</v>
      </c>
      <c r="F136" s="79">
        <v>0</v>
      </c>
      <c r="G136" s="79">
        <v>0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  <c r="N136" s="79"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v>0</v>
      </c>
      <c r="T136" s="79">
        <v>0</v>
      </c>
      <c r="U136" s="79">
        <v>0</v>
      </c>
      <c r="V136" s="79">
        <v>0</v>
      </c>
      <c r="W136" s="79">
        <v>0</v>
      </c>
      <c r="X136" s="79">
        <v>0</v>
      </c>
      <c r="Y136" s="79">
        <v>0</v>
      </c>
      <c r="Z136" s="79">
        <v>0</v>
      </c>
      <c r="AA136" s="79">
        <v>0</v>
      </c>
      <c r="AB136" s="79">
        <v>0</v>
      </c>
      <c r="AC136" s="79">
        <v>0</v>
      </c>
      <c r="AD136" s="79"/>
      <c r="AE136" s="79"/>
    </row>
    <row r="137" spans="1:31">
      <c r="A137" s="79" t="s">
        <v>189</v>
      </c>
      <c r="B137" s="79" t="s">
        <v>173</v>
      </c>
      <c r="C137" s="79" t="s">
        <v>165</v>
      </c>
      <c r="D137" s="79" t="s">
        <v>166</v>
      </c>
      <c r="E137" s="79">
        <v>120</v>
      </c>
      <c r="F137" s="79">
        <v>120</v>
      </c>
      <c r="G137" s="79">
        <v>120</v>
      </c>
      <c r="H137" s="79">
        <v>120</v>
      </c>
      <c r="I137" s="79">
        <v>120</v>
      </c>
      <c r="J137" s="79">
        <v>120</v>
      </c>
      <c r="K137" s="79">
        <v>120</v>
      </c>
      <c r="L137" s="79">
        <v>120</v>
      </c>
      <c r="M137" s="79">
        <v>120</v>
      </c>
      <c r="N137" s="79">
        <v>120</v>
      </c>
      <c r="O137" s="79">
        <v>120</v>
      </c>
      <c r="P137" s="79">
        <v>120</v>
      </c>
      <c r="Q137" s="79">
        <v>120</v>
      </c>
      <c r="R137" s="79">
        <v>120</v>
      </c>
      <c r="S137" s="79">
        <v>120</v>
      </c>
      <c r="T137" s="79">
        <v>120</v>
      </c>
      <c r="U137" s="79">
        <v>120</v>
      </c>
      <c r="V137" s="79">
        <v>120</v>
      </c>
      <c r="W137" s="79">
        <v>120</v>
      </c>
      <c r="X137" s="79">
        <v>120</v>
      </c>
      <c r="Y137" s="79">
        <v>120</v>
      </c>
      <c r="Z137" s="79">
        <v>120</v>
      </c>
      <c r="AA137" s="79">
        <v>120</v>
      </c>
      <c r="AB137" s="79">
        <v>120</v>
      </c>
      <c r="AC137" s="79">
        <v>2880</v>
      </c>
      <c r="AD137" s="79">
        <v>20160</v>
      </c>
      <c r="AE137" s="79">
        <v>1051200</v>
      </c>
    </row>
    <row r="138" spans="1:31">
      <c r="A138" s="79" t="s">
        <v>336</v>
      </c>
      <c r="B138" s="79" t="s">
        <v>164</v>
      </c>
      <c r="C138" s="79" t="s">
        <v>165</v>
      </c>
      <c r="D138" s="79" t="s">
        <v>166</v>
      </c>
      <c r="E138" s="79">
        <v>0.05</v>
      </c>
      <c r="F138" s="79">
        <v>0.05</v>
      </c>
      <c r="G138" s="79">
        <v>0.05</v>
      </c>
      <c r="H138" s="79">
        <v>0.05</v>
      </c>
      <c r="I138" s="79">
        <v>0.05</v>
      </c>
      <c r="J138" s="79">
        <v>0.05</v>
      </c>
      <c r="K138" s="79">
        <v>0.05</v>
      </c>
      <c r="L138" s="79">
        <v>0.05</v>
      </c>
      <c r="M138" s="79">
        <v>0.05</v>
      </c>
      <c r="N138" s="79">
        <v>0.05</v>
      </c>
      <c r="O138" s="79">
        <v>0.05</v>
      </c>
      <c r="P138" s="79">
        <v>0.05</v>
      </c>
      <c r="Q138" s="79">
        <v>0.05</v>
      </c>
      <c r="R138" s="79">
        <v>0.05</v>
      </c>
      <c r="S138" s="79">
        <v>0.05</v>
      </c>
      <c r="T138" s="79">
        <v>0.05</v>
      </c>
      <c r="U138" s="79">
        <v>0.05</v>
      </c>
      <c r="V138" s="79">
        <v>0.05</v>
      </c>
      <c r="W138" s="79">
        <v>0.05</v>
      </c>
      <c r="X138" s="79">
        <v>0.05</v>
      </c>
      <c r="Y138" s="79">
        <v>0.05</v>
      </c>
      <c r="Z138" s="79">
        <v>0.05</v>
      </c>
      <c r="AA138" s="79">
        <v>0.05</v>
      </c>
      <c r="AB138" s="79">
        <v>0.05</v>
      </c>
      <c r="AC138" s="79">
        <v>1.2</v>
      </c>
      <c r="AD138" s="79">
        <v>8.4</v>
      </c>
      <c r="AE138" s="79">
        <v>438</v>
      </c>
    </row>
    <row r="139" spans="1:31">
      <c r="A139" s="79" t="s">
        <v>337</v>
      </c>
      <c r="B139" s="79" t="s">
        <v>164</v>
      </c>
      <c r="C139" s="79" t="s">
        <v>165</v>
      </c>
      <c r="D139" s="79" t="s">
        <v>166</v>
      </c>
      <c r="E139" s="79">
        <v>0.2</v>
      </c>
      <c r="F139" s="79">
        <v>0.2</v>
      </c>
      <c r="G139" s="79">
        <v>0.2</v>
      </c>
      <c r="H139" s="79">
        <v>0.2</v>
      </c>
      <c r="I139" s="79">
        <v>0.2</v>
      </c>
      <c r="J139" s="79">
        <v>0.2</v>
      </c>
      <c r="K139" s="79">
        <v>0.2</v>
      </c>
      <c r="L139" s="79">
        <v>0.2</v>
      </c>
      <c r="M139" s="79">
        <v>0.2</v>
      </c>
      <c r="N139" s="79">
        <v>0.2</v>
      </c>
      <c r="O139" s="79">
        <v>0.2</v>
      </c>
      <c r="P139" s="79">
        <v>0.2</v>
      </c>
      <c r="Q139" s="79">
        <v>0.2</v>
      </c>
      <c r="R139" s="79">
        <v>0.2</v>
      </c>
      <c r="S139" s="79">
        <v>0.2</v>
      </c>
      <c r="T139" s="79">
        <v>0.2</v>
      </c>
      <c r="U139" s="79">
        <v>0.2</v>
      </c>
      <c r="V139" s="79">
        <v>0.2</v>
      </c>
      <c r="W139" s="79">
        <v>0.2</v>
      </c>
      <c r="X139" s="79">
        <v>0.2</v>
      </c>
      <c r="Y139" s="79">
        <v>0.2</v>
      </c>
      <c r="Z139" s="79">
        <v>0.2</v>
      </c>
      <c r="AA139" s="79">
        <v>0.2</v>
      </c>
      <c r="AB139" s="79">
        <v>0.2</v>
      </c>
      <c r="AC139" s="79">
        <v>4.8</v>
      </c>
      <c r="AD139" s="79">
        <v>33.6</v>
      </c>
      <c r="AE139" s="79">
        <v>1752</v>
      </c>
    </row>
    <row r="140" spans="1:31">
      <c r="A140" s="79" t="s">
        <v>338</v>
      </c>
      <c r="B140" s="79" t="s">
        <v>167</v>
      </c>
      <c r="C140" s="79" t="s">
        <v>165</v>
      </c>
      <c r="D140" s="79" t="s">
        <v>166</v>
      </c>
      <c r="E140" s="79">
        <v>40</v>
      </c>
      <c r="F140" s="79">
        <v>40</v>
      </c>
      <c r="G140" s="79">
        <v>40</v>
      </c>
      <c r="H140" s="79">
        <v>40</v>
      </c>
      <c r="I140" s="79">
        <v>40</v>
      </c>
      <c r="J140" s="79">
        <v>40</v>
      </c>
      <c r="K140" s="79">
        <v>40</v>
      </c>
      <c r="L140" s="79">
        <v>40</v>
      </c>
      <c r="M140" s="79">
        <v>40</v>
      </c>
      <c r="N140" s="79">
        <v>40</v>
      </c>
      <c r="O140" s="79">
        <v>40</v>
      </c>
      <c r="P140" s="79">
        <v>40</v>
      </c>
      <c r="Q140" s="79">
        <v>40</v>
      </c>
      <c r="R140" s="79">
        <v>40</v>
      </c>
      <c r="S140" s="79">
        <v>40</v>
      </c>
      <c r="T140" s="79">
        <v>40</v>
      </c>
      <c r="U140" s="79">
        <v>40</v>
      </c>
      <c r="V140" s="79">
        <v>40</v>
      </c>
      <c r="W140" s="79">
        <v>40</v>
      </c>
      <c r="X140" s="79">
        <v>40</v>
      </c>
      <c r="Y140" s="79">
        <v>40</v>
      </c>
      <c r="Z140" s="79">
        <v>40</v>
      </c>
      <c r="AA140" s="79">
        <v>40</v>
      </c>
      <c r="AB140" s="79">
        <v>40</v>
      </c>
      <c r="AC140" s="79">
        <v>960</v>
      </c>
      <c r="AD140" s="79">
        <v>6720</v>
      </c>
      <c r="AE140" s="79">
        <v>350400</v>
      </c>
    </row>
    <row r="141" spans="1:31">
      <c r="A141" s="79" t="s">
        <v>339</v>
      </c>
      <c r="B141" s="79" t="s">
        <v>167</v>
      </c>
      <c r="C141" s="79" t="s">
        <v>165</v>
      </c>
      <c r="D141" s="79" t="s">
        <v>166</v>
      </c>
      <c r="E141" s="79">
        <v>55</v>
      </c>
      <c r="F141" s="79">
        <v>55</v>
      </c>
      <c r="G141" s="79">
        <v>55</v>
      </c>
      <c r="H141" s="79">
        <v>55</v>
      </c>
      <c r="I141" s="79">
        <v>55</v>
      </c>
      <c r="J141" s="79">
        <v>55</v>
      </c>
      <c r="K141" s="79">
        <v>55</v>
      </c>
      <c r="L141" s="79">
        <v>55</v>
      </c>
      <c r="M141" s="79">
        <v>55</v>
      </c>
      <c r="N141" s="79">
        <v>55</v>
      </c>
      <c r="O141" s="79">
        <v>55</v>
      </c>
      <c r="P141" s="79">
        <v>55</v>
      </c>
      <c r="Q141" s="79">
        <v>55</v>
      </c>
      <c r="R141" s="79">
        <v>55</v>
      </c>
      <c r="S141" s="79">
        <v>55</v>
      </c>
      <c r="T141" s="79">
        <v>55</v>
      </c>
      <c r="U141" s="79">
        <v>55</v>
      </c>
      <c r="V141" s="79">
        <v>55</v>
      </c>
      <c r="W141" s="79">
        <v>55</v>
      </c>
      <c r="X141" s="79">
        <v>55</v>
      </c>
      <c r="Y141" s="79">
        <v>55</v>
      </c>
      <c r="Z141" s="79">
        <v>55</v>
      </c>
      <c r="AA141" s="79">
        <v>55</v>
      </c>
      <c r="AB141" s="79">
        <v>55</v>
      </c>
      <c r="AC141" s="79">
        <v>1320</v>
      </c>
      <c r="AD141" s="79">
        <v>9240</v>
      </c>
      <c r="AE141" s="79">
        <v>481800</v>
      </c>
    </row>
    <row r="142" spans="1:31">
      <c r="A142" s="79" t="s">
        <v>340</v>
      </c>
      <c r="B142" s="79" t="s">
        <v>164</v>
      </c>
      <c r="C142" s="79" t="s">
        <v>165</v>
      </c>
      <c r="D142" s="79" t="s">
        <v>166</v>
      </c>
      <c r="E142" s="79">
        <v>0.05</v>
      </c>
      <c r="F142" s="79">
        <v>0.05</v>
      </c>
      <c r="G142" s="79">
        <v>0.05</v>
      </c>
      <c r="H142" s="79">
        <v>0.05</v>
      </c>
      <c r="I142" s="79">
        <v>0.05</v>
      </c>
      <c r="J142" s="79">
        <v>0.05</v>
      </c>
      <c r="K142" s="79">
        <v>0.05</v>
      </c>
      <c r="L142" s="79">
        <v>0.05</v>
      </c>
      <c r="M142" s="79">
        <v>0.05</v>
      </c>
      <c r="N142" s="79">
        <v>0.05</v>
      </c>
      <c r="O142" s="79">
        <v>0.05</v>
      </c>
      <c r="P142" s="79">
        <v>0.05</v>
      </c>
      <c r="Q142" s="79">
        <v>0.05</v>
      </c>
      <c r="R142" s="79">
        <v>0.05</v>
      </c>
      <c r="S142" s="79">
        <v>0.05</v>
      </c>
      <c r="T142" s="79">
        <v>0.05</v>
      </c>
      <c r="U142" s="79">
        <v>0.05</v>
      </c>
      <c r="V142" s="79">
        <v>0.05</v>
      </c>
      <c r="W142" s="79">
        <v>0.05</v>
      </c>
      <c r="X142" s="79">
        <v>0.05</v>
      </c>
      <c r="Y142" s="79">
        <v>0.05</v>
      </c>
      <c r="Z142" s="79">
        <v>0.05</v>
      </c>
      <c r="AA142" s="79">
        <v>0.05</v>
      </c>
      <c r="AB142" s="79">
        <v>0.05</v>
      </c>
      <c r="AC142" s="79">
        <v>1.2</v>
      </c>
      <c r="AD142" s="79">
        <v>8.4</v>
      </c>
      <c r="AE142" s="79">
        <v>438</v>
      </c>
    </row>
    <row r="143" spans="1:31">
      <c r="A143" s="79" t="s">
        <v>341</v>
      </c>
      <c r="B143" s="79" t="s">
        <v>164</v>
      </c>
      <c r="C143" s="79" t="s">
        <v>165</v>
      </c>
      <c r="D143" s="79" t="s">
        <v>166</v>
      </c>
      <c r="E143" s="79">
        <v>0.2</v>
      </c>
      <c r="F143" s="79">
        <v>0.2</v>
      </c>
      <c r="G143" s="79">
        <v>0.2</v>
      </c>
      <c r="H143" s="79">
        <v>0.2</v>
      </c>
      <c r="I143" s="79">
        <v>0.2</v>
      </c>
      <c r="J143" s="79">
        <v>0.2</v>
      </c>
      <c r="K143" s="79">
        <v>0.2</v>
      </c>
      <c r="L143" s="79">
        <v>0.2</v>
      </c>
      <c r="M143" s="79">
        <v>0.2</v>
      </c>
      <c r="N143" s="79">
        <v>0.2</v>
      </c>
      <c r="O143" s="79">
        <v>0.2</v>
      </c>
      <c r="P143" s="79">
        <v>0.2</v>
      </c>
      <c r="Q143" s="79">
        <v>0.2</v>
      </c>
      <c r="R143" s="79">
        <v>0.2</v>
      </c>
      <c r="S143" s="79">
        <v>0.2</v>
      </c>
      <c r="T143" s="79">
        <v>0.2</v>
      </c>
      <c r="U143" s="79">
        <v>0.2</v>
      </c>
      <c r="V143" s="79">
        <v>0.2</v>
      </c>
      <c r="W143" s="79">
        <v>0.2</v>
      </c>
      <c r="X143" s="79">
        <v>0.2</v>
      </c>
      <c r="Y143" s="79">
        <v>0.2</v>
      </c>
      <c r="Z143" s="79">
        <v>0.2</v>
      </c>
      <c r="AA143" s="79">
        <v>0.2</v>
      </c>
      <c r="AB143" s="79">
        <v>0.2</v>
      </c>
      <c r="AC143" s="79">
        <v>4.8</v>
      </c>
      <c r="AD143" s="79">
        <v>33.6</v>
      </c>
      <c r="AE143" s="79">
        <v>1752</v>
      </c>
    </row>
    <row r="144" spans="1:31">
      <c r="A144" s="79" t="s">
        <v>342</v>
      </c>
      <c r="B144" s="79" t="s">
        <v>167</v>
      </c>
      <c r="C144" s="79" t="s">
        <v>165</v>
      </c>
      <c r="D144" s="79" t="s">
        <v>166</v>
      </c>
      <c r="E144" s="79">
        <v>40</v>
      </c>
      <c r="F144" s="79">
        <v>40</v>
      </c>
      <c r="G144" s="79">
        <v>40</v>
      </c>
      <c r="H144" s="79">
        <v>40</v>
      </c>
      <c r="I144" s="79">
        <v>40</v>
      </c>
      <c r="J144" s="79">
        <v>40</v>
      </c>
      <c r="K144" s="79">
        <v>40</v>
      </c>
      <c r="L144" s="79">
        <v>40</v>
      </c>
      <c r="M144" s="79">
        <v>40</v>
      </c>
      <c r="N144" s="79">
        <v>40</v>
      </c>
      <c r="O144" s="79">
        <v>40</v>
      </c>
      <c r="P144" s="79">
        <v>40</v>
      </c>
      <c r="Q144" s="79">
        <v>40</v>
      </c>
      <c r="R144" s="79">
        <v>40</v>
      </c>
      <c r="S144" s="79">
        <v>40</v>
      </c>
      <c r="T144" s="79">
        <v>40</v>
      </c>
      <c r="U144" s="79">
        <v>40</v>
      </c>
      <c r="V144" s="79">
        <v>40</v>
      </c>
      <c r="W144" s="79">
        <v>40</v>
      </c>
      <c r="X144" s="79">
        <v>40</v>
      </c>
      <c r="Y144" s="79">
        <v>40</v>
      </c>
      <c r="Z144" s="79">
        <v>40</v>
      </c>
      <c r="AA144" s="79">
        <v>40</v>
      </c>
      <c r="AB144" s="79">
        <v>40</v>
      </c>
      <c r="AC144" s="79">
        <v>960</v>
      </c>
      <c r="AD144" s="79">
        <v>6720</v>
      </c>
      <c r="AE144" s="79">
        <v>350400</v>
      </c>
    </row>
    <row r="145" spans="1:31">
      <c r="A145" s="79" t="s">
        <v>343</v>
      </c>
      <c r="B145" s="79" t="s">
        <v>167</v>
      </c>
      <c r="C145" s="79" t="s">
        <v>165</v>
      </c>
      <c r="D145" s="79" t="s">
        <v>166</v>
      </c>
      <c r="E145" s="79">
        <v>55</v>
      </c>
      <c r="F145" s="79">
        <v>55</v>
      </c>
      <c r="G145" s="79">
        <v>55</v>
      </c>
      <c r="H145" s="79">
        <v>55</v>
      </c>
      <c r="I145" s="79">
        <v>55</v>
      </c>
      <c r="J145" s="79">
        <v>55</v>
      </c>
      <c r="K145" s="79">
        <v>55</v>
      </c>
      <c r="L145" s="79">
        <v>55</v>
      </c>
      <c r="M145" s="79">
        <v>55</v>
      </c>
      <c r="N145" s="79">
        <v>55</v>
      </c>
      <c r="O145" s="79">
        <v>55</v>
      </c>
      <c r="P145" s="79">
        <v>55</v>
      </c>
      <c r="Q145" s="79">
        <v>55</v>
      </c>
      <c r="R145" s="79">
        <v>55</v>
      </c>
      <c r="S145" s="79">
        <v>55</v>
      </c>
      <c r="T145" s="79">
        <v>55</v>
      </c>
      <c r="U145" s="79">
        <v>55</v>
      </c>
      <c r="V145" s="79">
        <v>55</v>
      </c>
      <c r="W145" s="79">
        <v>55</v>
      </c>
      <c r="X145" s="79">
        <v>55</v>
      </c>
      <c r="Y145" s="79">
        <v>55</v>
      </c>
      <c r="Z145" s="79">
        <v>55</v>
      </c>
      <c r="AA145" s="79">
        <v>55</v>
      </c>
      <c r="AB145" s="79">
        <v>55</v>
      </c>
      <c r="AC145" s="79">
        <v>1320</v>
      </c>
      <c r="AD145" s="79">
        <v>9240</v>
      </c>
      <c r="AE145" s="79">
        <v>481800</v>
      </c>
    </row>
    <row r="146" spans="1:31">
      <c r="A146" s="79" t="s">
        <v>378</v>
      </c>
      <c r="B146" s="79" t="s">
        <v>164</v>
      </c>
      <c r="C146" s="79" t="s">
        <v>165</v>
      </c>
      <c r="D146" s="79" t="s">
        <v>166</v>
      </c>
      <c r="E146" s="79">
        <v>0.05</v>
      </c>
      <c r="F146" s="79">
        <v>0.05</v>
      </c>
      <c r="G146" s="79">
        <v>0.05</v>
      </c>
      <c r="H146" s="79">
        <v>0.05</v>
      </c>
      <c r="I146" s="79">
        <v>0.05</v>
      </c>
      <c r="J146" s="79">
        <v>0.05</v>
      </c>
      <c r="K146" s="79">
        <v>0.05</v>
      </c>
      <c r="L146" s="79">
        <v>0.05</v>
      </c>
      <c r="M146" s="79">
        <v>0.05</v>
      </c>
      <c r="N146" s="79">
        <v>0.05</v>
      </c>
      <c r="O146" s="79">
        <v>0.05</v>
      </c>
      <c r="P146" s="79">
        <v>0.05</v>
      </c>
      <c r="Q146" s="79">
        <v>0.05</v>
      </c>
      <c r="R146" s="79">
        <v>0.05</v>
      </c>
      <c r="S146" s="79">
        <v>0.05</v>
      </c>
      <c r="T146" s="79">
        <v>0.05</v>
      </c>
      <c r="U146" s="79">
        <v>0.05</v>
      </c>
      <c r="V146" s="79">
        <v>0.05</v>
      </c>
      <c r="W146" s="79">
        <v>0.05</v>
      </c>
      <c r="X146" s="79">
        <v>0.05</v>
      </c>
      <c r="Y146" s="79">
        <v>0.05</v>
      </c>
      <c r="Z146" s="79">
        <v>0.05</v>
      </c>
      <c r="AA146" s="79">
        <v>0.05</v>
      </c>
      <c r="AB146" s="79">
        <v>0.05</v>
      </c>
      <c r="AC146" s="79">
        <v>1.2</v>
      </c>
      <c r="AD146" s="79">
        <v>8.4</v>
      </c>
      <c r="AE146" s="79">
        <v>438</v>
      </c>
    </row>
    <row r="147" spans="1:31">
      <c r="A147" s="79" t="s">
        <v>379</v>
      </c>
      <c r="B147" s="79" t="s">
        <v>164</v>
      </c>
      <c r="C147" s="79" t="s">
        <v>165</v>
      </c>
      <c r="D147" s="79" t="s">
        <v>166</v>
      </c>
      <c r="E147" s="79">
        <v>0.2</v>
      </c>
      <c r="F147" s="79">
        <v>0.2</v>
      </c>
      <c r="G147" s="79">
        <v>0.2</v>
      </c>
      <c r="H147" s="79">
        <v>0.2</v>
      </c>
      <c r="I147" s="79">
        <v>0.2</v>
      </c>
      <c r="J147" s="79">
        <v>0.2</v>
      </c>
      <c r="K147" s="79">
        <v>0.2</v>
      </c>
      <c r="L147" s="79">
        <v>0.2</v>
      </c>
      <c r="M147" s="79">
        <v>0.2</v>
      </c>
      <c r="N147" s="79">
        <v>0.2</v>
      </c>
      <c r="O147" s="79">
        <v>0.2</v>
      </c>
      <c r="P147" s="79">
        <v>0.2</v>
      </c>
      <c r="Q147" s="79">
        <v>0.2</v>
      </c>
      <c r="R147" s="79">
        <v>0.2</v>
      </c>
      <c r="S147" s="79">
        <v>0.2</v>
      </c>
      <c r="T147" s="79">
        <v>0.2</v>
      </c>
      <c r="U147" s="79">
        <v>0.2</v>
      </c>
      <c r="V147" s="79">
        <v>0.2</v>
      </c>
      <c r="W147" s="79">
        <v>0.2</v>
      </c>
      <c r="X147" s="79">
        <v>0.2</v>
      </c>
      <c r="Y147" s="79">
        <v>0.2</v>
      </c>
      <c r="Z147" s="79">
        <v>0.2</v>
      </c>
      <c r="AA147" s="79">
        <v>0.2</v>
      </c>
      <c r="AB147" s="79">
        <v>0.2</v>
      </c>
      <c r="AC147" s="79">
        <v>4.8</v>
      </c>
      <c r="AD147" s="79">
        <v>33.6</v>
      </c>
      <c r="AE147" s="79">
        <v>1752</v>
      </c>
    </row>
    <row r="148" spans="1:31">
      <c r="A148" s="79" t="s">
        <v>380</v>
      </c>
      <c r="B148" s="79" t="s">
        <v>167</v>
      </c>
      <c r="C148" s="79" t="s">
        <v>165</v>
      </c>
      <c r="D148" s="79" t="s">
        <v>166</v>
      </c>
      <c r="E148" s="79">
        <v>40</v>
      </c>
      <c r="F148" s="79">
        <v>40</v>
      </c>
      <c r="G148" s="79">
        <v>40</v>
      </c>
      <c r="H148" s="79">
        <v>40</v>
      </c>
      <c r="I148" s="79">
        <v>40</v>
      </c>
      <c r="J148" s="79">
        <v>40</v>
      </c>
      <c r="K148" s="79">
        <v>40</v>
      </c>
      <c r="L148" s="79">
        <v>40</v>
      </c>
      <c r="M148" s="79">
        <v>40</v>
      </c>
      <c r="N148" s="79">
        <v>40</v>
      </c>
      <c r="O148" s="79">
        <v>40</v>
      </c>
      <c r="P148" s="79">
        <v>40</v>
      </c>
      <c r="Q148" s="79">
        <v>40</v>
      </c>
      <c r="R148" s="79">
        <v>40</v>
      </c>
      <c r="S148" s="79">
        <v>40</v>
      </c>
      <c r="T148" s="79">
        <v>40</v>
      </c>
      <c r="U148" s="79">
        <v>40</v>
      </c>
      <c r="V148" s="79">
        <v>40</v>
      </c>
      <c r="W148" s="79">
        <v>40</v>
      </c>
      <c r="X148" s="79">
        <v>40</v>
      </c>
      <c r="Y148" s="79">
        <v>40</v>
      </c>
      <c r="Z148" s="79">
        <v>40</v>
      </c>
      <c r="AA148" s="79">
        <v>40</v>
      </c>
      <c r="AB148" s="79">
        <v>40</v>
      </c>
      <c r="AC148" s="79">
        <v>960</v>
      </c>
      <c r="AD148" s="79">
        <v>6720</v>
      </c>
      <c r="AE148" s="79">
        <v>350400</v>
      </c>
    </row>
    <row r="149" spans="1:31">
      <c r="A149" s="79" t="s">
        <v>381</v>
      </c>
      <c r="B149" s="79" t="s">
        <v>167</v>
      </c>
      <c r="C149" s="79" t="s">
        <v>165</v>
      </c>
      <c r="D149" s="79" t="s">
        <v>166</v>
      </c>
      <c r="E149" s="79">
        <v>55</v>
      </c>
      <c r="F149" s="79">
        <v>55</v>
      </c>
      <c r="G149" s="79">
        <v>55</v>
      </c>
      <c r="H149" s="79">
        <v>55</v>
      </c>
      <c r="I149" s="79">
        <v>55</v>
      </c>
      <c r="J149" s="79">
        <v>55</v>
      </c>
      <c r="K149" s="79">
        <v>55</v>
      </c>
      <c r="L149" s="79">
        <v>55</v>
      </c>
      <c r="M149" s="79">
        <v>55</v>
      </c>
      <c r="N149" s="79">
        <v>55</v>
      </c>
      <c r="O149" s="79">
        <v>55</v>
      </c>
      <c r="P149" s="79">
        <v>55</v>
      </c>
      <c r="Q149" s="79">
        <v>55</v>
      </c>
      <c r="R149" s="79">
        <v>55</v>
      </c>
      <c r="S149" s="79">
        <v>55</v>
      </c>
      <c r="T149" s="79">
        <v>55</v>
      </c>
      <c r="U149" s="79">
        <v>55</v>
      </c>
      <c r="V149" s="79">
        <v>55</v>
      </c>
      <c r="W149" s="79">
        <v>55</v>
      </c>
      <c r="X149" s="79">
        <v>55</v>
      </c>
      <c r="Y149" s="79">
        <v>55</v>
      </c>
      <c r="Z149" s="79">
        <v>55</v>
      </c>
      <c r="AA149" s="79">
        <v>55</v>
      </c>
      <c r="AB149" s="79">
        <v>55</v>
      </c>
      <c r="AC149" s="79">
        <v>1320</v>
      </c>
      <c r="AD149" s="79">
        <v>9240</v>
      </c>
      <c r="AE149" s="79">
        <v>481800</v>
      </c>
    </row>
    <row r="150" spans="1:31">
      <c r="A150" s="79" t="s">
        <v>320</v>
      </c>
      <c r="B150" s="79" t="s">
        <v>164</v>
      </c>
      <c r="C150" s="79" t="s">
        <v>165</v>
      </c>
      <c r="D150" s="79" t="s">
        <v>166</v>
      </c>
      <c r="E150" s="79">
        <v>0.05</v>
      </c>
      <c r="F150" s="79">
        <v>0.05</v>
      </c>
      <c r="G150" s="79">
        <v>0.05</v>
      </c>
      <c r="H150" s="79">
        <v>0.05</v>
      </c>
      <c r="I150" s="79">
        <v>0.05</v>
      </c>
      <c r="J150" s="79">
        <v>0.05</v>
      </c>
      <c r="K150" s="79">
        <v>0.05</v>
      </c>
      <c r="L150" s="79">
        <v>0.05</v>
      </c>
      <c r="M150" s="79">
        <v>0.05</v>
      </c>
      <c r="N150" s="79">
        <v>0.05</v>
      </c>
      <c r="O150" s="79">
        <v>0.05</v>
      </c>
      <c r="P150" s="79">
        <v>0.05</v>
      </c>
      <c r="Q150" s="79">
        <v>0.05</v>
      </c>
      <c r="R150" s="79">
        <v>0.05</v>
      </c>
      <c r="S150" s="79">
        <v>0.05</v>
      </c>
      <c r="T150" s="79">
        <v>0.05</v>
      </c>
      <c r="U150" s="79">
        <v>0.05</v>
      </c>
      <c r="V150" s="79">
        <v>0.05</v>
      </c>
      <c r="W150" s="79">
        <v>0.05</v>
      </c>
      <c r="X150" s="79">
        <v>0.05</v>
      </c>
      <c r="Y150" s="79">
        <v>0.05</v>
      </c>
      <c r="Z150" s="79">
        <v>0.05</v>
      </c>
      <c r="AA150" s="79">
        <v>0.05</v>
      </c>
      <c r="AB150" s="79">
        <v>0.05</v>
      </c>
      <c r="AC150" s="79">
        <v>1.2</v>
      </c>
      <c r="AD150" s="79">
        <v>8.4</v>
      </c>
      <c r="AE150" s="79">
        <v>438</v>
      </c>
    </row>
    <row r="151" spans="1:31">
      <c r="A151" s="79" t="s">
        <v>321</v>
      </c>
      <c r="B151" s="79" t="s">
        <v>164</v>
      </c>
      <c r="C151" s="79" t="s">
        <v>165</v>
      </c>
      <c r="D151" s="79" t="s">
        <v>166</v>
      </c>
      <c r="E151" s="79">
        <v>0.2</v>
      </c>
      <c r="F151" s="79">
        <v>0.2</v>
      </c>
      <c r="G151" s="79">
        <v>0.2</v>
      </c>
      <c r="H151" s="79">
        <v>0.2</v>
      </c>
      <c r="I151" s="79">
        <v>0.2</v>
      </c>
      <c r="J151" s="79">
        <v>0.2</v>
      </c>
      <c r="K151" s="79">
        <v>0.2</v>
      </c>
      <c r="L151" s="79">
        <v>0.2</v>
      </c>
      <c r="M151" s="79">
        <v>0.2</v>
      </c>
      <c r="N151" s="79">
        <v>0.2</v>
      </c>
      <c r="O151" s="79">
        <v>0.2</v>
      </c>
      <c r="P151" s="79">
        <v>0.2</v>
      </c>
      <c r="Q151" s="79">
        <v>0.2</v>
      </c>
      <c r="R151" s="79">
        <v>0.2</v>
      </c>
      <c r="S151" s="79">
        <v>0.2</v>
      </c>
      <c r="T151" s="79">
        <v>0.2</v>
      </c>
      <c r="U151" s="79">
        <v>0.2</v>
      </c>
      <c r="V151" s="79">
        <v>0.2</v>
      </c>
      <c r="W151" s="79">
        <v>0.2</v>
      </c>
      <c r="X151" s="79">
        <v>0.2</v>
      </c>
      <c r="Y151" s="79">
        <v>0.2</v>
      </c>
      <c r="Z151" s="79">
        <v>0.2</v>
      </c>
      <c r="AA151" s="79">
        <v>0.2</v>
      </c>
      <c r="AB151" s="79">
        <v>0.2</v>
      </c>
      <c r="AC151" s="79">
        <v>4.8</v>
      </c>
      <c r="AD151" s="79">
        <v>33.6</v>
      </c>
      <c r="AE151" s="79">
        <v>1752</v>
      </c>
    </row>
    <row r="152" spans="1:31">
      <c r="A152" s="79" t="s">
        <v>322</v>
      </c>
      <c r="B152" s="79" t="s">
        <v>167</v>
      </c>
      <c r="C152" s="79" t="s">
        <v>165</v>
      </c>
      <c r="D152" s="79" t="s">
        <v>166</v>
      </c>
      <c r="E152" s="79">
        <v>40</v>
      </c>
      <c r="F152" s="79">
        <v>40</v>
      </c>
      <c r="G152" s="79">
        <v>40</v>
      </c>
      <c r="H152" s="79">
        <v>40</v>
      </c>
      <c r="I152" s="79">
        <v>40</v>
      </c>
      <c r="J152" s="79">
        <v>40</v>
      </c>
      <c r="K152" s="79">
        <v>40</v>
      </c>
      <c r="L152" s="79">
        <v>40</v>
      </c>
      <c r="M152" s="79">
        <v>40</v>
      </c>
      <c r="N152" s="79">
        <v>40</v>
      </c>
      <c r="O152" s="79">
        <v>40</v>
      </c>
      <c r="P152" s="79">
        <v>40</v>
      </c>
      <c r="Q152" s="79">
        <v>40</v>
      </c>
      <c r="R152" s="79">
        <v>40</v>
      </c>
      <c r="S152" s="79">
        <v>40</v>
      </c>
      <c r="T152" s="79">
        <v>40</v>
      </c>
      <c r="U152" s="79">
        <v>40</v>
      </c>
      <c r="V152" s="79">
        <v>40</v>
      </c>
      <c r="W152" s="79">
        <v>40</v>
      </c>
      <c r="X152" s="79">
        <v>40</v>
      </c>
      <c r="Y152" s="79">
        <v>40</v>
      </c>
      <c r="Z152" s="79">
        <v>40</v>
      </c>
      <c r="AA152" s="79">
        <v>40</v>
      </c>
      <c r="AB152" s="79">
        <v>40</v>
      </c>
      <c r="AC152" s="79">
        <v>960</v>
      </c>
      <c r="AD152" s="79">
        <v>6720</v>
      </c>
      <c r="AE152" s="79">
        <v>350400</v>
      </c>
    </row>
    <row r="153" spans="1:31">
      <c r="A153" s="79" t="s">
        <v>323</v>
      </c>
      <c r="B153" s="79" t="s">
        <v>167</v>
      </c>
      <c r="C153" s="79" t="s">
        <v>165</v>
      </c>
      <c r="D153" s="79" t="s">
        <v>166</v>
      </c>
      <c r="E153" s="79">
        <v>55</v>
      </c>
      <c r="F153" s="79">
        <v>55</v>
      </c>
      <c r="G153" s="79">
        <v>55</v>
      </c>
      <c r="H153" s="79">
        <v>55</v>
      </c>
      <c r="I153" s="79">
        <v>55</v>
      </c>
      <c r="J153" s="79">
        <v>55</v>
      </c>
      <c r="K153" s="79">
        <v>55</v>
      </c>
      <c r="L153" s="79">
        <v>55</v>
      </c>
      <c r="M153" s="79">
        <v>55</v>
      </c>
      <c r="N153" s="79">
        <v>55</v>
      </c>
      <c r="O153" s="79">
        <v>55</v>
      </c>
      <c r="P153" s="79">
        <v>55</v>
      </c>
      <c r="Q153" s="79">
        <v>55</v>
      </c>
      <c r="R153" s="79">
        <v>55</v>
      </c>
      <c r="S153" s="79">
        <v>55</v>
      </c>
      <c r="T153" s="79">
        <v>55</v>
      </c>
      <c r="U153" s="79">
        <v>55</v>
      </c>
      <c r="V153" s="79">
        <v>55</v>
      </c>
      <c r="W153" s="79">
        <v>55</v>
      </c>
      <c r="X153" s="79">
        <v>55</v>
      </c>
      <c r="Y153" s="79">
        <v>55</v>
      </c>
      <c r="Z153" s="79">
        <v>55</v>
      </c>
      <c r="AA153" s="79">
        <v>55</v>
      </c>
      <c r="AB153" s="79">
        <v>55</v>
      </c>
      <c r="AC153" s="79">
        <v>1320</v>
      </c>
      <c r="AD153" s="79">
        <v>9240</v>
      </c>
      <c r="AE153" s="79">
        <v>481800</v>
      </c>
    </row>
    <row r="154" spans="1:31">
      <c r="A154" s="79" t="s">
        <v>324</v>
      </c>
      <c r="B154" s="79" t="s">
        <v>391</v>
      </c>
      <c r="C154" s="79" t="s">
        <v>165</v>
      </c>
      <c r="D154" s="79" t="s">
        <v>166</v>
      </c>
      <c r="E154" s="79">
        <v>0</v>
      </c>
      <c r="F154" s="79">
        <v>0</v>
      </c>
      <c r="G154" s="79">
        <v>0</v>
      </c>
      <c r="H154" s="79">
        <v>0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  <c r="U154" s="79">
        <v>0</v>
      </c>
      <c r="V154" s="79">
        <v>0</v>
      </c>
      <c r="W154" s="79">
        <v>0</v>
      </c>
      <c r="X154" s="79">
        <v>0</v>
      </c>
      <c r="Y154" s="79">
        <v>0</v>
      </c>
      <c r="Z154" s="79">
        <v>0</v>
      </c>
      <c r="AA154" s="79">
        <v>0</v>
      </c>
      <c r="AB154" s="79">
        <v>0</v>
      </c>
      <c r="AC154" s="79">
        <v>0.67</v>
      </c>
      <c r="AD154" s="79">
        <v>4.67</v>
      </c>
      <c r="AE154" s="79">
        <v>243.33</v>
      </c>
    </row>
    <row r="155" spans="1:31">
      <c r="A155" s="79" t="s">
        <v>325</v>
      </c>
      <c r="B155" s="79" t="s">
        <v>391</v>
      </c>
      <c r="C155" s="79" t="s">
        <v>165</v>
      </c>
      <c r="D155" s="79" t="s">
        <v>166</v>
      </c>
      <c r="E155" s="79">
        <v>0</v>
      </c>
      <c r="F155" s="79">
        <v>0</v>
      </c>
      <c r="G155" s="79">
        <v>0</v>
      </c>
      <c r="H155" s="79">
        <v>0</v>
      </c>
      <c r="I155" s="79">
        <v>0</v>
      </c>
      <c r="J155" s="79">
        <v>0</v>
      </c>
      <c r="K155" s="79">
        <v>0</v>
      </c>
      <c r="L155" s="79">
        <v>0</v>
      </c>
      <c r="M155" s="79">
        <v>0</v>
      </c>
      <c r="N155" s="79">
        <v>0</v>
      </c>
      <c r="O155" s="79">
        <v>0</v>
      </c>
      <c r="P155" s="79">
        <v>0</v>
      </c>
      <c r="Q155" s="79">
        <v>0</v>
      </c>
      <c r="R155" s="79">
        <v>0</v>
      </c>
      <c r="S155" s="79">
        <v>0</v>
      </c>
      <c r="T155" s="79">
        <v>0</v>
      </c>
      <c r="U155" s="79">
        <v>0</v>
      </c>
      <c r="V155" s="79">
        <v>0</v>
      </c>
      <c r="W155" s="79">
        <v>0</v>
      </c>
      <c r="X155" s="79">
        <v>0</v>
      </c>
      <c r="Y155" s="79">
        <v>0</v>
      </c>
      <c r="Z155" s="79">
        <v>0</v>
      </c>
      <c r="AA155" s="79">
        <v>0</v>
      </c>
      <c r="AB155" s="79">
        <v>0</v>
      </c>
      <c r="AC155" s="79">
        <v>1</v>
      </c>
      <c r="AD155" s="79">
        <v>7</v>
      </c>
      <c r="AE155" s="79">
        <v>365</v>
      </c>
    </row>
    <row r="156" spans="1:31">
      <c r="A156" s="79" t="s">
        <v>326</v>
      </c>
      <c r="B156" s="79" t="s">
        <v>173</v>
      </c>
      <c r="C156" s="79" t="s">
        <v>165</v>
      </c>
      <c r="D156" s="79" t="s">
        <v>327</v>
      </c>
      <c r="E156" s="79">
        <v>0</v>
      </c>
      <c r="F156" s="79">
        <v>0</v>
      </c>
      <c r="G156" s="79">
        <v>0</v>
      </c>
      <c r="H156" s="79">
        <v>0</v>
      </c>
      <c r="I156" s="79">
        <v>725</v>
      </c>
      <c r="J156" s="79">
        <v>417</v>
      </c>
      <c r="K156" s="79">
        <v>290</v>
      </c>
      <c r="L156" s="79">
        <v>0</v>
      </c>
      <c r="M156" s="79">
        <v>0</v>
      </c>
      <c r="N156" s="79">
        <v>0</v>
      </c>
      <c r="O156" s="79">
        <v>0</v>
      </c>
      <c r="P156" s="79">
        <v>0</v>
      </c>
      <c r="Q156" s="79">
        <v>0</v>
      </c>
      <c r="R156" s="79">
        <v>0</v>
      </c>
      <c r="S156" s="79">
        <v>0</v>
      </c>
      <c r="T156" s="79">
        <v>0</v>
      </c>
      <c r="U156" s="79">
        <v>0</v>
      </c>
      <c r="V156" s="79">
        <v>0</v>
      </c>
      <c r="W156" s="79">
        <v>0</v>
      </c>
      <c r="X156" s="79">
        <v>0</v>
      </c>
      <c r="Y156" s="79">
        <v>0</v>
      </c>
      <c r="Z156" s="79">
        <v>0</v>
      </c>
      <c r="AA156" s="79">
        <v>0</v>
      </c>
      <c r="AB156" s="79">
        <v>0</v>
      </c>
      <c r="AC156" s="79">
        <v>1432</v>
      </c>
      <c r="AD156" s="79">
        <v>1432</v>
      </c>
      <c r="AE156" s="79">
        <v>74668.570000000007</v>
      </c>
    </row>
    <row r="157" spans="1:31">
      <c r="A157" s="79"/>
      <c r="B157" s="79"/>
      <c r="C157" s="79"/>
      <c r="D157" s="79" t="s">
        <v>268</v>
      </c>
      <c r="E157" s="79">
        <v>0</v>
      </c>
      <c r="F157" s="79">
        <v>0</v>
      </c>
      <c r="G157" s="79">
        <v>0</v>
      </c>
      <c r="H157" s="79">
        <v>0</v>
      </c>
      <c r="I157" s="79">
        <v>125</v>
      </c>
      <c r="J157" s="79">
        <v>117</v>
      </c>
      <c r="K157" s="79">
        <v>90</v>
      </c>
      <c r="L157" s="79">
        <v>0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  <c r="U157" s="79">
        <v>0</v>
      </c>
      <c r="V157" s="79">
        <v>0</v>
      </c>
      <c r="W157" s="79">
        <v>0</v>
      </c>
      <c r="X157" s="79">
        <v>125</v>
      </c>
      <c r="Y157" s="79">
        <v>117</v>
      </c>
      <c r="Z157" s="79">
        <v>90</v>
      </c>
      <c r="AA157" s="79">
        <v>0</v>
      </c>
      <c r="AB157" s="79">
        <v>0</v>
      </c>
      <c r="AC157" s="79">
        <v>664</v>
      </c>
      <c r="AD157" s="79"/>
      <c r="AE157" s="79"/>
    </row>
    <row r="158" spans="1:31">
      <c r="A158" s="79" t="s">
        <v>328</v>
      </c>
      <c r="B158" s="79" t="s">
        <v>164</v>
      </c>
      <c r="C158" s="79" t="s">
        <v>165</v>
      </c>
      <c r="D158" s="79" t="s">
        <v>166</v>
      </c>
      <c r="E158" s="79">
        <v>0.2</v>
      </c>
      <c r="F158" s="79">
        <v>0.2</v>
      </c>
      <c r="G158" s="79">
        <v>0.2</v>
      </c>
      <c r="H158" s="79">
        <v>0.2</v>
      </c>
      <c r="I158" s="79">
        <v>0.2</v>
      </c>
      <c r="J158" s="79">
        <v>0.2</v>
      </c>
      <c r="K158" s="79">
        <v>0.2</v>
      </c>
      <c r="L158" s="79">
        <v>0.4</v>
      </c>
      <c r="M158" s="79">
        <v>0.4</v>
      </c>
      <c r="N158" s="79">
        <v>0.4</v>
      </c>
      <c r="O158" s="79">
        <v>0.4</v>
      </c>
      <c r="P158" s="79">
        <v>0.4</v>
      </c>
      <c r="Q158" s="79">
        <v>0.4</v>
      </c>
      <c r="R158" s="79">
        <v>0.4</v>
      </c>
      <c r="S158" s="79">
        <v>0.4</v>
      </c>
      <c r="T158" s="79">
        <v>0.4</v>
      </c>
      <c r="U158" s="79">
        <v>0.4</v>
      </c>
      <c r="V158" s="79">
        <v>0.4</v>
      </c>
      <c r="W158" s="79">
        <v>0.4</v>
      </c>
      <c r="X158" s="79">
        <v>0.4</v>
      </c>
      <c r="Y158" s="79">
        <v>0.4</v>
      </c>
      <c r="Z158" s="79">
        <v>0.2</v>
      </c>
      <c r="AA158" s="79">
        <v>0.2</v>
      </c>
      <c r="AB158" s="79">
        <v>0.2</v>
      </c>
      <c r="AC158" s="79">
        <v>7.6</v>
      </c>
      <c r="AD158" s="79">
        <v>53.2</v>
      </c>
      <c r="AE158" s="79">
        <v>2774</v>
      </c>
    </row>
    <row r="159" spans="1:31">
      <c r="A159" s="79" t="s">
        <v>329</v>
      </c>
      <c r="B159" s="79" t="s">
        <v>173</v>
      </c>
      <c r="C159" s="79" t="s">
        <v>165</v>
      </c>
      <c r="D159" s="79" t="s">
        <v>166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79">
        <v>50</v>
      </c>
      <c r="L159" s="79">
        <v>70</v>
      </c>
      <c r="M159" s="79">
        <v>70</v>
      </c>
      <c r="N159" s="79">
        <v>80</v>
      </c>
      <c r="O159" s="79">
        <v>70</v>
      </c>
      <c r="P159" s="79">
        <v>50</v>
      </c>
      <c r="Q159" s="79">
        <v>50</v>
      </c>
      <c r="R159" s="79">
        <v>80</v>
      </c>
      <c r="S159" s="79">
        <v>90</v>
      </c>
      <c r="T159" s="79">
        <v>80</v>
      </c>
      <c r="U159" s="79">
        <v>0</v>
      </c>
      <c r="V159" s="79">
        <v>0</v>
      </c>
      <c r="W159" s="79">
        <v>0</v>
      </c>
      <c r="X159" s="79">
        <v>0</v>
      </c>
      <c r="Y159" s="79">
        <v>0</v>
      </c>
      <c r="Z159" s="79">
        <v>0</v>
      </c>
      <c r="AA159" s="79">
        <v>0</v>
      </c>
      <c r="AB159" s="79">
        <v>0</v>
      </c>
      <c r="AC159" s="79">
        <v>690</v>
      </c>
      <c r="AD159" s="79">
        <v>4830</v>
      </c>
      <c r="AE159" s="79">
        <v>251850</v>
      </c>
    </row>
    <row r="160" spans="1:31">
      <c r="A160" s="79" t="s">
        <v>382</v>
      </c>
      <c r="B160" s="79" t="s">
        <v>167</v>
      </c>
      <c r="C160" s="79" t="s">
        <v>165</v>
      </c>
      <c r="D160" s="79" t="s">
        <v>166</v>
      </c>
      <c r="E160" s="79">
        <v>60</v>
      </c>
      <c r="F160" s="79">
        <v>60</v>
      </c>
      <c r="G160" s="79">
        <v>60</v>
      </c>
      <c r="H160" s="79">
        <v>60</v>
      </c>
      <c r="I160" s="79">
        <v>60</v>
      </c>
      <c r="J160" s="79">
        <v>60</v>
      </c>
      <c r="K160" s="79">
        <v>60</v>
      </c>
      <c r="L160" s="79">
        <v>60</v>
      </c>
      <c r="M160" s="79">
        <v>60</v>
      </c>
      <c r="N160" s="79">
        <v>60</v>
      </c>
      <c r="O160" s="79">
        <v>60</v>
      </c>
      <c r="P160" s="79">
        <v>60</v>
      </c>
      <c r="Q160" s="79">
        <v>60</v>
      </c>
      <c r="R160" s="79">
        <v>60</v>
      </c>
      <c r="S160" s="79">
        <v>60</v>
      </c>
      <c r="T160" s="79">
        <v>60</v>
      </c>
      <c r="U160" s="79">
        <v>60</v>
      </c>
      <c r="V160" s="79">
        <v>60</v>
      </c>
      <c r="W160" s="79">
        <v>60</v>
      </c>
      <c r="X160" s="79">
        <v>60</v>
      </c>
      <c r="Y160" s="79">
        <v>60</v>
      </c>
      <c r="Z160" s="79">
        <v>60</v>
      </c>
      <c r="AA160" s="79">
        <v>60</v>
      </c>
      <c r="AB160" s="79">
        <v>60</v>
      </c>
      <c r="AC160" s="79">
        <v>1440</v>
      </c>
      <c r="AD160" s="79">
        <v>10080</v>
      </c>
      <c r="AE160" s="79">
        <v>525600</v>
      </c>
    </row>
    <row r="161" spans="1:31">
      <c r="A161" s="79" t="s">
        <v>383</v>
      </c>
      <c r="B161" s="79" t="s">
        <v>167</v>
      </c>
      <c r="C161" s="79" t="s">
        <v>165</v>
      </c>
      <c r="D161" s="79" t="s">
        <v>166</v>
      </c>
      <c r="E161" s="79">
        <v>60</v>
      </c>
      <c r="F161" s="79">
        <v>60</v>
      </c>
      <c r="G161" s="79">
        <v>60</v>
      </c>
      <c r="H161" s="79">
        <v>60</v>
      </c>
      <c r="I161" s="79">
        <v>60</v>
      </c>
      <c r="J161" s="79">
        <v>60</v>
      </c>
      <c r="K161" s="79">
        <v>60</v>
      </c>
      <c r="L161" s="79">
        <v>60</v>
      </c>
      <c r="M161" s="79">
        <v>60</v>
      </c>
      <c r="N161" s="79">
        <v>60</v>
      </c>
      <c r="O161" s="79">
        <v>60</v>
      </c>
      <c r="P161" s="79">
        <v>60</v>
      </c>
      <c r="Q161" s="79">
        <v>60</v>
      </c>
      <c r="R161" s="79">
        <v>60</v>
      </c>
      <c r="S161" s="79">
        <v>60</v>
      </c>
      <c r="T161" s="79">
        <v>60</v>
      </c>
      <c r="U161" s="79">
        <v>60</v>
      </c>
      <c r="V161" s="79">
        <v>60</v>
      </c>
      <c r="W161" s="79">
        <v>60</v>
      </c>
      <c r="X161" s="79">
        <v>60</v>
      </c>
      <c r="Y161" s="79">
        <v>60</v>
      </c>
      <c r="Z161" s="79">
        <v>60</v>
      </c>
      <c r="AA161" s="79">
        <v>60</v>
      </c>
      <c r="AB161" s="79">
        <v>60</v>
      </c>
      <c r="AC161" s="79">
        <v>1440</v>
      </c>
      <c r="AD161" s="79">
        <v>10080</v>
      </c>
      <c r="AE161" s="79">
        <v>525600</v>
      </c>
    </row>
    <row r="162" spans="1:31">
      <c r="A162" s="79" t="s">
        <v>384</v>
      </c>
      <c r="B162" s="79" t="s">
        <v>167</v>
      </c>
      <c r="C162" s="79" t="s">
        <v>165</v>
      </c>
      <c r="D162" s="79" t="s">
        <v>166</v>
      </c>
      <c r="E162" s="79">
        <v>22</v>
      </c>
      <c r="F162" s="79">
        <v>22</v>
      </c>
      <c r="G162" s="79">
        <v>22</v>
      </c>
      <c r="H162" s="79">
        <v>22</v>
      </c>
      <c r="I162" s="79">
        <v>22</v>
      </c>
      <c r="J162" s="79">
        <v>22</v>
      </c>
      <c r="K162" s="79">
        <v>22</v>
      </c>
      <c r="L162" s="79">
        <v>22</v>
      </c>
      <c r="M162" s="79">
        <v>22</v>
      </c>
      <c r="N162" s="79">
        <v>22</v>
      </c>
      <c r="O162" s="79">
        <v>22</v>
      </c>
      <c r="P162" s="79">
        <v>22</v>
      </c>
      <c r="Q162" s="79">
        <v>22</v>
      </c>
      <c r="R162" s="79">
        <v>22</v>
      </c>
      <c r="S162" s="79">
        <v>22</v>
      </c>
      <c r="T162" s="79">
        <v>22</v>
      </c>
      <c r="U162" s="79">
        <v>22</v>
      </c>
      <c r="V162" s="79">
        <v>22</v>
      </c>
      <c r="W162" s="79">
        <v>22</v>
      </c>
      <c r="X162" s="79">
        <v>22</v>
      </c>
      <c r="Y162" s="79">
        <v>22</v>
      </c>
      <c r="Z162" s="79">
        <v>22</v>
      </c>
      <c r="AA162" s="79">
        <v>22</v>
      </c>
      <c r="AB162" s="79">
        <v>22</v>
      </c>
      <c r="AC162" s="79">
        <v>528</v>
      </c>
      <c r="AD162" s="79">
        <v>3696</v>
      </c>
      <c r="AE162" s="79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9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6" customWidth="1"/>
    <col min="2" max="2" width="37.1640625" style="48" bestFit="1" customWidth="1"/>
    <col min="3" max="18" width="17" style="45" customWidth="1"/>
    <col min="19" max="16384" width="9.33203125" style="45"/>
  </cols>
  <sheetData>
    <row r="1" spans="1:18" ht="20.25">
      <c r="A1" s="43" t="s">
        <v>194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48" customFormat="1">
      <c r="A2" s="92"/>
      <c r="B2" s="92"/>
      <c r="C2" s="47" t="s">
        <v>142</v>
      </c>
      <c r="D2" s="47" t="s">
        <v>143</v>
      </c>
      <c r="E2" s="47" t="s">
        <v>144</v>
      </c>
      <c r="F2" s="47" t="s">
        <v>145</v>
      </c>
      <c r="G2" s="47" t="s">
        <v>146</v>
      </c>
      <c r="H2" s="47" t="s">
        <v>147</v>
      </c>
      <c r="I2" s="47" t="s">
        <v>148</v>
      </c>
      <c r="J2" s="47" t="s">
        <v>149</v>
      </c>
      <c r="K2" s="47" t="s">
        <v>150</v>
      </c>
      <c r="L2" s="47" t="s">
        <v>151</v>
      </c>
      <c r="M2" s="47" t="s">
        <v>369</v>
      </c>
      <c r="N2" s="47" t="s">
        <v>152</v>
      </c>
      <c r="O2" s="47" t="s">
        <v>153</v>
      </c>
      <c r="P2" s="47" t="s">
        <v>154</v>
      </c>
      <c r="Q2" s="47" t="s">
        <v>155</v>
      </c>
      <c r="R2" s="47" t="s">
        <v>156</v>
      </c>
    </row>
    <row r="3" spans="1:18">
      <c r="A3" s="49" t="s">
        <v>52</v>
      </c>
      <c r="B3" s="50"/>
    </row>
    <row r="4" spans="1:18">
      <c r="A4" s="46"/>
      <c r="B4" s="51" t="s">
        <v>54</v>
      </c>
      <c r="C4" s="82" t="s">
        <v>55</v>
      </c>
      <c r="D4" s="82" t="s">
        <v>56</v>
      </c>
      <c r="E4" s="82" t="s">
        <v>57</v>
      </c>
      <c r="F4" s="82" t="s">
        <v>58</v>
      </c>
      <c r="G4" s="82" t="s">
        <v>389</v>
      </c>
      <c r="H4" s="82" t="s">
        <v>59</v>
      </c>
      <c r="I4" s="82" t="s">
        <v>60</v>
      </c>
      <c r="J4" s="82" t="s">
        <v>61</v>
      </c>
      <c r="K4" s="82" t="s">
        <v>62</v>
      </c>
      <c r="L4" s="82" t="s">
        <v>63</v>
      </c>
      <c r="M4" s="82" t="s">
        <v>64</v>
      </c>
      <c r="N4" s="82" t="s">
        <v>65</v>
      </c>
      <c r="O4" s="82" t="s">
        <v>66</v>
      </c>
      <c r="P4" s="82" t="s">
        <v>67</v>
      </c>
      <c r="Q4" s="82">
        <v>7</v>
      </c>
      <c r="R4" s="82">
        <v>8</v>
      </c>
    </row>
    <row r="5" spans="1:18">
      <c r="A5" s="46"/>
      <c r="B5" s="51" t="s">
        <v>68</v>
      </c>
      <c r="C5" s="82" t="s">
        <v>69</v>
      </c>
      <c r="D5" s="82" t="s">
        <v>69</v>
      </c>
      <c r="E5" s="82" t="s">
        <v>69</v>
      </c>
      <c r="F5" s="82" t="s">
        <v>69</v>
      </c>
      <c r="G5" s="82" t="s">
        <v>69</v>
      </c>
      <c r="H5" s="82" t="s">
        <v>69</v>
      </c>
      <c r="I5" s="82" t="s">
        <v>69</v>
      </c>
      <c r="J5" s="82" t="s">
        <v>69</v>
      </c>
      <c r="K5" s="82" t="s">
        <v>69</v>
      </c>
      <c r="L5" s="82" t="s">
        <v>69</v>
      </c>
      <c r="M5" s="82" t="s">
        <v>69</v>
      </c>
      <c r="N5" s="82" t="s">
        <v>69</v>
      </c>
      <c r="O5" s="82" t="s">
        <v>69</v>
      </c>
      <c r="P5" s="82" t="s">
        <v>69</v>
      </c>
      <c r="Q5" s="82" t="s">
        <v>69</v>
      </c>
      <c r="R5" s="82" t="s">
        <v>69</v>
      </c>
    </row>
    <row r="6" spans="1:18">
      <c r="A6" s="46"/>
      <c r="B6" s="51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49" t="s">
        <v>81</v>
      </c>
      <c r="B7" s="50"/>
      <c r="C7" s="75"/>
      <c r="D7" s="75"/>
      <c r="E7" s="75"/>
      <c r="F7" s="75"/>
      <c r="G7" s="75"/>
      <c r="H7" s="8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A8" s="46"/>
      <c r="B8" s="49" t="s">
        <v>82</v>
      </c>
    </row>
    <row r="9" spans="1:18">
      <c r="A9" s="46"/>
      <c r="B9" s="51" t="s">
        <v>83</v>
      </c>
      <c r="C9" s="40" t="str">
        <f>BuildingSummary!$C$26</f>
        <v>Steel-Framed</v>
      </c>
      <c r="D9" s="40" t="str">
        <f>BuildingSummary!$C$26</f>
        <v>Steel-Framed</v>
      </c>
      <c r="E9" s="40" t="str">
        <f>BuildingSummary!$C$26</f>
        <v>Steel-Framed</v>
      </c>
      <c r="F9" s="40" t="str">
        <f>BuildingSummary!$C$26</f>
        <v>Steel-Framed</v>
      </c>
      <c r="G9" s="40" t="str">
        <f>BuildingSummary!$C$26</f>
        <v>Steel-Framed</v>
      </c>
      <c r="H9" s="40" t="str">
        <f>BuildingSummary!$C$26</f>
        <v>Steel-Framed</v>
      </c>
      <c r="I9" s="40" t="str">
        <f>BuildingSummary!$C$26</f>
        <v>Steel-Framed</v>
      </c>
      <c r="J9" s="40" t="str">
        <f>BuildingSummary!$C$26</f>
        <v>Steel-Framed</v>
      </c>
      <c r="K9" s="40" t="str">
        <f>BuildingSummary!$C$26</f>
        <v>Steel-Framed</v>
      </c>
      <c r="L9" s="40" t="str">
        <f>BuildingSummary!$C$26</f>
        <v>Steel-Framed</v>
      </c>
      <c r="M9" s="40" t="str">
        <f>BuildingSummary!$C$26</f>
        <v>Steel-Framed</v>
      </c>
      <c r="N9" s="40" t="str">
        <f>BuildingSummary!$C$26</f>
        <v>Steel-Framed</v>
      </c>
      <c r="O9" s="40" t="str">
        <f>BuildingSummary!$C$26</f>
        <v>Steel-Framed</v>
      </c>
      <c r="P9" s="40" t="str">
        <f>BuildingSummary!$C$26</f>
        <v>Steel-Framed</v>
      </c>
      <c r="Q9" s="40" t="str">
        <f>BuildingSummary!$C$26</f>
        <v>Steel-Framed</v>
      </c>
      <c r="R9" s="40" t="str">
        <f>BuildingSummary!$C$26</f>
        <v>Steel-Framed</v>
      </c>
    </row>
    <row r="10" spans="1:18">
      <c r="A10" s="46"/>
      <c r="B10" s="51" t="s">
        <v>278</v>
      </c>
      <c r="C10" s="40">
        <f>1/Miami!$D$82</f>
        <v>0.32</v>
      </c>
      <c r="D10" s="40">
        <f>1/Houston!$D$82</f>
        <v>1.1737089201877935</v>
      </c>
      <c r="E10" s="40">
        <f>1/Phoenix!$D$82</f>
        <v>0.73367571533382248</v>
      </c>
      <c r="F10" s="40">
        <f>1/Atlanta!$D$82</f>
        <v>1.3550135501355014</v>
      </c>
      <c r="G10" s="40">
        <f>1/LosAngeles!$D$82</f>
        <v>0.80064051240992784</v>
      </c>
      <c r="H10" s="40">
        <f>1/LasVegas!$D$82</f>
        <v>1.1013215859030836</v>
      </c>
      <c r="I10" s="40">
        <f>1/SanFrancisco!$D$82</f>
        <v>1.3550135501355014</v>
      </c>
      <c r="J10" s="40">
        <f>1/Baltimore!$D$82</f>
        <v>1.9801980198019802</v>
      </c>
      <c r="K10" s="40">
        <f>1/Albuquerque!$D$82</f>
        <v>1.7605633802816902</v>
      </c>
      <c r="L10" s="40">
        <f>1/Seattle!$D$82</f>
        <v>1.9157088122605364</v>
      </c>
      <c r="M10" s="40">
        <f>1/Chicago!$D$82</f>
        <v>2.1459227467811157</v>
      </c>
      <c r="N10" s="40">
        <f>1/Boulder!$D$82</f>
        <v>2.1459227467811157</v>
      </c>
      <c r="O10" s="40">
        <f>1/Minneapolis!$D$82</f>
        <v>2.7100271002710028</v>
      </c>
      <c r="P10" s="40">
        <f>1/Helena!$D$82</f>
        <v>2.4449877750611249</v>
      </c>
      <c r="Q10" s="40">
        <f>1/Duluth!$D$82</f>
        <v>3.0395136778115499</v>
      </c>
      <c r="R10" s="40">
        <f>1/Fairbanks!$D$82</f>
        <v>3.90625</v>
      </c>
    </row>
    <row r="11" spans="1:18">
      <c r="A11" s="46"/>
      <c r="B11" s="49" t="s">
        <v>85</v>
      </c>
    </row>
    <row r="12" spans="1:18">
      <c r="A12" s="46"/>
      <c r="B12" s="52" t="s">
        <v>83</v>
      </c>
      <c r="C12" s="40" t="str">
        <f>BuildingSummary!$C$31</f>
        <v>IEAD</v>
      </c>
      <c r="D12" s="40" t="str">
        <f>BuildingSummary!$C$31</f>
        <v>IEAD</v>
      </c>
      <c r="E12" s="40" t="str">
        <f>BuildingSummary!$C$31</f>
        <v>IEAD</v>
      </c>
      <c r="F12" s="40" t="str">
        <f>BuildingSummary!$C$31</f>
        <v>IEAD</v>
      </c>
      <c r="G12" s="40" t="str">
        <f>BuildingSummary!$C$31</f>
        <v>IEAD</v>
      </c>
      <c r="H12" s="40" t="str">
        <f>BuildingSummary!$C$31</f>
        <v>IEAD</v>
      </c>
      <c r="I12" s="40" t="str">
        <f>BuildingSummary!$C$31</f>
        <v>IEAD</v>
      </c>
      <c r="J12" s="40" t="str">
        <f>BuildingSummary!$C$31</f>
        <v>IEAD</v>
      </c>
      <c r="K12" s="40" t="str">
        <f>BuildingSummary!$C$31</f>
        <v>IEAD</v>
      </c>
      <c r="L12" s="40" t="str">
        <f>BuildingSummary!$C$31</f>
        <v>IEAD</v>
      </c>
      <c r="M12" s="40" t="str">
        <f>BuildingSummary!$C$31</f>
        <v>IEAD</v>
      </c>
      <c r="N12" s="40" t="str">
        <f>BuildingSummary!$C$31</f>
        <v>IEAD</v>
      </c>
      <c r="O12" s="40" t="str">
        <f>BuildingSummary!$C$31</f>
        <v>IEAD</v>
      </c>
      <c r="P12" s="40" t="str">
        <f>BuildingSummary!$C$31</f>
        <v>IEAD</v>
      </c>
      <c r="Q12" s="40" t="str">
        <f>BuildingSummary!$C$31</f>
        <v>IEAD</v>
      </c>
      <c r="R12" s="40" t="str">
        <f>BuildingSummary!$C$31</f>
        <v>IEAD</v>
      </c>
    </row>
    <row r="13" spans="1:18">
      <c r="A13" s="46"/>
      <c r="B13" s="51" t="s">
        <v>278</v>
      </c>
      <c r="C13" s="40">
        <f>1/Miami!$D$87</f>
        <v>2.3752969121140142</v>
      </c>
      <c r="D13" s="40">
        <f>1/Houston!$D$87</f>
        <v>2.6666666666666665</v>
      </c>
      <c r="E13" s="40">
        <f>1/Phoenix!$D$87</f>
        <v>3.8314176245210727</v>
      </c>
      <c r="F13" s="40">
        <f>1/Atlanta!$D$87</f>
        <v>2.4449877750611249</v>
      </c>
      <c r="G13" s="40">
        <f>1/LosAngeles!$D$87</f>
        <v>1.7574692442882252</v>
      </c>
      <c r="H13" s="40">
        <f>1/LasVegas!$D$87</f>
        <v>3.6630036630036629</v>
      </c>
      <c r="I13" s="40">
        <f>1/SanFrancisco!$D$87</f>
        <v>1.996007984031936</v>
      </c>
      <c r="J13" s="40">
        <f>1/Baltimore!$D$87</f>
        <v>3.0303030303030303</v>
      </c>
      <c r="K13" s="40">
        <f>1/Albuquerque!$D$87</f>
        <v>2.9850746268656714</v>
      </c>
      <c r="L13" s="40">
        <f>1/Seattle!$D$87</f>
        <v>2.7472527472527473</v>
      </c>
      <c r="M13" s="40">
        <f>1/Chicago!$D$87</f>
        <v>3.3783783783783785</v>
      </c>
      <c r="N13" s="40">
        <f>1/Boulder!$D$87</f>
        <v>3.5087719298245617</v>
      </c>
      <c r="O13" s="40">
        <f>1/Minneapolis!$D$87</f>
        <v>3.9682539682539684</v>
      </c>
      <c r="P13" s="40">
        <f>1/Helena!$D$87</f>
        <v>3.6496350364963499</v>
      </c>
      <c r="Q13" s="40">
        <f>1/Duluth!$D$87</f>
        <v>4.4052863436123344</v>
      </c>
      <c r="R13" s="40">
        <f>1/Fairbanks!$D$87</f>
        <v>5.7471264367816097</v>
      </c>
    </row>
    <row r="14" spans="1:18">
      <c r="A14" s="46"/>
      <c r="B14" s="49" t="s">
        <v>87</v>
      </c>
    </row>
    <row r="15" spans="1:18">
      <c r="A15" s="46"/>
      <c r="B15" s="51" t="s">
        <v>279</v>
      </c>
      <c r="C15" s="40">
        <f>Miami!$E$206</f>
        <v>5.835</v>
      </c>
      <c r="D15" s="40">
        <f>Houston!$E$206</f>
        <v>5.835</v>
      </c>
      <c r="E15" s="40">
        <f>Phoenix!$E$206</f>
        <v>5.835</v>
      </c>
      <c r="F15" s="40">
        <f>Atlanta!$E$206</f>
        <v>4.0919999999999996</v>
      </c>
      <c r="G15" s="40">
        <f>LosAngeles!$E$206</f>
        <v>5.835</v>
      </c>
      <c r="H15" s="40">
        <f>LasVegas!$E$206</f>
        <v>5.835</v>
      </c>
      <c r="I15" s="40">
        <f>SanFrancisco!$E$206</f>
        <v>4.0919999999999996</v>
      </c>
      <c r="J15" s="40">
        <f>Baltimore!$E$206</f>
        <v>3.3540000000000001</v>
      </c>
      <c r="K15" s="40">
        <f>Albuquerque!$E$206</f>
        <v>4.0919999999999996</v>
      </c>
      <c r="L15" s="40">
        <f>Seattle!$E$206</f>
        <v>4.0919999999999996</v>
      </c>
      <c r="M15" s="40">
        <f>Chicago!$E$206</f>
        <v>3.3540000000000001</v>
      </c>
      <c r="N15" s="40">
        <f>Boulder!$E$206</f>
        <v>3.3540000000000001</v>
      </c>
      <c r="O15" s="40">
        <f>Minneapolis!$E$206</f>
        <v>2.956</v>
      </c>
      <c r="P15" s="40">
        <f>Helena!$E$206</f>
        <v>2.956</v>
      </c>
      <c r="Q15" s="40">
        <f>Duluth!$E$206</f>
        <v>2.956</v>
      </c>
      <c r="R15" s="40">
        <f>Fairbanks!$E$206</f>
        <v>2.956</v>
      </c>
    </row>
    <row r="16" spans="1:18">
      <c r="A16" s="46"/>
      <c r="B16" s="51" t="s">
        <v>88</v>
      </c>
      <c r="C16" s="40">
        <f>Miami!$F$206</f>
        <v>0.251</v>
      </c>
      <c r="D16" s="40">
        <f>Houston!$F$206</f>
        <v>0.251</v>
      </c>
      <c r="E16" s="40">
        <f>Phoenix!$F$206</f>
        <v>0.251</v>
      </c>
      <c r="F16" s="40">
        <f>Atlanta!$F$206</f>
        <v>0.255</v>
      </c>
      <c r="G16" s="40">
        <f>LosAngeles!$F$206</f>
        <v>0.44</v>
      </c>
      <c r="H16" s="40">
        <f>LasVegas!$F$206</f>
        <v>0.251</v>
      </c>
      <c r="I16" s="40">
        <f>SanFrancisco!$F$206</f>
        <v>0.39200000000000002</v>
      </c>
      <c r="J16" s="40">
        <f>Baltimore!$F$206</f>
        <v>0.35499999999999998</v>
      </c>
      <c r="K16" s="40">
        <f>Albuquerque!$F$206</f>
        <v>0.36199999999999999</v>
      </c>
      <c r="L16" s="40">
        <f>Seattle!$F$206</f>
        <v>0.39200000000000002</v>
      </c>
      <c r="M16" s="40">
        <f>Chicago!$F$206</f>
        <v>0.38500000000000001</v>
      </c>
      <c r="N16" s="40">
        <f>Boulder!$F$206</f>
        <v>0.38500000000000001</v>
      </c>
      <c r="O16" s="40">
        <f>Minneapolis!$F$206</f>
        <v>0.38500000000000001</v>
      </c>
      <c r="P16" s="40">
        <f>Helena!$F$206</f>
        <v>0.38500000000000001</v>
      </c>
      <c r="Q16" s="40">
        <f>Duluth!$F$206</f>
        <v>0.48699999999999999</v>
      </c>
      <c r="R16" s="40">
        <f>Fairbanks!$F$206</f>
        <v>0.61599999999999999</v>
      </c>
    </row>
    <row r="17" spans="1:18">
      <c r="A17" s="46"/>
      <c r="B17" s="51" t="s">
        <v>89</v>
      </c>
      <c r="C17" s="40">
        <f>Miami!$G$206</f>
        <v>0.11</v>
      </c>
      <c r="D17" s="40">
        <f>Houston!$G$206</f>
        <v>0.11</v>
      </c>
      <c r="E17" s="40">
        <f>Phoenix!$G$206</f>
        <v>0.11</v>
      </c>
      <c r="F17" s="40">
        <f>Atlanta!$G$206</f>
        <v>0.129</v>
      </c>
      <c r="G17" s="40">
        <f>LosAngeles!$G$206</f>
        <v>0.27200000000000002</v>
      </c>
      <c r="H17" s="40">
        <f>LasVegas!$G$206</f>
        <v>0.11</v>
      </c>
      <c r="I17" s="40">
        <f>SanFrancisco!$G$206</f>
        <v>0.253</v>
      </c>
      <c r="J17" s="40">
        <f>Baltimore!$G$206</f>
        <v>0.27400000000000002</v>
      </c>
      <c r="K17" s="40">
        <f>Albuquerque!$G$206</f>
        <v>0.22500000000000001</v>
      </c>
      <c r="L17" s="40">
        <f>Seattle!$G$206</f>
        <v>0.253</v>
      </c>
      <c r="M17" s="40">
        <f>Chicago!$G$206</f>
        <v>0.30499999999999999</v>
      </c>
      <c r="N17" s="40">
        <f>Boulder!$G$206</f>
        <v>0.30499999999999999</v>
      </c>
      <c r="O17" s="40">
        <f>Minneapolis!$G$206</f>
        <v>0.30499999999999999</v>
      </c>
      <c r="P17" s="40">
        <f>Helena!$G$206</f>
        <v>0.30499999999999999</v>
      </c>
      <c r="Q17" s="40">
        <f>Duluth!$G$206</f>
        <v>0.40899999999999997</v>
      </c>
      <c r="R17" s="40">
        <f>Fairbanks!$G$206</f>
        <v>0.54100000000000004</v>
      </c>
    </row>
    <row r="18" spans="1:18">
      <c r="A18" s="46"/>
      <c r="B18" s="49" t="s">
        <v>90</v>
      </c>
    </row>
    <row r="19" spans="1:18">
      <c r="A19" s="46"/>
      <c r="B19" s="51" t="s">
        <v>279</v>
      </c>
      <c r="C19" s="40" t="s">
        <v>1026</v>
      </c>
      <c r="D19" s="40" t="s">
        <v>1026</v>
      </c>
      <c r="E19" s="40" t="s">
        <v>1026</v>
      </c>
      <c r="F19" s="40" t="s">
        <v>1026</v>
      </c>
      <c r="G19" s="40" t="s">
        <v>1026</v>
      </c>
      <c r="H19" s="40" t="s">
        <v>1026</v>
      </c>
      <c r="I19" s="40" t="s">
        <v>1026</v>
      </c>
      <c r="J19" s="40" t="s">
        <v>1026</v>
      </c>
      <c r="K19" s="40" t="s">
        <v>1026</v>
      </c>
      <c r="L19" s="40" t="s">
        <v>1026</v>
      </c>
      <c r="M19" s="40" t="s">
        <v>1026</v>
      </c>
      <c r="N19" s="40" t="s">
        <v>1026</v>
      </c>
      <c r="O19" s="40" t="s">
        <v>1026</v>
      </c>
      <c r="P19" s="40" t="s">
        <v>1026</v>
      </c>
      <c r="Q19" s="40" t="s">
        <v>1026</v>
      </c>
      <c r="R19" s="40" t="s">
        <v>1026</v>
      </c>
    </row>
    <row r="20" spans="1:18">
      <c r="A20" s="46"/>
      <c r="B20" s="51" t="s">
        <v>88</v>
      </c>
      <c r="C20" s="40" t="s">
        <v>1026</v>
      </c>
      <c r="D20" s="40" t="s">
        <v>1026</v>
      </c>
      <c r="E20" s="40" t="s">
        <v>1026</v>
      </c>
      <c r="F20" s="40" t="s">
        <v>1026</v>
      </c>
      <c r="G20" s="40" t="s">
        <v>1026</v>
      </c>
      <c r="H20" s="40" t="s">
        <v>1026</v>
      </c>
      <c r="I20" s="40" t="s">
        <v>1026</v>
      </c>
      <c r="J20" s="40" t="s">
        <v>1026</v>
      </c>
      <c r="K20" s="40" t="s">
        <v>1026</v>
      </c>
      <c r="L20" s="40" t="s">
        <v>1026</v>
      </c>
      <c r="M20" s="40" t="s">
        <v>1026</v>
      </c>
      <c r="N20" s="40" t="s">
        <v>1026</v>
      </c>
      <c r="O20" s="40" t="s">
        <v>1026</v>
      </c>
      <c r="P20" s="40" t="s">
        <v>1026</v>
      </c>
      <c r="Q20" s="40" t="s">
        <v>1026</v>
      </c>
      <c r="R20" s="40" t="s">
        <v>1026</v>
      </c>
    </row>
    <row r="21" spans="1:18">
      <c r="A21" s="46"/>
      <c r="B21" s="51" t="s">
        <v>89</v>
      </c>
      <c r="C21" s="40" t="s">
        <v>1026</v>
      </c>
      <c r="D21" s="40" t="s">
        <v>1026</v>
      </c>
      <c r="E21" s="40" t="s">
        <v>1026</v>
      </c>
      <c r="F21" s="40" t="s">
        <v>1026</v>
      </c>
      <c r="G21" s="40" t="s">
        <v>1026</v>
      </c>
      <c r="H21" s="40" t="s">
        <v>1026</v>
      </c>
      <c r="I21" s="40" t="s">
        <v>1026</v>
      </c>
      <c r="J21" s="40" t="s">
        <v>1026</v>
      </c>
      <c r="K21" s="40" t="s">
        <v>1026</v>
      </c>
      <c r="L21" s="40" t="s">
        <v>1026</v>
      </c>
      <c r="M21" s="40" t="s">
        <v>1026</v>
      </c>
      <c r="N21" s="40" t="s">
        <v>1026</v>
      </c>
      <c r="O21" s="40" t="s">
        <v>1026</v>
      </c>
      <c r="P21" s="40" t="s">
        <v>1026</v>
      </c>
      <c r="Q21" s="40" t="s">
        <v>1026</v>
      </c>
      <c r="R21" s="40" t="s">
        <v>1026</v>
      </c>
    </row>
    <row r="22" spans="1:18">
      <c r="A22" s="46"/>
      <c r="B22" s="49" t="s">
        <v>91</v>
      </c>
    </row>
    <row r="23" spans="1:18">
      <c r="A23" s="46"/>
      <c r="B23" s="51" t="s">
        <v>92</v>
      </c>
      <c r="C23" s="40" t="str">
        <f>BuildingSummary!$C$46</f>
        <v>Mass Floor</v>
      </c>
      <c r="D23" s="40" t="str">
        <f>BuildingSummary!$C$46</f>
        <v>Mass Floor</v>
      </c>
      <c r="E23" s="40" t="str">
        <f>BuildingSummary!$C$46</f>
        <v>Mass Floor</v>
      </c>
      <c r="F23" s="40" t="str">
        <f>BuildingSummary!$C$46</f>
        <v>Mass Floor</v>
      </c>
      <c r="G23" s="40" t="str">
        <f>BuildingSummary!$C$46</f>
        <v>Mass Floor</v>
      </c>
      <c r="H23" s="40" t="str">
        <f>BuildingSummary!$C$46</f>
        <v>Mass Floor</v>
      </c>
      <c r="I23" s="40" t="str">
        <f>BuildingSummary!$C$46</f>
        <v>Mass Floor</v>
      </c>
      <c r="J23" s="40" t="str">
        <f>BuildingSummary!$C$46</f>
        <v>Mass Floor</v>
      </c>
      <c r="K23" s="40" t="str">
        <f>BuildingSummary!$C$46</f>
        <v>Mass Floor</v>
      </c>
      <c r="L23" s="40" t="str">
        <f>BuildingSummary!$C$46</f>
        <v>Mass Floor</v>
      </c>
      <c r="M23" s="40" t="str">
        <f>BuildingSummary!$C$46</f>
        <v>Mass Floor</v>
      </c>
      <c r="N23" s="40" t="str">
        <f>BuildingSummary!$C$46</f>
        <v>Mass Floor</v>
      </c>
      <c r="O23" s="40" t="str">
        <f>BuildingSummary!$C$46</f>
        <v>Mass Floor</v>
      </c>
      <c r="P23" s="40" t="str">
        <f>BuildingSummary!$C$46</f>
        <v>Mass Floor</v>
      </c>
      <c r="Q23" s="40" t="str">
        <f>BuildingSummary!$C$46</f>
        <v>Mass Floor</v>
      </c>
      <c r="R23" s="40" t="str">
        <f>BuildingSummary!$C$46</f>
        <v>Mass Floor</v>
      </c>
    </row>
    <row r="24" spans="1:18">
      <c r="A24" s="46"/>
      <c r="B24" s="52" t="s">
        <v>94</v>
      </c>
      <c r="C24" s="40" t="str">
        <f>BuildingSummary!$C$47</f>
        <v>4 in slab w/carpet</v>
      </c>
      <c r="D24" s="40" t="str">
        <f>BuildingSummary!$C$47</f>
        <v>4 in slab w/carpet</v>
      </c>
      <c r="E24" s="40" t="str">
        <f>BuildingSummary!$C$47</f>
        <v>4 in slab w/carpet</v>
      </c>
      <c r="F24" s="40" t="str">
        <f>BuildingSummary!$C$47</f>
        <v>4 in slab w/carpet</v>
      </c>
      <c r="G24" s="40" t="str">
        <f>BuildingSummary!$C$47</f>
        <v>4 in slab w/carpet</v>
      </c>
      <c r="H24" s="40" t="str">
        <f>BuildingSummary!$C$47</f>
        <v>4 in slab w/carpet</v>
      </c>
      <c r="I24" s="40" t="str">
        <f>BuildingSummary!$C$47</f>
        <v>4 in slab w/carpet</v>
      </c>
      <c r="J24" s="40" t="str">
        <f>BuildingSummary!$C$47</f>
        <v>4 in slab w/carpet</v>
      </c>
      <c r="K24" s="40" t="str">
        <f>BuildingSummary!$C$47</f>
        <v>4 in slab w/carpet</v>
      </c>
      <c r="L24" s="40" t="str">
        <f>BuildingSummary!$C$47</f>
        <v>4 in slab w/carpet</v>
      </c>
      <c r="M24" s="40" t="str">
        <f>BuildingSummary!$C$47</f>
        <v>4 in slab w/carpet</v>
      </c>
      <c r="N24" s="40" t="str">
        <f>BuildingSummary!$C$47</f>
        <v>4 in slab w/carpet</v>
      </c>
      <c r="O24" s="40" t="str">
        <f>BuildingSummary!$C$47</f>
        <v>4 in slab w/carpet</v>
      </c>
      <c r="P24" s="40" t="str">
        <f>BuildingSummary!$C$47</f>
        <v>4 in slab w/carpet</v>
      </c>
      <c r="Q24" s="40" t="str">
        <f>BuildingSummary!$C$47</f>
        <v>4 in slab w/carpet</v>
      </c>
      <c r="R24" s="40" t="str">
        <f>BuildingSummary!$C$47</f>
        <v>4 in slab w/carpet</v>
      </c>
    </row>
    <row r="25" spans="1:18">
      <c r="A25" s="46"/>
      <c r="B25" s="51" t="s">
        <v>278</v>
      </c>
      <c r="C25" s="40">
        <f>1/Miami!$D$86</f>
        <v>0.53705692803437166</v>
      </c>
      <c r="D25" s="40">
        <f>1/Houston!$D$86</f>
        <v>0.53705692803437166</v>
      </c>
      <c r="E25" s="40">
        <f>1/Phoenix!$D$86</f>
        <v>0.53705692803437166</v>
      </c>
      <c r="F25" s="40">
        <f>1/Atlanta!$D$86</f>
        <v>0.53705692803437166</v>
      </c>
      <c r="G25" s="40">
        <f>1/LosAngeles!$D$86</f>
        <v>0.53705692803437166</v>
      </c>
      <c r="H25" s="40">
        <f>1/LasVegas!$D$86</f>
        <v>0.53705692803437166</v>
      </c>
      <c r="I25" s="40">
        <f>1/SanFrancisco!$D$86</f>
        <v>0.53705692803437166</v>
      </c>
      <c r="J25" s="40">
        <f>1/Baltimore!$D$86</f>
        <v>0.53705692803437166</v>
      </c>
      <c r="K25" s="40">
        <f>1/Albuquerque!$D$86</f>
        <v>0.53705692803437166</v>
      </c>
      <c r="L25" s="40">
        <f>1/Seattle!$D$86</f>
        <v>0.53705692803437166</v>
      </c>
      <c r="M25" s="40">
        <f>1/Chicago!$D$86</f>
        <v>0.53705692803437166</v>
      </c>
      <c r="N25" s="40">
        <f>1/Boulder!$D$86</f>
        <v>0.53705692803437166</v>
      </c>
      <c r="O25" s="40">
        <f>1/Minneapolis!$D$86</f>
        <v>0.53705692803437166</v>
      </c>
      <c r="P25" s="40">
        <f>1/Helena!$D$86</f>
        <v>0.53705692803437166</v>
      </c>
      <c r="Q25" s="40">
        <f>1/Duluth!$D$86</f>
        <v>0.53705692803437166</v>
      </c>
      <c r="R25" s="40">
        <f>1/Fairbanks!$D$86</f>
        <v>0.53705692803437166</v>
      </c>
    </row>
    <row r="26" spans="1:18">
      <c r="A26" s="49" t="s">
        <v>100</v>
      </c>
      <c r="B26" s="50"/>
    </row>
    <row r="27" spans="1:18">
      <c r="A27" s="46"/>
      <c r="B27" s="49" t="s">
        <v>105</v>
      </c>
    </row>
    <row r="28" spans="1:18">
      <c r="A28" s="46"/>
      <c r="B28" s="51" t="s">
        <v>271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>
      <c r="A29" s="46"/>
      <c r="B29" s="51" t="str">
        <f>Miami!$A$278</f>
        <v>COOLSYS1 CHILLER</v>
      </c>
      <c r="C29" s="40">
        <f>10^(-3)*Miami!$C$278</f>
        <v>1764.2292</v>
      </c>
      <c r="D29" s="40">
        <f>10^(-3)*Houston!$C$278</f>
        <v>1591.1618400000002</v>
      </c>
      <c r="E29" s="40">
        <f>10^(-3)*Phoenix!$C$278</f>
        <v>1361.4687200000001</v>
      </c>
      <c r="F29" s="40">
        <f>10^(-3)*Atlanta!$C$278</f>
        <v>1406.88066</v>
      </c>
      <c r="G29" s="40">
        <f>10^(-3)*LosAngeles!$C$278</f>
        <v>1153.4170700000002</v>
      </c>
      <c r="H29" s="40">
        <f>10^(-3)*LasVegas!$C$278</f>
        <v>1055.2703899999999</v>
      </c>
      <c r="I29" s="40">
        <f>10^(-3)*SanFrancisco!$C$278</f>
        <v>1092.1234099999999</v>
      </c>
      <c r="J29" s="40">
        <f>10^(-3)*Baltimore!$C$278</f>
        <v>1364.55297</v>
      </c>
      <c r="K29" s="40">
        <f>10^(-3)*Albuquerque!$C$278</f>
        <v>739.71051</v>
      </c>
      <c r="L29" s="40">
        <f>10^(-3)*Seattle!$C$278</f>
        <v>805.68619000000001</v>
      </c>
      <c r="M29" s="40">
        <f>10^(-3)*Chicago!$C$278</f>
        <v>1344.2205200000001</v>
      </c>
      <c r="N29" s="40">
        <f>10^(-3)*Boulder!$C$278</f>
        <v>687.77319</v>
      </c>
      <c r="O29" s="40">
        <f>10^(-3)*Minneapolis!$C$278</f>
        <v>1229.4332099999999</v>
      </c>
      <c r="P29" s="40">
        <f>10^(-3)*Helena!$C$278</f>
        <v>613.21408999999994</v>
      </c>
      <c r="Q29" s="40">
        <f>10^(-3)*Duluth!$C$278</f>
        <v>1012.5412600000001</v>
      </c>
      <c r="R29" s="40">
        <f>10^(-3)*Fairbanks!$C$278</f>
        <v>674.72110999999995</v>
      </c>
    </row>
    <row r="30" spans="1:18">
      <c r="A30" s="46"/>
      <c r="B30" s="51" t="str">
        <f>Miami!$A$282</f>
        <v>PSZ-AC_1:5_COOLC DXCOIL</v>
      </c>
      <c r="C30" s="40">
        <f>10^(-3)*Miami!$C$282</f>
        <v>490.68786</v>
      </c>
      <c r="D30" s="40">
        <f>10^(-3)*Houston!$C$282</f>
        <v>490.68786</v>
      </c>
      <c r="E30" s="40">
        <f>10^(-3)*Phoenix!$C$282</f>
        <v>490.68786</v>
      </c>
      <c r="F30" s="40">
        <f>10^(-3)*Atlanta!$C$282</f>
        <v>490.68786</v>
      </c>
      <c r="G30" s="40">
        <f>10^(-3)*LosAngeles!$C$282</f>
        <v>490.68786</v>
      </c>
      <c r="H30" s="40">
        <f>10^(-3)*LasVegas!$C$282</f>
        <v>490.68786</v>
      </c>
      <c r="I30" s="40">
        <f>10^(-3)*SanFrancisco!$C$282</f>
        <v>364.27280000000002</v>
      </c>
      <c r="J30" s="40">
        <f>10^(-3)*Baltimore!$C$282</f>
        <v>490.68786</v>
      </c>
      <c r="K30" s="40">
        <f>10^(-3)*Albuquerque!$C$282</f>
        <v>431.70100000000002</v>
      </c>
      <c r="L30" s="40">
        <f>10^(-3)*Seattle!$C$282</f>
        <v>419.68846000000002</v>
      </c>
      <c r="M30" s="40">
        <f>10^(-3)*Chicago!$C$282</f>
        <v>490.68786</v>
      </c>
      <c r="N30" s="40">
        <f>10^(-3)*Boulder!$C$282</f>
        <v>349.60978999999998</v>
      </c>
      <c r="O30" s="40">
        <f>10^(-3)*Minneapolis!$C$282</f>
        <v>490.68786</v>
      </c>
      <c r="P30" s="40">
        <f>10^(-3)*Helena!$C$282</f>
        <v>327.09816000000001</v>
      </c>
      <c r="Q30" s="40">
        <f>10^(-3)*Duluth!$C$282</f>
        <v>490.68786</v>
      </c>
      <c r="R30" s="40">
        <f>10^(-3)*Fairbanks!$C$282</f>
        <v>327.09816000000001</v>
      </c>
    </row>
    <row r="31" spans="1:18">
      <c r="A31" s="46"/>
      <c r="B31" s="51" t="str">
        <f>Miami!$A$283</f>
        <v>PSZ-AC_2:6_COOLC DXCOIL</v>
      </c>
      <c r="C31" s="40">
        <f>10^(-3)*Miami!$C$283</f>
        <v>157.92803000000001</v>
      </c>
      <c r="D31" s="40">
        <f>10^(-3)*Houston!$C$283</f>
        <v>113.58384</v>
      </c>
      <c r="E31" s="40">
        <f>10^(-3)*Phoenix!$C$283</f>
        <v>125.55764000000001</v>
      </c>
      <c r="F31" s="40">
        <f>10^(-3)*Atlanta!$C$283</f>
        <v>112.86553000000001</v>
      </c>
      <c r="G31" s="40">
        <f>10^(-3)*LosAngeles!$C$283</f>
        <v>128.54158000000001</v>
      </c>
      <c r="H31" s="40">
        <f>10^(-3)*LasVegas!$C$283</f>
        <v>97.431880000000007</v>
      </c>
      <c r="I31" s="40">
        <f>10^(-3)*SanFrancisco!$C$283</f>
        <v>89.815899999999999</v>
      </c>
      <c r="J31" s="40">
        <f>10^(-3)*Baltimore!$C$283</f>
        <v>93.0655</v>
      </c>
      <c r="K31" s="40">
        <f>10^(-3)*Albuquerque!$C$283</f>
        <v>84.83899000000001</v>
      </c>
      <c r="L31" s="40">
        <f>10^(-3)*Seattle!$C$283</f>
        <v>84.941220000000001</v>
      </c>
      <c r="M31" s="40">
        <f>10^(-3)*Chicago!$C$283</f>
        <v>93.0655</v>
      </c>
      <c r="N31" s="40">
        <f>10^(-3)*Boulder!$C$283</f>
        <v>85.701170000000005</v>
      </c>
      <c r="O31" s="40">
        <f>10^(-3)*Minneapolis!$C$283</f>
        <v>93.0655</v>
      </c>
      <c r="P31" s="40">
        <f>10^(-3)*Helena!$C$283</f>
        <v>75.73612</v>
      </c>
      <c r="Q31" s="40">
        <f>10^(-3)*Duluth!$C$283</f>
        <v>94.459960000000009</v>
      </c>
      <c r="R31" s="40">
        <f>10^(-3)*Fairbanks!$C$283</f>
        <v>78.567419999999998</v>
      </c>
    </row>
    <row r="32" spans="1:18">
      <c r="A32" s="46"/>
      <c r="B32" s="51" t="str">
        <f>Miami!$A$284</f>
        <v>PSZ-AC_3:7_COOLC DXCOIL</v>
      </c>
      <c r="C32" s="40">
        <f>10^(-3)*Miami!$C$284</f>
        <v>196.27514000000002</v>
      </c>
      <c r="D32" s="40">
        <f>10^(-3)*Houston!$C$284</f>
        <v>196.27514000000002</v>
      </c>
      <c r="E32" s="40">
        <f>10^(-3)*Phoenix!$C$284</f>
        <v>196.27514000000002</v>
      </c>
      <c r="F32" s="40">
        <f>10^(-3)*Atlanta!$C$284</f>
        <v>196.27514000000002</v>
      </c>
      <c r="G32" s="40">
        <f>10^(-3)*LosAngeles!$C$284</f>
        <v>196.27514000000002</v>
      </c>
      <c r="H32" s="40">
        <f>10^(-3)*LasVegas!$C$284</f>
        <v>196.27514000000002</v>
      </c>
      <c r="I32" s="40">
        <f>10^(-3)*SanFrancisco!$C$284</f>
        <v>147.90957</v>
      </c>
      <c r="J32" s="40">
        <f>10^(-3)*Baltimore!$C$284</f>
        <v>196.27514000000002</v>
      </c>
      <c r="K32" s="40">
        <f>10^(-3)*Albuquerque!$C$284</f>
        <v>153.90504999999999</v>
      </c>
      <c r="L32" s="40">
        <f>10^(-3)*Seattle!$C$284</f>
        <v>157.78713000000002</v>
      </c>
      <c r="M32" s="40">
        <f>10^(-3)*Chicago!$C$284</f>
        <v>196.27514000000002</v>
      </c>
      <c r="N32" s="40">
        <f>10^(-3)*Boulder!$C$284</f>
        <v>148.48586</v>
      </c>
      <c r="O32" s="40">
        <f>10^(-3)*Minneapolis!$C$284</f>
        <v>196.27514000000002</v>
      </c>
      <c r="P32" s="40">
        <f>10^(-3)*Helena!$C$284</f>
        <v>130.83927</v>
      </c>
      <c r="Q32" s="40">
        <f>10^(-3)*Duluth!$C$284</f>
        <v>196.27514000000002</v>
      </c>
      <c r="R32" s="40">
        <f>10^(-3)*Fairbanks!$C$284</f>
        <v>130.83927</v>
      </c>
    </row>
    <row r="33" spans="1:18">
      <c r="A33" s="46"/>
      <c r="B33" s="51" t="str">
        <f>Miami!$A$285</f>
        <v>PSZ-AC_4:8_COOLC DXCOIL</v>
      </c>
      <c r="C33" s="40">
        <f>10^(-3)*Miami!$C$285</f>
        <v>18.882360000000002</v>
      </c>
      <c r="D33" s="40">
        <f>10^(-3)*Houston!$C$285</f>
        <v>15.1608</v>
      </c>
      <c r="E33" s="40">
        <f>10^(-3)*Phoenix!$C$285</f>
        <v>15.114610000000001</v>
      </c>
      <c r="F33" s="40">
        <f>10^(-3)*Atlanta!$C$285</f>
        <v>14.681229999999999</v>
      </c>
      <c r="G33" s="40">
        <f>10^(-3)*LosAngeles!$C$285</f>
        <v>14.84201</v>
      </c>
      <c r="H33" s="40">
        <f>10^(-3)*LasVegas!$C$285</f>
        <v>12.785299999999999</v>
      </c>
      <c r="I33" s="40">
        <f>10^(-3)*SanFrancisco!$C$285</f>
        <v>18.835700000000003</v>
      </c>
      <c r="J33" s="40">
        <f>10^(-3)*Baltimore!$C$285</f>
        <v>13.72099</v>
      </c>
      <c r="K33" s="40">
        <f>10^(-3)*Albuquerque!$C$285</f>
        <v>12.346440000000001</v>
      </c>
      <c r="L33" s="40">
        <f>10^(-3)*Seattle!$C$285</f>
        <v>9.9032000000000018</v>
      </c>
      <c r="M33" s="40">
        <f>10^(-3)*Chicago!$C$285</f>
        <v>13.64148</v>
      </c>
      <c r="N33" s="40">
        <f>10^(-3)*Boulder!$C$285</f>
        <v>11.842440000000002</v>
      </c>
      <c r="O33" s="40">
        <f>10^(-3)*Minneapolis!$C$285</f>
        <v>13.393879999999999</v>
      </c>
      <c r="P33" s="40">
        <f>10^(-3)*Helena!$C$285</f>
        <v>9.6313800000000001</v>
      </c>
      <c r="Q33" s="40">
        <f>10^(-3)*Duluth!$C$285</f>
        <v>11.58508</v>
      </c>
      <c r="R33" s="40">
        <f>10^(-3)*Fairbanks!$C$285</f>
        <v>8.5168999999999997</v>
      </c>
    </row>
    <row r="34" spans="1:18">
      <c r="A34" s="46"/>
      <c r="B34" s="51" t="str">
        <f>Miami!$A$286</f>
        <v>PSZ-AC_5:9_COOLC DXCOIL</v>
      </c>
      <c r="C34" s="40">
        <f>10^(-3)*Miami!$C$286</f>
        <v>111.47774000000001</v>
      </c>
      <c r="D34" s="40">
        <f>10^(-3)*Houston!$C$286</f>
        <v>111.47774000000001</v>
      </c>
      <c r="E34" s="40">
        <f>10^(-3)*Phoenix!$C$286</f>
        <v>111.47774000000001</v>
      </c>
      <c r="F34" s="40">
        <f>10^(-3)*Atlanta!$C$286</f>
        <v>111.47774000000001</v>
      </c>
      <c r="G34" s="40">
        <f>10^(-3)*LosAngeles!$C$286</f>
        <v>111.47774000000001</v>
      </c>
      <c r="H34" s="40">
        <f>10^(-3)*LasVegas!$C$286</f>
        <v>111.47774000000001</v>
      </c>
      <c r="I34" s="40">
        <f>10^(-3)*SanFrancisco!$C$286</f>
        <v>87.214119999999994</v>
      </c>
      <c r="J34" s="40">
        <f>10^(-3)*Baltimore!$C$286</f>
        <v>111.47774000000001</v>
      </c>
      <c r="K34" s="40">
        <f>10^(-3)*Albuquerque!$C$286</f>
        <v>102.86551</v>
      </c>
      <c r="L34" s="40">
        <f>10^(-3)*Seattle!$C$286</f>
        <v>91.224509999999995</v>
      </c>
      <c r="M34" s="40">
        <f>10^(-3)*Chicago!$C$286</f>
        <v>111.47774000000001</v>
      </c>
      <c r="N34" s="40">
        <f>10^(-3)*Boulder!$C$286</f>
        <v>103.98049</v>
      </c>
      <c r="O34" s="40">
        <f>10^(-3)*Minneapolis!$C$286</f>
        <v>111.47774000000001</v>
      </c>
      <c r="P34" s="40">
        <f>10^(-3)*Helena!$C$286</f>
        <v>88.148520000000005</v>
      </c>
      <c r="Q34" s="40">
        <f>10^(-3)*Duluth!$C$286</f>
        <v>111.47774000000001</v>
      </c>
      <c r="R34" s="40">
        <f>10^(-3)*Fairbanks!$C$286</f>
        <v>74.312339999999992</v>
      </c>
    </row>
    <row r="35" spans="1:18">
      <c r="A35" s="46"/>
      <c r="B35" s="51" t="s">
        <v>276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46"/>
      <c r="B36" s="51" t="str">
        <f>Miami!A$279</f>
        <v>HEATSYS1 BOILER</v>
      </c>
      <c r="C36" s="40">
        <f>10^(-3)*Miami!$C$279</f>
        <v>875.14565000000005</v>
      </c>
      <c r="D36" s="40">
        <f>10^(-3)*Houston!$C$279</f>
        <v>896.39509999999996</v>
      </c>
      <c r="E36" s="40">
        <f>10^(-3)*Phoenix!$C$279</f>
        <v>827.77577000000008</v>
      </c>
      <c r="F36" s="40">
        <f>10^(-3)*Atlanta!$C$279</f>
        <v>926.86095</v>
      </c>
      <c r="G36" s="40">
        <f>10^(-3)*LosAngeles!$C$279</f>
        <v>842.60934999999995</v>
      </c>
      <c r="H36" s="40">
        <f>10^(-3)*LasVegas!$C$279</f>
        <v>798.94043999999997</v>
      </c>
      <c r="I36" s="40">
        <f>10^(-3)*SanFrancisco!$C$279</f>
        <v>1058.2424599999999</v>
      </c>
      <c r="J36" s="40">
        <f>10^(-3)*Baltimore!$C$279</f>
        <v>897.97920999999997</v>
      </c>
      <c r="K36" s="40">
        <f>10^(-3)*Albuquerque!$C$279</f>
        <v>745.69026000000008</v>
      </c>
      <c r="L36" s="40">
        <f>10^(-3)*Seattle!$C$279</f>
        <v>841.52376000000004</v>
      </c>
      <c r="M36" s="40">
        <f>10^(-3)*Chicago!$C$279</f>
        <v>1012.3156600000001</v>
      </c>
      <c r="N36" s="40">
        <f>10^(-3)*Boulder!$C$279</f>
        <v>774.57652000000007</v>
      </c>
      <c r="O36" s="40">
        <f>10^(-3)*Minneapolis!$C$279</f>
        <v>1012.5247400000001</v>
      </c>
      <c r="P36" s="40">
        <f>10^(-3)*Helena!$C$279</f>
        <v>947.11072999999999</v>
      </c>
      <c r="Q36" s="40">
        <f>10^(-3)*Duluth!$C$279</f>
        <v>1035.2421999999999</v>
      </c>
      <c r="R36" s="40">
        <f>10^(-3)*Fairbanks!$C$279</f>
        <v>1542.4992300000001</v>
      </c>
    </row>
    <row r="37" spans="1:18">
      <c r="A37" s="46"/>
      <c r="B37" s="51" t="str">
        <f>Miami!A$334</f>
        <v>PSZ-AC_1:5_HEATC</v>
      </c>
      <c r="C37" s="40">
        <f>10^(-3)*Miami!$C$334</f>
        <v>765.02692000000002</v>
      </c>
      <c r="D37" s="40">
        <f>10^(-3)*Houston!$C$334</f>
        <v>1009.9404499999999</v>
      </c>
      <c r="E37" s="40">
        <f>10^(-3)*Phoenix!$C$334</f>
        <v>852.08183999999994</v>
      </c>
      <c r="F37" s="40">
        <f>10^(-3)*Atlanta!$C$334</f>
        <v>1089.46552</v>
      </c>
      <c r="G37" s="40">
        <f>10^(-3)*LosAngeles!$C$334</f>
        <v>795.66068999999993</v>
      </c>
      <c r="H37" s="40">
        <f>10^(-3)*LasVegas!$C$334</f>
        <v>921.12277000000006</v>
      </c>
      <c r="I37" s="40">
        <f>10^(-3)*SanFrancisco!$C$334</f>
        <v>879.46807000000001</v>
      </c>
      <c r="J37" s="40">
        <f>10^(-3)*Baltimore!$C$334</f>
        <v>1212.77034</v>
      </c>
      <c r="K37" s="40">
        <f>10^(-3)*Albuquerque!$C$334</f>
        <v>963.61267000000009</v>
      </c>
      <c r="L37" s="40">
        <f>10^(-3)*Seattle!$C$334</f>
        <v>1048.8158600000002</v>
      </c>
      <c r="M37" s="40">
        <f>10^(-3)*Chicago!$C$334</f>
        <v>1416.7660700000001</v>
      </c>
      <c r="N37" s="40">
        <f>10^(-3)*Boulder!$C$334</f>
        <v>1150.2765400000001</v>
      </c>
      <c r="O37" s="40">
        <f>10^(-3)*Minneapolis!$C$334</f>
        <v>1531.1075600000001</v>
      </c>
      <c r="P37" s="40">
        <f>10^(-3)*Helena!$C$334</f>
        <v>1395.2101100000002</v>
      </c>
      <c r="Q37" s="40">
        <f>10^(-3)*Duluth!$C$334</f>
        <v>1567.20523</v>
      </c>
      <c r="R37" s="40">
        <f>10^(-3)*Fairbanks!$C$334</f>
        <v>1940.73803</v>
      </c>
    </row>
    <row r="38" spans="1:18">
      <c r="A38" s="46"/>
      <c r="B38" s="51" t="str">
        <f>Miami!A$335</f>
        <v>PSZ-AC_2:6_HEATC</v>
      </c>
      <c r="C38" s="40">
        <f>10^(-3)*Miami!$C$335</f>
        <v>205.14329000000001</v>
      </c>
      <c r="D38" s="40">
        <f>10^(-3)*Houston!$C$335</f>
        <v>210.47557999999998</v>
      </c>
      <c r="E38" s="40">
        <f>10^(-3)*Phoenix!$C$335</f>
        <v>190.50676000000001</v>
      </c>
      <c r="F38" s="40">
        <f>10^(-3)*Atlanta!$C$335</f>
        <v>224.29375000000002</v>
      </c>
      <c r="G38" s="40">
        <f>10^(-3)*LosAngeles!$C$335</f>
        <v>188.93736999999999</v>
      </c>
      <c r="H38" s="40">
        <f>10^(-3)*LasVegas!$C$335</f>
        <v>178.43835000000001</v>
      </c>
      <c r="I38" s="40">
        <f>10^(-3)*SanFrancisco!$C$335</f>
        <v>193.32817000000003</v>
      </c>
      <c r="J38" s="40">
        <f>10^(-3)*Baltimore!$C$335</f>
        <v>230.01808</v>
      </c>
      <c r="K38" s="40">
        <f>10^(-3)*Albuquerque!$C$335</f>
        <v>182.762</v>
      </c>
      <c r="L38" s="40">
        <f>10^(-3)*Seattle!$C$335</f>
        <v>198.92193</v>
      </c>
      <c r="M38" s="40">
        <f>10^(-3)*Chicago!$C$335</f>
        <v>268.70859999999999</v>
      </c>
      <c r="N38" s="40">
        <f>10^(-3)*Boulder!$C$335</f>
        <v>218.1653</v>
      </c>
      <c r="O38" s="40">
        <f>10^(-3)*Minneapolis!$C$335</f>
        <v>290.39497999999998</v>
      </c>
      <c r="P38" s="40">
        <f>10^(-3)*Helena!$C$335</f>
        <v>269.70878999999996</v>
      </c>
      <c r="Q38" s="40">
        <f>10^(-3)*Duluth!$C$335</f>
        <v>298.46810999999997</v>
      </c>
      <c r="R38" s="40">
        <f>10^(-3)*Fairbanks!$C$335</f>
        <v>390.68015000000003</v>
      </c>
    </row>
    <row r="39" spans="1:18">
      <c r="A39" s="46"/>
      <c r="B39" s="51" t="str">
        <f>Miami!A$336</f>
        <v>PSZ-AC_3:7_HEATC</v>
      </c>
      <c r="C39" s="40">
        <f>10^(-3)*Miami!$C$336</f>
        <v>306.01077000000004</v>
      </c>
      <c r="D39" s="40">
        <f>10^(-3)*Houston!$C$336</f>
        <v>403.97618</v>
      </c>
      <c r="E39" s="40">
        <f>10^(-3)*Phoenix!$C$336</f>
        <v>340.83272999999997</v>
      </c>
      <c r="F39" s="40">
        <f>10^(-3)*Atlanta!$C$336</f>
        <v>435.78621000000004</v>
      </c>
      <c r="G39" s="40">
        <f>10^(-3)*LosAngeles!$C$336</f>
        <v>318.26428000000004</v>
      </c>
      <c r="H39" s="40">
        <f>10^(-3)*LasVegas!$C$336</f>
        <v>368.44911000000002</v>
      </c>
      <c r="I39" s="40">
        <f>10^(-3)*SanFrancisco!$C$336</f>
        <v>352.85523000000001</v>
      </c>
      <c r="J39" s="40">
        <f>10^(-3)*Baltimore!$C$336</f>
        <v>485.10814000000005</v>
      </c>
      <c r="K39" s="40">
        <f>10^(-3)*Albuquerque!$C$336</f>
        <v>385.44506999999999</v>
      </c>
      <c r="L39" s="40">
        <f>10^(-3)*Seattle!$C$336</f>
        <v>419.52634999999998</v>
      </c>
      <c r="M39" s="40">
        <f>10^(-3)*Chicago!$C$336</f>
        <v>566.70643000000007</v>
      </c>
      <c r="N39" s="40">
        <f>10^(-3)*Boulder!$C$336</f>
        <v>460.11061999999998</v>
      </c>
      <c r="O39" s="40">
        <f>10^(-3)*Minneapolis!$C$336</f>
        <v>612.44302000000005</v>
      </c>
      <c r="P39" s="40">
        <f>10^(-3)*Helena!$C$336</f>
        <v>558.08404000000007</v>
      </c>
      <c r="Q39" s="40">
        <f>10^(-3)*Duluth!$C$336</f>
        <v>626.88208999999995</v>
      </c>
      <c r="R39" s="40">
        <f>10^(-3)*Fairbanks!$C$336</f>
        <v>776.29521</v>
      </c>
    </row>
    <row r="40" spans="1:18">
      <c r="A40" s="46"/>
      <c r="B40" s="51" t="str">
        <f>Miami!A$337</f>
        <v>PSZ-AC_4:8_HEATC</v>
      </c>
      <c r="C40" s="40">
        <f>10^(-3)*Miami!$C$337</f>
        <v>29.439319999999999</v>
      </c>
      <c r="D40" s="40">
        <f>10^(-3)*Houston!$C$337</f>
        <v>31.204160000000002</v>
      </c>
      <c r="E40" s="40">
        <f>10^(-3)*Phoenix!$C$337</f>
        <v>26.246590000000001</v>
      </c>
      <c r="F40" s="40">
        <f>10^(-3)*Atlanta!$C$337</f>
        <v>32.59648</v>
      </c>
      <c r="G40" s="40">
        <f>10^(-3)*LosAngeles!$C$337</f>
        <v>24.06663</v>
      </c>
      <c r="H40" s="40">
        <f>10^(-3)*LasVegas!$C$337</f>
        <v>24.00065</v>
      </c>
      <c r="I40" s="40">
        <f>10^(-3)*SanFrancisco!$C$337</f>
        <v>43.151690000000002</v>
      </c>
      <c r="J40" s="40">
        <f>10^(-3)*Baltimore!$C$337</f>
        <v>33.912419999999997</v>
      </c>
      <c r="K40" s="40">
        <f>10^(-3)*Albuquerque!$C$337</f>
        <v>26.275880000000001</v>
      </c>
      <c r="L40" s="40">
        <f>10^(-3)*Seattle!$C$337</f>
        <v>23.724610000000002</v>
      </c>
      <c r="M40" s="40">
        <f>10^(-3)*Chicago!$C$337</f>
        <v>39.387120000000003</v>
      </c>
      <c r="N40" s="40">
        <f>10^(-3)*Boulder!$C$337</f>
        <v>29.762840000000001</v>
      </c>
      <c r="O40" s="40">
        <f>10^(-3)*Minneapolis!$C$337</f>
        <v>41.793320000000001</v>
      </c>
      <c r="P40" s="40">
        <f>10^(-3)*Helena!$C$337</f>
        <v>34.633470000000003</v>
      </c>
      <c r="Q40" s="40">
        <f>10^(-3)*Duluth!$C$337</f>
        <v>37.001519999999999</v>
      </c>
      <c r="R40" s="40">
        <f>10^(-3)*Fairbanks!$C$337</f>
        <v>50.532449999999997</v>
      </c>
    </row>
    <row r="41" spans="1:18">
      <c r="A41" s="46"/>
      <c r="B41" s="51" t="str">
        <f>Miami!A$338</f>
        <v>PSZ-AC_5:9_HEATC</v>
      </c>
      <c r="C41" s="40">
        <f>10^(-3)*Miami!$C$338</f>
        <v>173.80392000000001</v>
      </c>
      <c r="D41" s="40">
        <f>10^(-3)*Houston!$C$338</f>
        <v>229.44501000000002</v>
      </c>
      <c r="E41" s="40">
        <f>10^(-3)*Phoenix!$C$338</f>
        <v>193.58164000000002</v>
      </c>
      <c r="F41" s="40">
        <f>10^(-3)*Atlanta!$C$338</f>
        <v>247.51204999999999</v>
      </c>
      <c r="G41" s="40">
        <f>10^(-3)*LosAngeles!$C$338</f>
        <v>180.76349999999999</v>
      </c>
      <c r="H41" s="40">
        <f>10^(-3)*LasVegas!$C$338</f>
        <v>209.26682000000002</v>
      </c>
      <c r="I41" s="40">
        <f>10^(-3)*SanFrancisco!$C$338</f>
        <v>199.80342000000002</v>
      </c>
      <c r="J41" s="40">
        <f>10^(-3)*Baltimore!$C$338</f>
        <v>275.52526</v>
      </c>
      <c r="K41" s="40">
        <f>10^(-3)*Albuquerque!$C$338</f>
        <v>218.91996</v>
      </c>
      <c r="L41" s="40">
        <f>10^(-3)*Seattle!$C$338</f>
        <v>238.27698999999998</v>
      </c>
      <c r="M41" s="40">
        <f>10^(-3)*Chicago!$C$338</f>
        <v>321.87036999999998</v>
      </c>
      <c r="N41" s="40">
        <f>10^(-3)*Boulder!$C$338</f>
        <v>261.32749999999999</v>
      </c>
      <c r="O41" s="40">
        <f>10^(-3)*Minneapolis!$C$338</f>
        <v>347.84722999999997</v>
      </c>
      <c r="P41" s="40">
        <f>10^(-3)*Helena!$C$338</f>
        <v>316.97314</v>
      </c>
      <c r="Q41" s="40">
        <f>10^(-3)*Duluth!$C$338</f>
        <v>356.04814000000005</v>
      </c>
      <c r="R41" s="40">
        <f>10^(-3)*Fairbanks!$C$338</f>
        <v>440.90980999999999</v>
      </c>
    </row>
    <row r="42" spans="1:18">
      <c r="A42" s="46"/>
      <c r="B42" s="49" t="s">
        <v>106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 spans="1:18">
      <c r="A43" s="46"/>
      <c r="B43" s="51" t="s">
        <v>107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18">
      <c r="A44" s="46"/>
      <c r="B44" s="51" t="str">
        <f>Miami!$A$278</f>
        <v>COOLSYS1 CHILLER</v>
      </c>
      <c r="C44" s="40">
        <f>Miami!$D$278</f>
        <v>2.5</v>
      </c>
      <c r="D44" s="40">
        <f>Houston!$D$278</f>
        <v>2.5</v>
      </c>
      <c r="E44" s="40">
        <f>Phoenix!$D$278</f>
        <v>2.5</v>
      </c>
      <c r="F44" s="40">
        <f>Atlanta!$D$278</f>
        <v>2.5</v>
      </c>
      <c r="G44" s="40">
        <f>LosAngeles!$D$278</f>
        <v>2.5</v>
      </c>
      <c r="H44" s="40">
        <f>LasVegas!$D$278</f>
        <v>2.5</v>
      </c>
      <c r="I44" s="40">
        <f>SanFrancisco!$D$278</f>
        <v>2.5</v>
      </c>
      <c r="J44" s="40">
        <f>Baltimore!$D$278</f>
        <v>2.5</v>
      </c>
      <c r="K44" s="40">
        <f>Albuquerque!$D$278</f>
        <v>2.5</v>
      </c>
      <c r="L44" s="40">
        <f>Seattle!$D$278</f>
        <v>2.5</v>
      </c>
      <c r="M44" s="40">
        <f>Chicago!$D$278</f>
        <v>2.5</v>
      </c>
      <c r="N44" s="40">
        <f>Boulder!$D$278</f>
        <v>2.5</v>
      </c>
      <c r="O44" s="40">
        <f>Minneapolis!$D$278</f>
        <v>2.5</v>
      </c>
      <c r="P44" s="40">
        <f>Helena!$D$278</f>
        <v>2.5</v>
      </c>
      <c r="Q44" s="40">
        <f>Duluth!$D$278</f>
        <v>2.5</v>
      </c>
      <c r="R44" s="40">
        <f>Fairbanks!$D$278</f>
        <v>2.5</v>
      </c>
    </row>
    <row r="45" spans="1:18">
      <c r="A45" s="46"/>
      <c r="B45" s="51" t="str">
        <f>Miami!$A$282</f>
        <v>PSZ-AC_1:5_COOLC DXCOIL</v>
      </c>
      <c r="C45" s="53">
        <f>Miami!$G$282</f>
        <v>2.73</v>
      </c>
      <c r="D45" s="53">
        <f>Houston!$G$282</f>
        <v>2.73</v>
      </c>
      <c r="E45" s="53">
        <f>Phoenix!$G$282</f>
        <v>2.73</v>
      </c>
      <c r="F45" s="53">
        <f>Atlanta!$G$282</f>
        <v>2.73</v>
      </c>
      <c r="G45" s="53">
        <f>LosAngeles!$G$282</f>
        <v>2.73</v>
      </c>
      <c r="H45" s="53">
        <f>LasVegas!$G$282</f>
        <v>2.73</v>
      </c>
      <c r="I45" s="53">
        <f>SanFrancisco!$G$282</f>
        <v>2.95</v>
      </c>
      <c r="J45" s="53">
        <f>Baltimore!$G$282</f>
        <v>2.73</v>
      </c>
      <c r="K45" s="53">
        <f>Albuquerque!$G$282</f>
        <v>2.81</v>
      </c>
      <c r="L45" s="53">
        <f>Seattle!$G$282</f>
        <v>2.83</v>
      </c>
      <c r="M45" s="53">
        <f>Chicago!$G$282</f>
        <v>2.73</v>
      </c>
      <c r="N45" s="53">
        <f>Boulder!$G$282</f>
        <v>2.99</v>
      </c>
      <c r="O45" s="53">
        <f>Minneapolis!$G$282</f>
        <v>2.73</v>
      </c>
      <c r="P45" s="53">
        <f>Helena!$G$282</f>
        <v>3.07</v>
      </c>
      <c r="Q45" s="53">
        <f>Duluth!$G$282</f>
        <v>2.73</v>
      </c>
      <c r="R45" s="53">
        <f>Fairbanks!$G$282</f>
        <v>3.07</v>
      </c>
    </row>
    <row r="46" spans="1:18">
      <c r="A46" s="46"/>
      <c r="B46" s="51" t="str">
        <f>Miami!$A$283</f>
        <v>PSZ-AC_2:6_COOLC DXCOIL</v>
      </c>
      <c r="C46" s="53">
        <f>Miami!$G$283</f>
        <v>2.89</v>
      </c>
      <c r="D46" s="53">
        <f>Houston!$G$283</f>
        <v>2.9</v>
      </c>
      <c r="E46" s="53">
        <f>Phoenix!$G$283</f>
        <v>2.89</v>
      </c>
      <c r="F46" s="53">
        <f>Atlanta!$G$283</f>
        <v>2.9</v>
      </c>
      <c r="G46" s="53">
        <f>LosAngeles!$G$283</f>
        <v>2.92</v>
      </c>
      <c r="H46" s="53">
        <f>LasVegas!$G$283</f>
        <v>2.9</v>
      </c>
      <c r="I46" s="53">
        <f>SanFrancisco!$G$283</f>
        <v>3.2</v>
      </c>
      <c r="J46" s="53">
        <f>Baltimore!$G$283</f>
        <v>2.9</v>
      </c>
      <c r="K46" s="53">
        <f>Albuquerque!$G$283</f>
        <v>2.98</v>
      </c>
      <c r="L46" s="53">
        <f>Seattle!$G$283</f>
        <v>2.97</v>
      </c>
      <c r="M46" s="53">
        <f>Chicago!$G$283</f>
        <v>2.9</v>
      </c>
      <c r="N46" s="53">
        <f>Boulder!$G$283</f>
        <v>2.97</v>
      </c>
      <c r="O46" s="53">
        <f>Minneapolis!$G$283</f>
        <v>2.9</v>
      </c>
      <c r="P46" s="53">
        <f>Helena!$G$283</f>
        <v>3.16</v>
      </c>
      <c r="Q46" s="53">
        <f>Duluth!$G$283</f>
        <v>2.9</v>
      </c>
      <c r="R46" s="53">
        <f>Fairbanks!$G$283</f>
        <v>3.35</v>
      </c>
    </row>
    <row r="47" spans="1:18">
      <c r="A47" s="46"/>
      <c r="B47" s="51" t="str">
        <f>Miami!$A$284</f>
        <v>PSZ-AC_3:7_COOLC DXCOIL</v>
      </c>
      <c r="C47" s="53">
        <f>Miami!$G$284</f>
        <v>2.89</v>
      </c>
      <c r="D47" s="53">
        <f>Houston!$G$284</f>
        <v>2.89</v>
      </c>
      <c r="E47" s="53">
        <f>Phoenix!$G$284</f>
        <v>2.89</v>
      </c>
      <c r="F47" s="53">
        <f>Atlanta!$G$284</f>
        <v>2.89</v>
      </c>
      <c r="G47" s="53">
        <f>LosAngeles!$G$284</f>
        <v>2.89</v>
      </c>
      <c r="H47" s="53">
        <f>LasVegas!$G$284</f>
        <v>2.89</v>
      </c>
      <c r="I47" s="53">
        <f>SanFrancisco!$G$284</f>
        <v>3.16</v>
      </c>
      <c r="J47" s="53">
        <f>Baltimore!$G$284</f>
        <v>2.89</v>
      </c>
      <c r="K47" s="53">
        <f>Albuquerque!$G$284</f>
        <v>3.11</v>
      </c>
      <c r="L47" s="53">
        <f>Seattle!$G$284</f>
        <v>3.08</v>
      </c>
      <c r="M47" s="53">
        <f>Chicago!$G$284</f>
        <v>2.89</v>
      </c>
      <c r="N47" s="53">
        <f>Boulder!$G$284</f>
        <v>3.15</v>
      </c>
      <c r="O47" s="53">
        <f>Minneapolis!$G$284</f>
        <v>2.89</v>
      </c>
      <c r="P47" s="53">
        <f>Helena!$G$284</f>
        <v>3.32</v>
      </c>
      <c r="Q47" s="53">
        <f>Duluth!$G$284</f>
        <v>2.89</v>
      </c>
      <c r="R47" s="53">
        <f>Fairbanks!$G$284</f>
        <v>3.32</v>
      </c>
    </row>
    <row r="48" spans="1:18">
      <c r="A48" s="46"/>
      <c r="B48" s="51" t="str">
        <f>Miami!$A$285</f>
        <v>PSZ-AC_4:8_COOLC DXCOIL</v>
      </c>
      <c r="C48" s="53">
        <f>Miami!$G$285</f>
        <v>2.95</v>
      </c>
      <c r="D48" s="53">
        <f>Houston!$G$285</f>
        <v>2.95</v>
      </c>
      <c r="E48" s="53">
        <f>Phoenix!$G$285</f>
        <v>2.95</v>
      </c>
      <c r="F48" s="53">
        <f>Atlanta!$G$285</f>
        <v>2.95</v>
      </c>
      <c r="G48" s="53">
        <f>LosAngeles!$G$285</f>
        <v>2.95</v>
      </c>
      <c r="H48" s="53">
        <f>LasVegas!$G$285</f>
        <v>2.95</v>
      </c>
      <c r="I48" s="53">
        <f>SanFrancisco!$G$285</f>
        <v>3.06</v>
      </c>
      <c r="J48" s="53">
        <f>Baltimore!$G$285</f>
        <v>2.95</v>
      </c>
      <c r="K48" s="53">
        <f>Albuquerque!$G$285</f>
        <v>2.98</v>
      </c>
      <c r="L48" s="53">
        <f>Seattle!$G$285</f>
        <v>3</v>
      </c>
      <c r="M48" s="53">
        <f>Chicago!$G$285</f>
        <v>2.95</v>
      </c>
      <c r="N48" s="53">
        <f>Boulder!$G$285</f>
        <v>2.98</v>
      </c>
      <c r="O48" s="53">
        <f>Minneapolis!$G$285</f>
        <v>2.95</v>
      </c>
      <c r="P48" s="53">
        <f>Helena!$G$285</f>
        <v>3.07</v>
      </c>
      <c r="Q48" s="53">
        <f>Duluth!$G$285</f>
        <v>2.95</v>
      </c>
      <c r="R48" s="53">
        <f>Fairbanks!$G$285</f>
        <v>3.19</v>
      </c>
    </row>
    <row r="49" spans="1:18">
      <c r="A49" s="46"/>
      <c r="B49" s="51" t="str">
        <f>Miami!$A$286</f>
        <v>PSZ-AC_5:9_COOLC DXCOIL</v>
      </c>
      <c r="C49" s="53">
        <f>Miami!$G$286</f>
        <v>2.9</v>
      </c>
      <c r="D49" s="53">
        <f>Houston!$G$286</f>
        <v>2.9</v>
      </c>
      <c r="E49" s="53">
        <f>Phoenix!$G$286</f>
        <v>2.9</v>
      </c>
      <c r="F49" s="53">
        <f>Atlanta!$G$286</f>
        <v>2.9</v>
      </c>
      <c r="G49" s="53">
        <f>LosAngeles!$G$286</f>
        <v>2.9</v>
      </c>
      <c r="H49" s="53">
        <f>LasVegas!$G$286</f>
        <v>2.9</v>
      </c>
      <c r="I49" s="53">
        <f>SanFrancisco!$G$286</f>
        <v>3.13</v>
      </c>
      <c r="J49" s="53">
        <f>Baltimore!$G$286</f>
        <v>2.9</v>
      </c>
      <c r="K49" s="53">
        <f>Albuquerque!$G$286</f>
        <v>2.97</v>
      </c>
      <c r="L49" s="53">
        <f>Seattle!$G$286</f>
        <v>3.08</v>
      </c>
      <c r="M49" s="53">
        <f>Chicago!$G$286</f>
        <v>2.9</v>
      </c>
      <c r="N49" s="53">
        <f>Boulder!$G$286</f>
        <v>2.96</v>
      </c>
      <c r="O49" s="53">
        <f>Minneapolis!$G$286</f>
        <v>2.9</v>
      </c>
      <c r="P49" s="53">
        <f>Helena!$G$286</f>
        <v>3.12</v>
      </c>
      <c r="Q49" s="53">
        <f>Duluth!$G$286</f>
        <v>2.9</v>
      </c>
      <c r="R49" s="53">
        <f>Fairbanks!$G$286</f>
        <v>3.35</v>
      </c>
    </row>
    <row r="50" spans="1:18">
      <c r="A50" s="46"/>
      <c r="B50" s="51" t="s">
        <v>108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</row>
    <row r="51" spans="1:18">
      <c r="A51" s="46"/>
      <c r="B51" s="51" t="str">
        <f>Miami!A$279</f>
        <v>HEATSYS1 BOILER</v>
      </c>
      <c r="C51" s="53">
        <f>Miami!$D$279</f>
        <v>0.7</v>
      </c>
      <c r="D51" s="53">
        <f>Houston!$D$279</f>
        <v>0.7</v>
      </c>
      <c r="E51" s="53">
        <f>Phoenix!$D$279</f>
        <v>0.7</v>
      </c>
      <c r="F51" s="53">
        <f>Atlanta!$D$279</f>
        <v>0.7</v>
      </c>
      <c r="G51" s="53">
        <f>LosAngeles!$D$279</f>
        <v>0.7</v>
      </c>
      <c r="H51" s="53">
        <f>LasVegas!$D$279</f>
        <v>0.7</v>
      </c>
      <c r="I51" s="53">
        <f>SanFrancisco!$D$279</f>
        <v>0.7</v>
      </c>
      <c r="J51" s="53">
        <f>Baltimore!$D$279</f>
        <v>0.7</v>
      </c>
      <c r="K51" s="53">
        <f>Albuquerque!$D$279</f>
        <v>0.7</v>
      </c>
      <c r="L51" s="53">
        <f>Seattle!$D$279</f>
        <v>0.7</v>
      </c>
      <c r="M51" s="53">
        <f>Chicago!$D$279</f>
        <v>0.7</v>
      </c>
      <c r="N51" s="53">
        <f>Boulder!$D$279</f>
        <v>0.7</v>
      </c>
      <c r="O51" s="53">
        <f>Minneapolis!$D$279</f>
        <v>0.7</v>
      </c>
      <c r="P51" s="53">
        <f>Helena!$D$279</f>
        <v>0.7</v>
      </c>
      <c r="Q51" s="53">
        <f>Duluth!$D$279</f>
        <v>0.7</v>
      </c>
      <c r="R51" s="53">
        <f>Fairbanks!$D$279</f>
        <v>0.7</v>
      </c>
    </row>
    <row r="52" spans="1:18">
      <c r="A52" s="46"/>
      <c r="B52" s="51" t="str">
        <f>Miami!A$334</f>
        <v>PSZ-AC_1:5_HEATC</v>
      </c>
      <c r="C52" s="53">
        <f>Miami!$D$334</f>
        <v>0.78</v>
      </c>
      <c r="D52" s="53">
        <f>Houston!$D$334</f>
        <v>0.78</v>
      </c>
      <c r="E52" s="53">
        <f>Phoenix!$D$334</f>
        <v>0.78</v>
      </c>
      <c r="F52" s="53">
        <f>Atlanta!$D$334</f>
        <v>0.78</v>
      </c>
      <c r="G52" s="53">
        <f>LosAngeles!$D$334</f>
        <v>0.78</v>
      </c>
      <c r="H52" s="53">
        <f>LasVegas!$D$334</f>
        <v>0.78</v>
      </c>
      <c r="I52" s="53">
        <f>SanFrancisco!$D$334</f>
        <v>0.78</v>
      </c>
      <c r="J52" s="53">
        <f>Baltimore!$D$334</f>
        <v>0.78</v>
      </c>
      <c r="K52" s="53">
        <f>Albuquerque!$D$334</f>
        <v>0.78</v>
      </c>
      <c r="L52" s="53">
        <f>Seattle!$D$334</f>
        <v>0.78</v>
      </c>
      <c r="M52" s="53">
        <f>Chicago!$D$334</f>
        <v>0.78</v>
      </c>
      <c r="N52" s="53">
        <f>Boulder!$D$334</f>
        <v>0.78</v>
      </c>
      <c r="O52" s="53">
        <f>Minneapolis!$D$334</f>
        <v>0.78</v>
      </c>
      <c r="P52" s="53">
        <f>Helena!$D$334</f>
        <v>0.78</v>
      </c>
      <c r="Q52" s="53">
        <f>Duluth!$D$334</f>
        <v>0.78</v>
      </c>
      <c r="R52" s="53">
        <f>Fairbanks!$D$334</f>
        <v>0.78</v>
      </c>
    </row>
    <row r="53" spans="1:18">
      <c r="A53" s="46"/>
      <c r="B53" s="51" t="str">
        <f>Miami!A$335</f>
        <v>PSZ-AC_2:6_HEATC</v>
      </c>
      <c r="C53" s="53">
        <f>Miami!$D$335</f>
        <v>0.78</v>
      </c>
      <c r="D53" s="53">
        <f>Houston!$D$335</f>
        <v>0.78</v>
      </c>
      <c r="E53" s="53">
        <f>Phoenix!$D$335</f>
        <v>0.78</v>
      </c>
      <c r="F53" s="53">
        <f>Atlanta!$D$335</f>
        <v>0.78</v>
      </c>
      <c r="G53" s="53">
        <f>LosAngeles!$D$335</f>
        <v>0.78</v>
      </c>
      <c r="H53" s="53">
        <f>LasVegas!$D$335</f>
        <v>0.78</v>
      </c>
      <c r="I53" s="53">
        <f>SanFrancisco!$D$335</f>
        <v>0.78</v>
      </c>
      <c r="J53" s="53">
        <f>Baltimore!$D$335</f>
        <v>0.78</v>
      </c>
      <c r="K53" s="53">
        <f>Albuquerque!$D$335</f>
        <v>0.78</v>
      </c>
      <c r="L53" s="53">
        <f>Seattle!$D$335</f>
        <v>0.78</v>
      </c>
      <c r="M53" s="53">
        <f>Chicago!$D$335</f>
        <v>0.78</v>
      </c>
      <c r="N53" s="53">
        <f>Boulder!$D$335</f>
        <v>0.78</v>
      </c>
      <c r="O53" s="53">
        <f>Minneapolis!$D$335</f>
        <v>0.78</v>
      </c>
      <c r="P53" s="53">
        <f>Helena!$D$335</f>
        <v>0.78</v>
      </c>
      <c r="Q53" s="53">
        <f>Duluth!$D$335</f>
        <v>0.78</v>
      </c>
      <c r="R53" s="53">
        <f>Fairbanks!$D$335</f>
        <v>0.78</v>
      </c>
    </row>
    <row r="54" spans="1:18">
      <c r="A54" s="46"/>
      <c r="B54" s="51" t="str">
        <f>Miami!A$336</f>
        <v>PSZ-AC_3:7_HEATC</v>
      </c>
      <c r="C54" s="53">
        <f>Miami!$D$336</f>
        <v>0.78</v>
      </c>
      <c r="D54" s="53">
        <f>Houston!$D$336</f>
        <v>0.78</v>
      </c>
      <c r="E54" s="53">
        <f>Phoenix!$D$336</f>
        <v>0.78</v>
      </c>
      <c r="F54" s="53">
        <f>Atlanta!$D$336</f>
        <v>0.78</v>
      </c>
      <c r="G54" s="53">
        <f>LosAngeles!$D$336</f>
        <v>0.78</v>
      </c>
      <c r="H54" s="53">
        <f>LasVegas!$D$336</f>
        <v>0.78</v>
      </c>
      <c r="I54" s="53">
        <f>SanFrancisco!$D$336</f>
        <v>0.78</v>
      </c>
      <c r="J54" s="53">
        <f>Baltimore!$D$336</f>
        <v>0.78</v>
      </c>
      <c r="K54" s="53">
        <f>Albuquerque!$D$336</f>
        <v>0.78</v>
      </c>
      <c r="L54" s="53">
        <f>Seattle!$D$336</f>
        <v>0.78</v>
      </c>
      <c r="M54" s="53">
        <f>Chicago!$D$336</f>
        <v>0.78</v>
      </c>
      <c r="N54" s="53">
        <f>Boulder!$D$336</f>
        <v>0.78</v>
      </c>
      <c r="O54" s="53">
        <f>Minneapolis!$D$336</f>
        <v>0.78</v>
      </c>
      <c r="P54" s="53">
        <f>Helena!$D$336</f>
        <v>0.78</v>
      </c>
      <c r="Q54" s="53">
        <f>Duluth!$D$336</f>
        <v>0.78</v>
      </c>
      <c r="R54" s="53">
        <f>Fairbanks!$D$336</f>
        <v>0.78</v>
      </c>
    </row>
    <row r="55" spans="1:18">
      <c r="A55" s="46"/>
      <c r="B55" s="51" t="str">
        <f>Miami!A$337</f>
        <v>PSZ-AC_4:8_HEATC</v>
      </c>
      <c r="C55" s="53">
        <f>Miami!$D$337</f>
        <v>0.8</v>
      </c>
      <c r="D55" s="53">
        <f>Houston!$D$337</f>
        <v>0.8</v>
      </c>
      <c r="E55" s="53">
        <f>Phoenix!$D$337</f>
        <v>0.8</v>
      </c>
      <c r="F55" s="53">
        <f>Atlanta!$D$337</f>
        <v>0.8</v>
      </c>
      <c r="G55" s="53">
        <f>LosAngeles!$D$337</f>
        <v>0.8</v>
      </c>
      <c r="H55" s="53">
        <f>LasVegas!$D$337</f>
        <v>0.8</v>
      </c>
      <c r="I55" s="53">
        <f>SanFrancisco!$D$337</f>
        <v>0.8</v>
      </c>
      <c r="J55" s="53">
        <f>Baltimore!$D$337</f>
        <v>0.8</v>
      </c>
      <c r="K55" s="53">
        <f>Albuquerque!$D$337</f>
        <v>0.8</v>
      </c>
      <c r="L55" s="53">
        <f>Seattle!$D$337</f>
        <v>0.8</v>
      </c>
      <c r="M55" s="53">
        <f>Chicago!$D$337</f>
        <v>0.8</v>
      </c>
      <c r="N55" s="53">
        <f>Boulder!$D$337</f>
        <v>0.8</v>
      </c>
      <c r="O55" s="53">
        <f>Minneapolis!$D$337</f>
        <v>0.8</v>
      </c>
      <c r="P55" s="53">
        <f>Helena!$D$337</f>
        <v>0.8</v>
      </c>
      <c r="Q55" s="53">
        <f>Duluth!$D$337</f>
        <v>0.8</v>
      </c>
      <c r="R55" s="53">
        <f>Fairbanks!$D$337</f>
        <v>0.8</v>
      </c>
    </row>
    <row r="56" spans="1:18">
      <c r="A56" s="46"/>
      <c r="B56" s="51" t="str">
        <f>Miami!A$338</f>
        <v>PSZ-AC_5:9_HEATC</v>
      </c>
      <c r="C56" s="53">
        <f>Miami!$D$338</f>
        <v>0.78</v>
      </c>
      <c r="D56" s="53">
        <f>Houston!$D$338</f>
        <v>0.78</v>
      </c>
      <c r="E56" s="53">
        <f>Phoenix!$D$338</f>
        <v>0.78</v>
      </c>
      <c r="F56" s="53">
        <f>Atlanta!$D$338</f>
        <v>0.78</v>
      </c>
      <c r="G56" s="53">
        <f>LosAngeles!$D$338</f>
        <v>0.78</v>
      </c>
      <c r="H56" s="53">
        <f>LasVegas!$D$338</f>
        <v>0.78</v>
      </c>
      <c r="I56" s="53">
        <f>SanFrancisco!$D$338</f>
        <v>0.78</v>
      </c>
      <c r="J56" s="53">
        <f>Baltimore!$D$338</f>
        <v>0.78</v>
      </c>
      <c r="K56" s="53">
        <f>Albuquerque!$D$338</f>
        <v>0.78</v>
      </c>
      <c r="L56" s="53">
        <f>Seattle!$D$338</f>
        <v>0.78</v>
      </c>
      <c r="M56" s="53">
        <f>Chicago!$D$338</f>
        <v>0.78</v>
      </c>
      <c r="N56" s="53">
        <f>Boulder!$D$338</f>
        <v>0.78</v>
      </c>
      <c r="O56" s="53">
        <f>Minneapolis!$D$338</f>
        <v>0.78</v>
      </c>
      <c r="P56" s="53">
        <f>Helena!$D$338</f>
        <v>0.78</v>
      </c>
      <c r="Q56" s="53">
        <f>Duluth!$D$338</f>
        <v>0.78</v>
      </c>
      <c r="R56" s="53">
        <f>Fairbanks!$D$338</f>
        <v>0.78</v>
      </c>
    </row>
    <row r="57" spans="1:18">
      <c r="A57" s="46"/>
      <c r="B57" s="49" t="s">
        <v>371</v>
      </c>
    </row>
    <row r="58" spans="1:18" s="40" customFormat="1">
      <c r="A58" s="54"/>
      <c r="B58" s="51" t="s">
        <v>1017</v>
      </c>
      <c r="C58" s="53" t="s">
        <v>372</v>
      </c>
      <c r="D58" s="40" t="s">
        <v>372</v>
      </c>
      <c r="E58" s="87" t="str">
        <f>IF(E30&lt;39.6,"NoEconomizer","DifferentialDryBulb")</f>
        <v>DifferentialDryBulb</v>
      </c>
      <c r="F58" s="40" t="s">
        <v>372</v>
      </c>
      <c r="G58" s="87" t="str">
        <f>IF(G30&lt;19.1,"NoEconomizer","DifferentialDryBulb")</f>
        <v>DifferentialDryBulb</v>
      </c>
      <c r="H58" s="87" t="str">
        <f t="shared" ref="H58:I58" si="0">IF(H30&lt;19.1,"NoEconomizer","DifferentialDryBulb")</f>
        <v>DifferentialDryBulb</v>
      </c>
      <c r="I58" s="87" t="str">
        <f t="shared" si="0"/>
        <v>DifferentialDryBulb</v>
      </c>
      <c r="J58" s="40" t="s">
        <v>372</v>
      </c>
      <c r="K58" s="87" t="str">
        <f t="shared" ref="K58:L58" si="1">IF(K30&lt;19.1,"NoEconomizer","DifferentialDryBulb")</f>
        <v>DifferentialDryBulb</v>
      </c>
      <c r="L58" s="87" t="str">
        <f t="shared" si="1"/>
        <v>DifferentialDryBulb</v>
      </c>
      <c r="M58" s="87" t="str">
        <f>IF(M30&lt;39.6,"NoEconomizer","DifferentialDryBulb")</f>
        <v>DifferentialDryBulb</v>
      </c>
      <c r="N58" s="87" t="str">
        <f t="shared" ref="N58" si="2">IF(N30&lt;19.1,"NoEconomizer","DifferentialDryBulb")</f>
        <v>DifferentialDryBulb</v>
      </c>
      <c r="O58" s="87" t="str">
        <f>IF(O30&lt;39.6,"NoEconomizer","DifferentialDryBulb")</f>
        <v>DifferentialDryBulb</v>
      </c>
      <c r="P58" s="87" t="str">
        <f t="shared" ref="P58" si="3">IF(P30&lt;19.1,"NoEconomizer","DifferentialDryBulb")</f>
        <v>DifferentialDryBulb</v>
      </c>
      <c r="Q58" s="87" t="str">
        <f>IF(Q30&lt;39.6,"NoEconomizer","DifferentialDryBulb")</f>
        <v>DifferentialDryBulb</v>
      </c>
      <c r="R58" s="87" t="str">
        <f>IF(R30&lt;39.6,"NoEconomizer","DifferentialDryBulb")</f>
        <v>DifferentialDryBulb</v>
      </c>
    </row>
    <row r="59" spans="1:18" s="40" customFormat="1">
      <c r="A59" s="77"/>
      <c r="B59" s="51" t="s">
        <v>1018</v>
      </c>
      <c r="C59" s="53" t="s">
        <v>372</v>
      </c>
      <c r="D59" s="40" t="s">
        <v>372</v>
      </c>
      <c r="E59" s="87" t="str">
        <f t="shared" ref="E59:E62" si="4">IF(E31&lt;39.6,"NoEconomizer","DifferentialDryBulb")</f>
        <v>DifferentialDryBulb</v>
      </c>
      <c r="F59" s="40" t="s">
        <v>372</v>
      </c>
      <c r="G59" s="87" t="str">
        <f t="shared" ref="G59:I62" si="5">IF(G31&lt;19.1,"NoEconomizer","DifferentialDryBulb")</f>
        <v>DifferentialDryBulb</v>
      </c>
      <c r="H59" s="87" t="str">
        <f t="shared" si="5"/>
        <v>DifferentialDryBulb</v>
      </c>
      <c r="I59" s="87" t="str">
        <f t="shared" si="5"/>
        <v>DifferentialDryBulb</v>
      </c>
      <c r="J59" s="40" t="s">
        <v>372</v>
      </c>
      <c r="K59" s="87" t="str">
        <f t="shared" ref="K59:L59" si="6">IF(K31&lt;19.1,"NoEconomizer","DifferentialDryBulb")</f>
        <v>DifferentialDryBulb</v>
      </c>
      <c r="L59" s="87" t="str">
        <f t="shared" si="6"/>
        <v>DifferentialDryBulb</v>
      </c>
      <c r="M59" s="87" t="str">
        <f t="shared" ref="M59:M62" si="7">IF(M31&lt;39.6,"NoEconomizer","DifferentialDryBulb")</f>
        <v>DifferentialDryBulb</v>
      </c>
      <c r="N59" s="87" t="str">
        <f t="shared" ref="N59" si="8">IF(N31&lt;19.1,"NoEconomizer","DifferentialDryBulb")</f>
        <v>DifferentialDryBulb</v>
      </c>
      <c r="O59" s="87" t="str">
        <f t="shared" ref="O59:O62" si="9">IF(O31&lt;39.6,"NoEconomizer","DifferentialDryBulb")</f>
        <v>DifferentialDryBulb</v>
      </c>
      <c r="P59" s="87" t="str">
        <f t="shared" ref="P59" si="10">IF(P31&lt;19.1,"NoEconomizer","DifferentialDryBulb")</f>
        <v>DifferentialDryBulb</v>
      </c>
      <c r="Q59" s="87" t="str">
        <f t="shared" ref="Q59:R62" si="11">IF(Q31&lt;39.6,"NoEconomizer","DifferentialDryBulb")</f>
        <v>DifferentialDryBulb</v>
      </c>
      <c r="R59" s="87" t="str">
        <f t="shared" si="11"/>
        <v>DifferentialDryBulb</v>
      </c>
    </row>
    <row r="60" spans="1:18" s="40" customFormat="1">
      <c r="A60" s="77"/>
      <c r="B60" s="51" t="s">
        <v>1019</v>
      </c>
      <c r="C60" s="53" t="s">
        <v>372</v>
      </c>
      <c r="D60" s="40" t="s">
        <v>372</v>
      </c>
      <c r="E60" s="87" t="str">
        <f t="shared" si="4"/>
        <v>DifferentialDryBulb</v>
      </c>
      <c r="F60" s="40" t="s">
        <v>372</v>
      </c>
      <c r="G60" s="87" t="str">
        <f t="shared" si="5"/>
        <v>DifferentialDryBulb</v>
      </c>
      <c r="H60" s="87" t="str">
        <f t="shared" si="5"/>
        <v>DifferentialDryBulb</v>
      </c>
      <c r="I60" s="87" t="str">
        <f t="shared" si="5"/>
        <v>DifferentialDryBulb</v>
      </c>
      <c r="J60" s="40" t="s">
        <v>372</v>
      </c>
      <c r="K60" s="87" t="str">
        <f t="shared" ref="K60:L60" si="12">IF(K32&lt;19.1,"NoEconomizer","DifferentialDryBulb")</f>
        <v>DifferentialDryBulb</v>
      </c>
      <c r="L60" s="87" t="str">
        <f t="shared" si="12"/>
        <v>DifferentialDryBulb</v>
      </c>
      <c r="M60" s="87" t="str">
        <f t="shared" si="7"/>
        <v>DifferentialDryBulb</v>
      </c>
      <c r="N60" s="87" t="str">
        <f t="shared" ref="N60" si="13">IF(N32&lt;19.1,"NoEconomizer","DifferentialDryBulb")</f>
        <v>DifferentialDryBulb</v>
      </c>
      <c r="O60" s="87" t="str">
        <f t="shared" si="9"/>
        <v>DifferentialDryBulb</v>
      </c>
      <c r="P60" s="87" t="str">
        <f t="shared" ref="P60" si="14">IF(P32&lt;19.1,"NoEconomizer","DifferentialDryBulb")</f>
        <v>DifferentialDryBulb</v>
      </c>
      <c r="Q60" s="87" t="str">
        <f t="shared" si="11"/>
        <v>DifferentialDryBulb</v>
      </c>
      <c r="R60" s="87" t="str">
        <f t="shared" si="11"/>
        <v>DifferentialDryBulb</v>
      </c>
    </row>
    <row r="61" spans="1:18" s="40" customFormat="1">
      <c r="A61" s="77"/>
      <c r="B61" s="51" t="s">
        <v>1020</v>
      </c>
      <c r="C61" s="53" t="s">
        <v>372</v>
      </c>
      <c r="D61" s="40" t="s">
        <v>372</v>
      </c>
      <c r="E61" s="87" t="str">
        <f t="shared" si="4"/>
        <v>NoEconomizer</v>
      </c>
      <c r="F61" s="40" t="s">
        <v>372</v>
      </c>
      <c r="G61" s="87" t="str">
        <f t="shared" si="5"/>
        <v>NoEconomizer</v>
      </c>
      <c r="H61" s="87" t="str">
        <f t="shared" si="5"/>
        <v>NoEconomizer</v>
      </c>
      <c r="I61" s="87" t="str">
        <f t="shared" si="5"/>
        <v>NoEconomizer</v>
      </c>
      <c r="J61" s="40" t="s">
        <v>372</v>
      </c>
      <c r="K61" s="87" t="str">
        <f t="shared" ref="K61:L61" si="15">IF(K33&lt;19.1,"NoEconomizer","DifferentialDryBulb")</f>
        <v>NoEconomizer</v>
      </c>
      <c r="L61" s="87" t="str">
        <f t="shared" si="15"/>
        <v>NoEconomizer</v>
      </c>
      <c r="M61" s="87" t="str">
        <f t="shared" si="7"/>
        <v>NoEconomizer</v>
      </c>
      <c r="N61" s="87" t="str">
        <f t="shared" ref="N61" si="16">IF(N33&lt;19.1,"NoEconomizer","DifferentialDryBulb")</f>
        <v>NoEconomizer</v>
      </c>
      <c r="O61" s="87" t="str">
        <f t="shared" si="9"/>
        <v>NoEconomizer</v>
      </c>
      <c r="P61" s="87" t="str">
        <f t="shared" ref="P61" si="17">IF(P33&lt;19.1,"NoEconomizer","DifferentialDryBulb")</f>
        <v>NoEconomizer</v>
      </c>
      <c r="Q61" s="87" t="str">
        <f t="shared" si="11"/>
        <v>NoEconomizer</v>
      </c>
      <c r="R61" s="87" t="str">
        <f t="shared" si="11"/>
        <v>NoEconomizer</v>
      </c>
    </row>
    <row r="62" spans="1:18" s="40" customFormat="1">
      <c r="A62" s="77"/>
      <c r="B62" s="51" t="s">
        <v>1021</v>
      </c>
      <c r="C62" s="53" t="s">
        <v>372</v>
      </c>
      <c r="D62" s="40" t="s">
        <v>372</v>
      </c>
      <c r="E62" s="87" t="str">
        <f t="shared" si="4"/>
        <v>DifferentialDryBulb</v>
      </c>
      <c r="F62" s="40" t="s">
        <v>372</v>
      </c>
      <c r="G62" s="87" t="str">
        <f t="shared" si="5"/>
        <v>DifferentialDryBulb</v>
      </c>
      <c r="H62" s="87" t="str">
        <f t="shared" si="5"/>
        <v>DifferentialDryBulb</v>
      </c>
      <c r="I62" s="87" t="str">
        <f t="shared" si="5"/>
        <v>DifferentialDryBulb</v>
      </c>
      <c r="J62" s="40" t="s">
        <v>372</v>
      </c>
      <c r="K62" s="87" t="str">
        <f t="shared" ref="K62:L62" si="18">IF(K34&lt;19.1,"NoEconomizer","DifferentialDryBulb")</f>
        <v>DifferentialDryBulb</v>
      </c>
      <c r="L62" s="87" t="str">
        <f t="shared" si="18"/>
        <v>DifferentialDryBulb</v>
      </c>
      <c r="M62" s="87" t="str">
        <f t="shared" si="7"/>
        <v>DifferentialDryBulb</v>
      </c>
      <c r="N62" s="87" t="str">
        <f t="shared" ref="N62" si="19">IF(N34&lt;19.1,"NoEconomizer","DifferentialDryBulb")</f>
        <v>DifferentialDryBulb</v>
      </c>
      <c r="O62" s="87" t="str">
        <f t="shared" si="9"/>
        <v>DifferentialDryBulb</v>
      </c>
      <c r="P62" s="87" t="str">
        <f t="shared" ref="P62" si="20">IF(P34&lt;19.1,"NoEconomizer","DifferentialDryBulb")</f>
        <v>DifferentialDryBulb</v>
      </c>
      <c r="Q62" s="87" t="str">
        <f t="shared" si="11"/>
        <v>DifferentialDryBulb</v>
      </c>
      <c r="R62" s="87" t="str">
        <f t="shared" si="11"/>
        <v>DifferentialDryBulb</v>
      </c>
    </row>
    <row r="63" spans="1:18" s="40" customFormat="1">
      <c r="A63" s="77"/>
      <c r="B63" s="51" t="s">
        <v>1022</v>
      </c>
      <c r="C63" s="53" t="s">
        <v>372</v>
      </c>
      <c r="D63" s="40" t="s">
        <v>372</v>
      </c>
      <c r="E63" s="87" t="s">
        <v>373</v>
      </c>
      <c r="F63" s="40" t="s">
        <v>372</v>
      </c>
      <c r="G63" s="87" t="s">
        <v>373</v>
      </c>
      <c r="H63" s="87" t="s">
        <v>373</v>
      </c>
      <c r="I63" s="87" t="s">
        <v>373</v>
      </c>
      <c r="J63" s="40" t="s">
        <v>372</v>
      </c>
      <c r="K63" s="87" t="s">
        <v>373</v>
      </c>
      <c r="L63" s="87" t="s">
        <v>373</v>
      </c>
      <c r="M63" s="87" t="s">
        <v>373</v>
      </c>
      <c r="N63" s="87" t="s">
        <v>373</v>
      </c>
      <c r="O63" s="87" t="s">
        <v>373</v>
      </c>
      <c r="P63" s="87" t="s">
        <v>373</v>
      </c>
      <c r="Q63" s="87" t="s">
        <v>373</v>
      </c>
      <c r="R63" s="87" t="s">
        <v>373</v>
      </c>
    </row>
    <row r="64" spans="1:18" s="40" customFormat="1">
      <c r="A64" s="77"/>
      <c r="B64" s="51" t="s">
        <v>1023</v>
      </c>
      <c r="C64" s="53" t="s">
        <v>372</v>
      </c>
      <c r="D64" s="40" t="s">
        <v>372</v>
      </c>
      <c r="E64" s="87" t="s">
        <v>373</v>
      </c>
      <c r="F64" s="40" t="s">
        <v>372</v>
      </c>
      <c r="G64" s="87" t="s">
        <v>373</v>
      </c>
      <c r="H64" s="87" t="s">
        <v>373</v>
      </c>
      <c r="I64" s="87" t="s">
        <v>373</v>
      </c>
      <c r="J64" s="40" t="s">
        <v>372</v>
      </c>
      <c r="K64" s="87" t="s">
        <v>373</v>
      </c>
      <c r="L64" s="87" t="s">
        <v>373</v>
      </c>
      <c r="M64" s="87" t="s">
        <v>373</v>
      </c>
      <c r="N64" s="87" t="s">
        <v>373</v>
      </c>
      <c r="O64" s="87" t="s">
        <v>373</v>
      </c>
      <c r="P64" s="87" t="s">
        <v>373</v>
      </c>
      <c r="Q64" s="87" t="s">
        <v>373</v>
      </c>
      <c r="R64" s="87" t="s">
        <v>373</v>
      </c>
    </row>
    <row r="65" spans="1:18" s="40" customFormat="1">
      <c r="A65" s="77"/>
      <c r="B65" s="51" t="s">
        <v>1024</v>
      </c>
      <c r="C65" s="53" t="s">
        <v>372</v>
      </c>
      <c r="D65" s="40" t="s">
        <v>372</v>
      </c>
      <c r="E65" s="87" t="s">
        <v>373</v>
      </c>
      <c r="F65" s="40" t="s">
        <v>372</v>
      </c>
      <c r="G65" s="87" t="s">
        <v>373</v>
      </c>
      <c r="H65" s="87" t="s">
        <v>373</v>
      </c>
      <c r="I65" s="87" t="s">
        <v>373</v>
      </c>
      <c r="J65" s="40" t="s">
        <v>372</v>
      </c>
      <c r="K65" s="87" t="s">
        <v>373</v>
      </c>
      <c r="L65" s="87" t="s">
        <v>373</v>
      </c>
      <c r="M65" s="87" t="s">
        <v>373</v>
      </c>
      <c r="N65" s="87" t="s">
        <v>373</v>
      </c>
      <c r="O65" s="87" t="s">
        <v>373</v>
      </c>
      <c r="P65" s="87" t="s">
        <v>373</v>
      </c>
      <c r="Q65" s="87" t="s">
        <v>373</v>
      </c>
      <c r="R65" s="87" t="s">
        <v>373</v>
      </c>
    </row>
    <row r="66" spans="1:18" s="40" customFormat="1">
      <c r="A66" s="77"/>
      <c r="B66" s="51" t="s">
        <v>1025</v>
      </c>
      <c r="C66" s="53" t="s">
        <v>372</v>
      </c>
      <c r="D66" s="40" t="s">
        <v>372</v>
      </c>
      <c r="E66" s="87" t="s">
        <v>373</v>
      </c>
      <c r="F66" s="40" t="s">
        <v>372</v>
      </c>
      <c r="G66" s="87" t="s">
        <v>373</v>
      </c>
      <c r="H66" s="87" t="s">
        <v>373</v>
      </c>
      <c r="I66" s="87" t="s">
        <v>373</v>
      </c>
      <c r="J66" s="40" t="s">
        <v>372</v>
      </c>
      <c r="K66" s="87" t="s">
        <v>373</v>
      </c>
      <c r="L66" s="87" t="s">
        <v>373</v>
      </c>
      <c r="M66" s="87" t="s">
        <v>373</v>
      </c>
      <c r="N66" s="87" t="s">
        <v>373</v>
      </c>
      <c r="O66" s="87" t="s">
        <v>373</v>
      </c>
      <c r="P66" s="87" t="s">
        <v>373</v>
      </c>
      <c r="Q66" s="87" t="s">
        <v>373</v>
      </c>
      <c r="R66" s="87" t="s">
        <v>373</v>
      </c>
    </row>
    <row r="67" spans="1:18">
      <c r="A67" s="46"/>
      <c r="B67" s="49" t="s">
        <v>280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spans="1:18">
      <c r="A68" s="46"/>
      <c r="B68" s="51" t="str">
        <f>Miami!A$345</f>
        <v>BATHROOMS_ZN_1_FLR_1 EXHAUST FAN</v>
      </c>
      <c r="C68" s="40">
        <f>Miami!$E$345</f>
        <v>0.3</v>
      </c>
      <c r="D68" s="40">
        <f>Houston!$E$345</f>
        <v>0.3</v>
      </c>
      <c r="E68" s="40">
        <f>Phoenix!$E$345</f>
        <v>0.3</v>
      </c>
      <c r="F68" s="40">
        <f>Atlanta!$E$345</f>
        <v>0.3</v>
      </c>
      <c r="G68" s="40">
        <f>LosAngeles!$E$345</f>
        <v>0.3</v>
      </c>
      <c r="H68" s="40">
        <f>LasVegas!$E$345</f>
        <v>0.3</v>
      </c>
      <c r="I68" s="40">
        <f>SanFrancisco!$E$345</f>
        <v>0.3</v>
      </c>
      <c r="J68" s="40">
        <f>Baltimore!$E$345</f>
        <v>0.3</v>
      </c>
      <c r="K68" s="40">
        <f>Albuquerque!$E$345</f>
        <v>0.3</v>
      </c>
      <c r="L68" s="40">
        <f>Seattle!$E$345</f>
        <v>0.3</v>
      </c>
      <c r="M68" s="40">
        <f>Chicago!$E$345</f>
        <v>0.3</v>
      </c>
      <c r="N68" s="40">
        <f>Boulder!$E$345</f>
        <v>0.3</v>
      </c>
      <c r="O68" s="40">
        <f>Minneapolis!$E$345</f>
        <v>0.3</v>
      </c>
      <c r="P68" s="40">
        <f>Helena!$E$345</f>
        <v>0.3</v>
      </c>
      <c r="Q68" s="40">
        <f>Duluth!$E$345</f>
        <v>0.3</v>
      </c>
      <c r="R68" s="40">
        <f>Fairbanks!$E$345</f>
        <v>0.3</v>
      </c>
    </row>
    <row r="69" spans="1:18">
      <c r="A69" s="46"/>
      <c r="B69" s="51" t="str">
        <f>Miami!A$346</f>
        <v>BATHROOMS_ZN_1_FLR_2 EXHAUST FAN</v>
      </c>
      <c r="C69" s="40">
        <f>Miami!$E$346</f>
        <v>0.3</v>
      </c>
      <c r="D69" s="40">
        <f>Houston!$E$346</f>
        <v>0.3</v>
      </c>
      <c r="E69" s="40">
        <f>Phoenix!$E$346</f>
        <v>0.3</v>
      </c>
      <c r="F69" s="40">
        <f>Atlanta!$E$346</f>
        <v>0.3</v>
      </c>
      <c r="G69" s="40">
        <f>LosAngeles!$E$346</f>
        <v>0.3</v>
      </c>
      <c r="H69" s="40">
        <f>LasVegas!$E$346</f>
        <v>0.3</v>
      </c>
      <c r="I69" s="40">
        <f>SanFrancisco!$E$346</f>
        <v>0.3</v>
      </c>
      <c r="J69" s="40">
        <f>Baltimore!$E$346</f>
        <v>0.3</v>
      </c>
      <c r="K69" s="40">
        <f>Albuquerque!$E$346</f>
        <v>0.3</v>
      </c>
      <c r="L69" s="40">
        <f>Seattle!$E$346</f>
        <v>0.3</v>
      </c>
      <c r="M69" s="40">
        <f>Chicago!$E$346</f>
        <v>0.3</v>
      </c>
      <c r="N69" s="40">
        <f>Boulder!$E$346</f>
        <v>0.3</v>
      </c>
      <c r="O69" s="40">
        <f>Minneapolis!$E$346</f>
        <v>0.3</v>
      </c>
      <c r="P69" s="40">
        <f>Helena!$E$346</f>
        <v>0.3</v>
      </c>
      <c r="Q69" s="40">
        <f>Duluth!$E$346</f>
        <v>0.3</v>
      </c>
      <c r="R69" s="40">
        <f>Fairbanks!$E$346</f>
        <v>0.3</v>
      </c>
    </row>
    <row r="70" spans="1:18">
      <c r="A70" s="46"/>
      <c r="B70" s="51" t="str">
        <f>Miami!A$347</f>
        <v>CAFETERIA_ZN_1_FLR_1 EXHAUST FAN</v>
      </c>
      <c r="C70" s="40">
        <f>Miami!$E$347</f>
        <v>1.63</v>
      </c>
      <c r="D70" s="40">
        <f>Houston!$E$347</f>
        <v>1.63</v>
      </c>
      <c r="E70" s="40">
        <f>Phoenix!$E$347</f>
        <v>1.63</v>
      </c>
      <c r="F70" s="40">
        <f>Atlanta!$E$347</f>
        <v>1.63</v>
      </c>
      <c r="G70" s="40">
        <f>LosAngeles!$E$347</f>
        <v>1.63</v>
      </c>
      <c r="H70" s="40">
        <f>LasVegas!$E$347</f>
        <v>1.63</v>
      </c>
      <c r="I70" s="40">
        <f>SanFrancisco!$E$347</f>
        <v>1.63</v>
      </c>
      <c r="J70" s="40">
        <f>Baltimore!$E$347</f>
        <v>1.63</v>
      </c>
      <c r="K70" s="40">
        <f>Albuquerque!$E$347</f>
        <v>1.63</v>
      </c>
      <c r="L70" s="40">
        <f>Seattle!$E$347</f>
        <v>1.63</v>
      </c>
      <c r="M70" s="40">
        <f>Chicago!$E$347</f>
        <v>1.63</v>
      </c>
      <c r="N70" s="40">
        <f>Boulder!$E$347</f>
        <v>1.63</v>
      </c>
      <c r="O70" s="40">
        <f>Minneapolis!$E$347</f>
        <v>1.63</v>
      </c>
      <c r="P70" s="40">
        <f>Helena!$E$347</f>
        <v>1.63</v>
      </c>
      <c r="Q70" s="40">
        <f>Duluth!$E$347</f>
        <v>1.63</v>
      </c>
      <c r="R70" s="40">
        <f>Fairbanks!$E$347</f>
        <v>1.63</v>
      </c>
    </row>
    <row r="71" spans="1:18">
      <c r="A71" s="46"/>
      <c r="B71" s="51" t="str">
        <f>Miami!A$348</f>
        <v>KITCHEN_ZN_1_FLR_1 EXHAUST FAN</v>
      </c>
      <c r="C71" s="40">
        <f>Miami!$E$348</f>
        <v>0.26</v>
      </c>
      <c r="D71" s="40">
        <f>Houston!$E$348</f>
        <v>0.26</v>
      </c>
      <c r="E71" s="40">
        <f>Phoenix!$E$348</f>
        <v>0.26</v>
      </c>
      <c r="F71" s="40">
        <f>Atlanta!$E$348</f>
        <v>0.26</v>
      </c>
      <c r="G71" s="40">
        <f>LosAngeles!$E$348</f>
        <v>0.26</v>
      </c>
      <c r="H71" s="40">
        <f>LasVegas!$E$348</f>
        <v>0.26</v>
      </c>
      <c r="I71" s="40">
        <f>SanFrancisco!$E$348</f>
        <v>0.26</v>
      </c>
      <c r="J71" s="40">
        <f>Baltimore!$E$348</f>
        <v>0.26</v>
      </c>
      <c r="K71" s="40">
        <f>Albuquerque!$E$348</f>
        <v>0.26</v>
      </c>
      <c r="L71" s="40">
        <f>Seattle!$E$348</f>
        <v>0.26</v>
      </c>
      <c r="M71" s="40">
        <f>Chicago!$E$348</f>
        <v>0.26</v>
      </c>
      <c r="N71" s="40">
        <f>Boulder!$E$348</f>
        <v>0.26</v>
      </c>
      <c r="O71" s="40">
        <f>Minneapolis!$E$348</f>
        <v>0.26</v>
      </c>
      <c r="P71" s="40">
        <f>Helena!$E$348</f>
        <v>0.26</v>
      </c>
      <c r="Q71" s="40">
        <f>Duluth!$E$348</f>
        <v>0.26</v>
      </c>
      <c r="R71" s="40">
        <f>Fairbanks!$E$348</f>
        <v>0.26</v>
      </c>
    </row>
    <row r="72" spans="1:18">
      <c r="A72" s="46"/>
      <c r="B72" s="51" t="str">
        <f>Miami!A$349</f>
        <v>PSZ-AC_1:5_FAN</v>
      </c>
      <c r="C72" s="40">
        <f>Miami!$E$349</f>
        <v>19.760000000000002</v>
      </c>
      <c r="D72" s="40">
        <f>Houston!$E$349</f>
        <v>19.760000000000002</v>
      </c>
      <c r="E72" s="40">
        <f>Phoenix!$E$349</f>
        <v>19.760000000000002</v>
      </c>
      <c r="F72" s="40">
        <f>Atlanta!$E$349</f>
        <v>19.760000000000002</v>
      </c>
      <c r="G72" s="40">
        <f>LosAngeles!$E$349</f>
        <v>19.760000000000002</v>
      </c>
      <c r="H72" s="40">
        <f>LasVegas!$E$349</f>
        <v>19.760000000000002</v>
      </c>
      <c r="I72" s="40">
        <f>SanFrancisco!$E$349</f>
        <v>19.760000000000002</v>
      </c>
      <c r="J72" s="40">
        <f>Baltimore!$E$349</f>
        <v>19.760000000000002</v>
      </c>
      <c r="K72" s="40">
        <f>Albuquerque!$E$349</f>
        <v>19.760000000000002</v>
      </c>
      <c r="L72" s="40">
        <f>Seattle!$E$349</f>
        <v>19.760000000000002</v>
      </c>
      <c r="M72" s="40">
        <f>Chicago!$E$349</f>
        <v>19.760000000000002</v>
      </c>
      <c r="N72" s="40">
        <f>Boulder!$E$349</f>
        <v>19.760000000000002</v>
      </c>
      <c r="O72" s="40">
        <f>Minneapolis!$E$349</f>
        <v>19.760000000000002</v>
      </c>
      <c r="P72" s="40">
        <f>Helena!$E$349</f>
        <v>19.760000000000002</v>
      </c>
      <c r="Q72" s="40">
        <f>Duluth!$E$349</f>
        <v>19.760000000000002</v>
      </c>
      <c r="R72" s="40">
        <f>Fairbanks!$E$349</f>
        <v>19.760000000000002</v>
      </c>
    </row>
    <row r="73" spans="1:18">
      <c r="A73" s="46"/>
      <c r="B73" s="51" t="str">
        <f>Miami!A$350</f>
        <v>PSZ-AC_2:6_FAN</v>
      </c>
      <c r="C73" s="40">
        <f>Miami!$E$350</f>
        <v>6.36</v>
      </c>
      <c r="D73" s="40">
        <f>Houston!$E$350</f>
        <v>4.57</v>
      </c>
      <c r="E73" s="40">
        <f>Phoenix!$E$350</f>
        <v>5.0599999999999996</v>
      </c>
      <c r="F73" s="40">
        <f>Atlanta!$E$350</f>
        <v>4.55</v>
      </c>
      <c r="G73" s="40">
        <f>LosAngeles!$E$350</f>
        <v>5.41</v>
      </c>
      <c r="H73" s="40">
        <f>LasVegas!$E$350</f>
        <v>3.92</v>
      </c>
      <c r="I73" s="40">
        <f>SanFrancisco!$E$350</f>
        <v>4.9000000000000004</v>
      </c>
      <c r="J73" s="40">
        <f>Baltimore!$E$350</f>
        <v>3.75</v>
      </c>
      <c r="K73" s="40">
        <f>Albuquerque!$E$350</f>
        <v>3.75</v>
      </c>
      <c r="L73" s="40">
        <f>Seattle!$E$350</f>
        <v>3.75</v>
      </c>
      <c r="M73" s="40">
        <f>Chicago!$E$350</f>
        <v>3.75</v>
      </c>
      <c r="N73" s="40">
        <f>Boulder!$E$350</f>
        <v>3.75</v>
      </c>
      <c r="O73" s="40">
        <f>Minneapolis!$E$350</f>
        <v>3.75</v>
      </c>
      <c r="P73" s="40">
        <f>Helena!$E$350</f>
        <v>4</v>
      </c>
      <c r="Q73" s="40">
        <f>Duluth!$E$350</f>
        <v>3.8</v>
      </c>
      <c r="R73" s="40">
        <f>Fairbanks!$E$350</f>
        <v>4.75</v>
      </c>
    </row>
    <row r="74" spans="1:18">
      <c r="A74" s="46"/>
      <c r="B74" s="51" t="str">
        <f>Miami!A$351</f>
        <v>PSZ-AC_3:7_FAN</v>
      </c>
      <c r="C74" s="40">
        <f>Miami!$E$351</f>
        <v>7.9</v>
      </c>
      <c r="D74" s="40">
        <f>Houston!$E$351</f>
        <v>7.9</v>
      </c>
      <c r="E74" s="40">
        <f>Phoenix!$E$351</f>
        <v>7.9</v>
      </c>
      <c r="F74" s="40">
        <f>Atlanta!$E$351</f>
        <v>7.9</v>
      </c>
      <c r="G74" s="40">
        <f>LosAngeles!$E$351</f>
        <v>7.9</v>
      </c>
      <c r="H74" s="40">
        <f>LasVegas!$E$351</f>
        <v>7.9</v>
      </c>
      <c r="I74" s="40">
        <f>SanFrancisco!$E$351</f>
        <v>7.95</v>
      </c>
      <c r="J74" s="40">
        <f>Baltimore!$E$351</f>
        <v>7.9</v>
      </c>
      <c r="K74" s="40">
        <f>Albuquerque!$E$351</f>
        <v>7.9</v>
      </c>
      <c r="L74" s="40">
        <f>Seattle!$E$351</f>
        <v>7.9</v>
      </c>
      <c r="M74" s="40">
        <f>Chicago!$E$351</f>
        <v>7.9</v>
      </c>
      <c r="N74" s="40">
        <f>Boulder!$E$351</f>
        <v>7.9</v>
      </c>
      <c r="O74" s="40">
        <f>Minneapolis!$E$351</f>
        <v>7.9</v>
      </c>
      <c r="P74" s="40">
        <f>Helena!$E$351</f>
        <v>7.9</v>
      </c>
      <c r="Q74" s="40">
        <f>Duluth!$E$351</f>
        <v>7.9</v>
      </c>
      <c r="R74" s="40">
        <f>Fairbanks!$E$351</f>
        <v>7.9</v>
      </c>
    </row>
    <row r="75" spans="1:18">
      <c r="A75" s="46"/>
      <c r="B75" s="51" t="str">
        <f>Miami!A$352</f>
        <v>PSZ-AC_4:8_FAN</v>
      </c>
      <c r="C75" s="40">
        <f>Miami!$E$352</f>
        <v>0.76</v>
      </c>
      <c r="D75" s="40">
        <f>Houston!$E$352</f>
        <v>0.61</v>
      </c>
      <c r="E75" s="40">
        <f>Phoenix!$E$352</f>
        <v>0.61</v>
      </c>
      <c r="F75" s="40">
        <f>Atlanta!$E$352</f>
        <v>0.59</v>
      </c>
      <c r="G75" s="40">
        <f>LosAngeles!$E$352</f>
        <v>0.6</v>
      </c>
      <c r="H75" s="40">
        <f>LasVegas!$E$352</f>
        <v>0.51</v>
      </c>
      <c r="I75" s="40">
        <f>SanFrancisco!$E$352</f>
        <v>0.97</v>
      </c>
      <c r="J75" s="40">
        <f>Baltimore!$E$352</f>
        <v>0.55000000000000004</v>
      </c>
      <c r="K75" s="40">
        <f>Albuquerque!$E$352</f>
        <v>0.54</v>
      </c>
      <c r="L75" s="40">
        <f>Seattle!$E$352</f>
        <v>0.45</v>
      </c>
      <c r="M75" s="40">
        <f>Chicago!$E$352</f>
        <v>0.55000000000000004</v>
      </c>
      <c r="N75" s="40">
        <f>Boulder!$E$352</f>
        <v>0.51</v>
      </c>
      <c r="O75" s="40">
        <f>Minneapolis!$E$352</f>
        <v>0.54</v>
      </c>
      <c r="P75" s="40">
        <f>Helena!$E$352</f>
        <v>0.49</v>
      </c>
      <c r="Q75" s="40">
        <f>Duluth!$E$352</f>
        <v>0.47</v>
      </c>
      <c r="R75" s="40">
        <f>Fairbanks!$E$352</f>
        <v>0.51</v>
      </c>
    </row>
    <row r="76" spans="1:18">
      <c r="A76" s="46"/>
      <c r="B76" s="51" t="str">
        <f>Miami!A$353</f>
        <v>PSZ-AC_5:9_FAN</v>
      </c>
      <c r="C76" s="40">
        <f>Miami!$E$353</f>
        <v>4.49</v>
      </c>
      <c r="D76" s="40">
        <f>Houston!$E$353</f>
        <v>4.49</v>
      </c>
      <c r="E76" s="40">
        <f>Phoenix!$E$353</f>
        <v>4.49</v>
      </c>
      <c r="F76" s="40">
        <f>Atlanta!$E$353</f>
        <v>4.49</v>
      </c>
      <c r="G76" s="40">
        <f>LosAngeles!$E$353</f>
        <v>4.49</v>
      </c>
      <c r="H76" s="40">
        <f>LasVegas!$E$353</f>
        <v>4.49</v>
      </c>
      <c r="I76" s="40">
        <f>SanFrancisco!$E$353</f>
        <v>4.49</v>
      </c>
      <c r="J76" s="40">
        <f>Baltimore!$E$353</f>
        <v>4.49</v>
      </c>
      <c r="K76" s="40">
        <f>Albuquerque!$E$353</f>
        <v>4.49</v>
      </c>
      <c r="L76" s="40">
        <f>Seattle!$E$353</f>
        <v>4.49</v>
      </c>
      <c r="M76" s="40">
        <f>Chicago!$E$353</f>
        <v>4.49</v>
      </c>
      <c r="N76" s="40">
        <f>Boulder!$E$353</f>
        <v>4.49</v>
      </c>
      <c r="O76" s="40">
        <f>Minneapolis!$E$353</f>
        <v>4.49</v>
      </c>
      <c r="P76" s="40">
        <f>Helena!$E$353</f>
        <v>4.49</v>
      </c>
      <c r="Q76" s="40">
        <f>Duluth!$E$353</f>
        <v>4.49</v>
      </c>
      <c r="R76" s="40">
        <f>Fairbanks!$E$353</f>
        <v>4.49</v>
      </c>
    </row>
    <row r="77" spans="1:18">
      <c r="A77" s="46"/>
      <c r="B77" s="51" t="str">
        <f>Miami!A$354</f>
        <v>VAV_OTHER_FAN</v>
      </c>
      <c r="C77" s="40">
        <f>Miami!$E$354</f>
        <v>19.03</v>
      </c>
      <c r="D77" s="40">
        <f>Houston!$E$354</f>
        <v>15.57</v>
      </c>
      <c r="E77" s="40">
        <f>Phoenix!$E$354</f>
        <v>15.46</v>
      </c>
      <c r="F77" s="40">
        <f>Atlanta!$E$354</f>
        <v>15.46</v>
      </c>
      <c r="G77" s="40">
        <f>LosAngeles!$E$354</f>
        <v>17.8</v>
      </c>
      <c r="H77" s="40">
        <f>LasVegas!$E$354</f>
        <v>14.14</v>
      </c>
      <c r="I77" s="40">
        <f>SanFrancisco!$E$354</f>
        <v>18.05</v>
      </c>
      <c r="J77" s="40">
        <f>Baltimore!$E$354</f>
        <v>13.27</v>
      </c>
      <c r="K77" s="40">
        <f>Albuquerque!$E$354</f>
        <v>13.58</v>
      </c>
      <c r="L77" s="40">
        <f>Seattle!$E$354</f>
        <v>13.06</v>
      </c>
      <c r="M77" s="40">
        <f>Chicago!$E$354</f>
        <v>12.79</v>
      </c>
      <c r="N77" s="40">
        <f>Boulder!$E$354</f>
        <v>11.78</v>
      </c>
      <c r="O77" s="40">
        <f>Minneapolis!$E$354</f>
        <v>11.86</v>
      </c>
      <c r="P77" s="40">
        <f>Helena!$E$354</f>
        <v>13.23</v>
      </c>
      <c r="Q77" s="40">
        <f>Duluth!$E$354</f>
        <v>12.32</v>
      </c>
      <c r="R77" s="40">
        <f>Fairbanks!$E$354</f>
        <v>14.48</v>
      </c>
    </row>
    <row r="78" spans="1:18">
      <c r="A78" s="46"/>
      <c r="B78" s="51" t="str">
        <f>Miami!A$355</f>
        <v>VAV_POD_1_FAN</v>
      </c>
      <c r="C78" s="40">
        <f>Miami!$E$355</f>
        <v>12.68</v>
      </c>
      <c r="D78" s="40">
        <f>Houston!$E$355</f>
        <v>10.199999999999999</v>
      </c>
      <c r="E78" s="40">
        <f>Phoenix!$E$355</f>
        <v>11.23</v>
      </c>
      <c r="F78" s="40">
        <f>Atlanta!$E$355</f>
        <v>9.8699999999999992</v>
      </c>
      <c r="G78" s="40">
        <f>LosAngeles!$E$355</f>
        <v>11.81</v>
      </c>
      <c r="H78" s="40">
        <f>LasVegas!$E$355</f>
        <v>10.24</v>
      </c>
      <c r="I78" s="40">
        <f>SanFrancisco!$E$355</f>
        <v>14.8</v>
      </c>
      <c r="J78" s="40">
        <f>Baltimore!$E$355</f>
        <v>8.77</v>
      </c>
      <c r="K78" s="40">
        <f>Albuquerque!$E$355</f>
        <v>9.08</v>
      </c>
      <c r="L78" s="40">
        <f>Seattle!$E$355</f>
        <v>9.64</v>
      </c>
      <c r="M78" s="40">
        <f>Chicago!$E$355</f>
        <v>8.67</v>
      </c>
      <c r="N78" s="40">
        <f>Boulder!$E$355</f>
        <v>8.0500000000000007</v>
      </c>
      <c r="O78" s="40">
        <f>Minneapolis!$E$355</f>
        <v>8.01</v>
      </c>
      <c r="P78" s="40">
        <f>Helena!$E$355</f>
        <v>7.9</v>
      </c>
      <c r="Q78" s="40">
        <f>Duluth!$E$355</f>
        <v>7.91</v>
      </c>
      <c r="R78" s="40">
        <f>Fairbanks!$E$355</f>
        <v>9.76</v>
      </c>
    </row>
    <row r="79" spans="1:18">
      <c r="A79" s="46"/>
      <c r="B79" s="51" t="str">
        <f>Miami!A$356</f>
        <v>VAV_POD_2_FAN</v>
      </c>
      <c r="C79" s="40">
        <f>Miami!$E$356</f>
        <v>12.69</v>
      </c>
      <c r="D79" s="40">
        <f>Houston!$E$356</f>
        <v>10.24</v>
      </c>
      <c r="E79" s="40">
        <f>Phoenix!$E$356</f>
        <v>11.25</v>
      </c>
      <c r="F79" s="40">
        <f>Atlanta!$E$356</f>
        <v>9.9</v>
      </c>
      <c r="G79" s="40">
        <f>LosAngeles!$E$356</f>
        <v>11.79</v>
      </c>
      <c r="H79" s="40">
        <f>LasVegas!$E$356</f>
        <v>10.27</v>
      </c>
      <c r="I79" s="40">
        <f>SanFrancisco!$E$356</f>
        <v>14.85</v>
      </c>
      <c r="J79" s="40">
        <f>Baltimore!$E$356</f>
        <v>8.7899999999999991</v>
      </c>
      <c r="K79" s="40">
        <f>Albuquerque!$E$356</f>
        <v>9.02</v>
      </c>
      <c r="L79" s="40">
        <f>Seattle!$E$356</f>
        <v>9.6300000000000008</v>
      </c>
      <c r="M79" s="40">
        <f>Chicago!$E$356</f>
        <v>8.68</v>
      </c>
      <c r="N79" s="40">
        <f>Boulder!$E$356</f>
        <v>7.96</v>
      </c>
      <c r="O79" s="40">
        <f>Minneapolis!$E$356</f>
        <v>8.0299999999999994</v>
      </c>
      <c r="P79" s="40">
        <f>Helena!$E$356</f>
        <v>7.9</v>
      </c>
      <c r="Q79" s="40">
        <f>Duluth!$E$356</f>
        <v>7.9</v>
      </c>
      <c r="R79" s="40">
        <f>Fairbanks!$E$356</f>
        <v>9.66</v>
      </c>
    </row>
    <row r="80" spans="1:18">
      <c r="A80" s="46"/>
      <c r="B80" s="51" t="str">
        <f>Miami!A$357</f>
        <v>VAV_POD_3_FAN</v>
      </c>
      <c r="C80" s="40">
        <f>Miami!$E$357</f>
        <v>13.38</v>
      </c>
      <c r="D80" s="40">
        <f>Houston!$E$357</f>
        <v>10.89</v>
      </c>
      <c r="E80" s="40">
        <f>Phoenix!$E$357</f>
        <v>11.94</v>
      </c>
      <c r="F80" s="40">
        <f>Atlanta!$E$357</f>
        <v>10.57</v>
      </c>
      <c r="G80" s="40">
        <f>LosAngeles!$E$357</f>
        <v>12.42</v>
      </c>
      <c r="H80" s="40">
        <f>LasVegas!$E$357</f>
        <v>10.96</v>
      </c>
      <c r="I80" s="40">
        <f>SanFrancisco!$E$357</f>
        <v>14.91</v>
      </c>
      <c r="J80" s="40">
        <f>Baltimore!$E$357</f>
        <v>9.44</v>
      </c>
      <c r="K80" s="40">
        <f>Albuquerque!$E$357</f>
        <v>9.77</v>
      </c>
      <c r="L80" s="40">
        <f>Seattle!$E$357</f>
        <v>10.25</v>
      </c>
      <c r="M80" s="40">
        <f>Chicago!$E$357</f>
        <v>9.34</v>
      </c>
      <c r="N80" s="40">
        <f>Boulder!$E$357</f>
        <v>8.7100000000000009</v>
      </c>
      <c r="O80" s="40">
        <f>Minneapolis!$E$357</f>
        <v>8.67</v>
      </c>
      <c r="P80" s="40">
        <f>Helena!$E$357</f>
        <v>8.4600000000000009</v>
      </c>
      <c r="Q80" s="40">
        <f>Duluth!$E$357</f>
        <v>8.57</v>
      </c>
      <c r="R80" s="40">
        <f>Fairbanks!$E$357</f>
        <v>10.35</v>
      </c>
    </row>
    <row r="81" spans="1:18">
      <c r="A81" s="49" t="s">
        <v>117</v>
      </c>
      <c r="B81" s="5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1:18">
      <c r="A82" s="46"/>
      <c r="B82" s="49" t="s">
        <v>118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1:18">
      <c r="A83" s="46"/>
      <c r="B83" s="51" t="s">
        <v>270</v>
      </c>
      <c r="C83" s="72">
        <f>Miami!$B$404/(Miami!$B$28*10^6/3600)</f>
        <v>9.0330335568768141E-2</v>
      </c>
      <c r="D83" s="72">
        <f>Houston!$B$404/(Houston!$B$28*10^6/3600)</f>
        <v>0.11896712096301089</v>
      </c>
      <c r="E83" s="72">
        <f>Phoenix!$B$404/(Phoenix!$B$28*10^6/3600)</f>
        <v>8.873854205941302E-2</v>
      </c>
      <c r="F83" s="72">
        <f>Atlanta!$B$404/(Atlanta!$B$28*10^6/3600)</f>
        <v>0.10392342843375431</v>
      </c>
      <c r="G83" s="72">
        <f>LosAngeles!$B$404/(LosAngeles!$B$28*10^6/3600)</f>
        <v>6.6280732280909221E-2</v>
      </c>
      <c r="H83" s="72">
        <f>LasVegas!$B$404/(LasVegas!$B$28*10^6/3600)</f>
        <v>0.10343357829365804</v>
      </c>
      <c r="I83" s="72">
        <f>SanFrancisco!$B$404/(SanFrancisco!$B$28*10^6/3600)</f>
        <v>0.15291939646400873</v>
      </c>
      <c r="J83" s="72">
        <f>Baltimore!$B$404/(Baltimore!$B$28*10^6/3600)</f>
        <v>8.33956779661017E-2</v>
      </c>
      <c r="K83" s="72">
        <f>Albuquerque!$B$404/(Albuquerque!$B$28*10^6/3600)</f>
        <v>3.7003717472118967E-2</v>
      </c>
      <c r="L83" s="72">
        <f>Seattle!$B$404/(Seattle!$B$28*10^6/3600)</f>
        <v>7.230165024143044E-2</v>
      </c>
      <c r="M83" s="72">
        <f>Chicago!$B$404/(Chicago!$B$28*10^6/3600)</f>
        <v>8.2050088083965619E-2</v>
      </c>
      <c r="N83" s="72">
        <f>Boulder!$B$404/(Boulder!$B$28*10^6/3600)</f>
        <v>3.7008549618320619E-2</v>
      </c>
      <c r="O83" s="72">
        <f>Minneapolis!$B$404/(Minneapolis!$B$28*10^6/3600)</f>
        <v>6.5681225088005266E-2</v>
      </c>
      <c r="P83" s="72">
        <f>Helena!$B$404/(Helena!$B$28*10^6/3600)</f>
        <v>7.870382472513747E-2</v>
      </c>
      <c r="Q83" s="72">
        <f>Duluth!$B$404/(Duluth!$B$28*10^6/3600)</f>
        <v>6.302235040956343E-2</v>
      </c>
      <c r="R83" s="72">
        <f>Fairbanks!$B$404/(Fairbanks!$B$28*10^6/3600)</f>
        <v>9.6467048973758948E-2</v>
      </c>
    </row>
    <row r="84" spans="1:18">
      <c r="A84" s="46"/>
      <c r="B84" s="51" t="s">
        <v>281</v>
      </c>
      <c r="C84" s="40">
        <f>Miami!$B$405</f>
        <v>18.18</v>
      </c>
      <c r="D84" s="40">
        <f>Houston!$B$405</f>
        <v>20.100000000000001</v>
      </c>
      <c r="E84" s="40">
        <f>Phoenix!$B$405</f>
        <v>15.22</v>
      </c>
      <c r="F84" s="40">
        <f>Atlanta!$B$405</f>
        <v>14.68</v>
      </c>
      <c r="G84" s="40">
        <f>LosAngeles!$B$405</f>
        <v>8.4600000000000009</v>
      </c>
      <c r="H84" s="40">
        <f>LasVegas!$B$405</f>
        <v>15.84</v>
      </c>
      <c r="I84" s="40">
        <f>SanFrancisco!$B$405</f>
        <v>17.690000000000001</v>
      </c>
      <c r="J84" s="40">
        <f>Baltimore!$B$405</f>
        <v>11.16</v>
      </c>
      <c r="K84" s="40">
        <f>Albuquerque!$B$405</f>
        <v>4.79</v>
      </c>
      <c r="L84" s="40">
        <f>Seattle!$B$405</f>
        <v>8.24</v>
      </c>
      <c r="M84" s="40">
        <f>Chicago!$B$405</f>
        <v>10.48</v>
      </c>
      <c r="N84" s="40">
        <f>Boulder!$B$405</f>
        <v>4.5</v>
      </c>
      <c r="O84" s="40">
        <f>Minneapolis!$B$405</f>
        <v>8.16</v>
      </c>
      <c r="P84" s="40">
        <f>Helena!$B$405</f>
        <v>9.25</v>
      </c>
      <c r="Q84" s="40">
        <f>Duluth!$B$405</f>
        <v>7.32</v>
      </c>
      <c r="R84" s="40">
        <f>Fairbanks!$B$405</f>
        <v>11.17</v>
      </c>
    </row>
    <row r="85" spans="1:18">
      <c r="A85" s="46"/>
      <c r="B85" s="49" t="s">
        <v>119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18">
      <c r="A86" s="46"/>
      <c r="B86" s="51" t="s">
        <v>277</v>
      </c>
      <c r="C86" s="72">
        <f>Miami!$C$404/(Miami!$C$28*10^3)</f>
        <v>1.1426496940414404E-2</v>
      </c>
      <c r="D86" s="72">
        <f>Houston!$C$404/(Houston!$C$28*10^3)</f>
        <v>8.075342159572646E-3</v>
      </c>
      <c r="E86" s="72">
        <f>Phoenix!$C$404/(Phoenix!$C$28*10^3)</f>
        <v>8.2650218940584566E-3</v>
      </c>
      <c r="F86" s="72">
        <f>Atlanta!$C$404/(Atlanta!$C$28*10^3)</f>
        <v>9.6844662019857589E-3</v>
      </c>
      <c r="G86" s="72">
        <f>LosAngeles!$C$404/(LosAngeles!$C$28*10^3)</f>
        <v>8.5654218769098314E-3</v>
      </c>
      <c r="H86" s="72">
        <f>LasVegas!$C$404/(LasVegas!$C$28*10^3)</f>
        <v>7.7263632313123347E-3</v>
      </c>
      <c r="I86" s="72">
        <f>SanFrancisco!$C$404/(SanFrancisco!$C$28*10^3)</f>
        <v>8.5705660627527491E-3</v>
      </c>
      <c r="J86" s="72">
        <f>Baltimore!$C$404/(Baltimore!$C$28*10^3)</f>
        <v>9.6954560479604723E-3</v>
      </c>
      <c r="K86" s="72">
        <f>Albuquerque!$C$404/(Albuquerque!$C$28*10^3)</f>
        <v>6.9155101845195304E-3</v>
      </c>
      <c r="L86" s="72">
        <f>Seattle!$C$404/(Seattle!$C$28*10^3)</f>
        <v>8.4101908316507254E-3</v>
      </c>
      <c r="M86" s="72">
        <f>Chicago!$C$404/(Chicago!$C$28*10^3)</f>
        <v>8.3505968342912403E-3</v>
      </c>
      <c r="N86" s="72">
        <f>Boulder!$C$404/(Boulder!$C$28*10^3)</f>
        <v>6.9375170089532381E-3</v>
      </c>
      <c r="O86" s="72">
        <f>Minneapolis!$C$404/(Minneapolis!$C$28*10^3)</f>
        <v>7.8771511537895113E-3</v>
      </c>
      <c r="P86" s="72">
        <f>Helena!$C$404/(Helena!$C$28*10^3)</f>
        <v>8.1343418448490776E-3</v>
      </c>
      <c r="Q86" s="72">
        <f>Duluth!$C$404/(Duluth!$C$28*10^3)</f>
        <v>7.8696449590240237E-3</v>
      </c>
      <c r="R86" s="72">
        <f>Fairbanks!$C$404/(Fairbanks!$C$28*10^3)</f>
        <v>4.1294489602364632E-3</v>
      </c>
    </row>
    <row r="87" spans="1:18">
      <c r="A87" s="46"/>
      <c r="B87" s="51" t="s">
        <v>281</v>
      </c>
      <c r="C87" s="40">
        <f>Miami!$C$405</f>
        <v>0.44</v>
      </c>
      <c r="D87" s="40">
        <f>Houston!$C$405</f>
        <v>1.1100000000000001</v>
      </c>
      <c r="E87" s="40">
        <f>Phoenix!$C$405</f>
        <v>0.85</v>
      </c>
      <c r="F87" s="40">
        <f>Atlanta!$C$405</f>
        <v>2.37</v>
      </c>
      <c r="G87" s="40">
        <f>LosAngeles!$C$405</f>
        <v>0.82</v>
      </c>
      <c r="H87" s="40">
        <f>LasVegas!$C$405</f>
        <v>1.1499999999999999</v>
      </c>
      <c r="I87" s="40">
        <f>SanFrancisco!$C$405</f>
        <v>1.85</v>
      </c>
      <c r="J87" s="40">
        <f>Baltimore!$C$405</f>
        <v>3.73</v>
      </c>
      <c r="K87" s="40">
        <f>Albuquerque!$C$405</f>
        <v>1.84</v>
      </c>
      <c r="L87" s="40">
        <f>Seattle!$C$405</f>
        <v>3.16</v>
      </c>
      <c r="M87" s="40">
        <f>Chicago!$C$405</f>
        <v>4.29</v>
      </c>
      <c r="N87" s="40">
        <f>Boulder!$C$405</f>
        <v>2.58</v>
      </c>
      <c r="O87" s="40">
        <f>Minneapolis!$C$405</f>
        <v>5.32</v>
      </c>
      <c r="P87" s="40">
        <f>Helena!$C$405</f>
        <v>4.4400000000000004</v>
      </c>
      <c r="Q87" s="40">
        <f>Duluth!$C$405</f>
        <v>6.36</v>
      </c>
      <c r="R87" s="40">
        <f>Fairbanks!$C$405</f>
        <v>5.8</v>
      </c>
    </row>
    <row r="88" spans="1:18">
      <c r="A88" s="46"/>
      <c r="B88" s="49" t="s">
        <v>120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1:18">
      <c r="A89" s="46"/>
      <c r="B89" s="51" t="s">
        <v>282</v>
      </c>
      <c r="C89" s="40">
        <f>Miami!$E$405</f>
        <v>18.62</v>
      </c>
      <c r="D89" s="40">
        <f>Houston!$E$405</f>
        <v>21.2</v>
      </c>
      <c r="E89" s="40">
        <f>Phoenix!$E$405</f>
        <v>16.07</v>
      </c>
      <c r="F89" s="40">
        <f>Atlanta!$E$405</f>
        <v>17.04</v>
      </c>
      <c r="G89" s="40">
        <f>LosAngeles!$E$405</f>
        <v>9.2799999999999994</v>
      </c>
      <c r="H89" s="40">
        <f>LasVegas!$E$405</f>
        <v>16.989999999999998</v>
      </c>
      <c r="I89" s="40">
        <f>SanFrancisco!$E$405</f>
        <v>19.53</v>
      </c>
      <c r="J89" s="40">
        <f>Baltimore!$E$405</f>
        <v>14.89</v>
      </c>
      <c r="K89" s="40">
        <f>Albuquerque!$E$405</f>
        <v>6.63</v>
      </c>
      <c r="L89" s="40">
        <f>Seattle!$E$405</f>
        <v>11.39</v>
      </c>
      <c r="M89" s="40">
        <f>Chicago!$E$405</f>
        <v>14.77</v>
      </c>
      <c r="N89" s="40">
        <f>Boulder!$E$405</f>
        <v>7.08</v>
      </c>
      <c r="O89" s="40">
        <f>Minneapolis!$E$405</f>
        <v>13.48</v>
      </c>
      <c r="P89" s="40">
        <f>Helena!$E$405</f>
        <v>13.69</v>
      </c>
      <c r="Q89" s="40">
        <f>Duluth!$E$405</f>
        <v>13.69</v>
      </c>
      <c r="R89" s="40">
        <f>Fairbanks!$E$405</f>
        <v>16.97</v>
      </c>
    </row>
    <row r="90" spans="1:18">
      <c r="A90" s="49" t="s">
        <v>121</v>
      </c>
      <c r="B90" s="5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1:18">
      <c r="A91" s="46"/>
      <c r="B91" s="49" t="s">
        <v>122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1:18">
      <c r="A92" s="46"/>
      <c r="B92" s="51" t="s">
        <v>114</v>
      </c>
      <c r="C92" s="40">
        <f>Miami!$B$13*10^6/3600</f>
        <v>0</v>
      </c>
      <c r="D92" s="40">
        <f>Houston!$B$13*10^6/3600</f>
        <v>0</v>
      </c>
      <c r="E92" s="40">
        <f>Phoenix!$B$13*10^6/3600</f>
        <v>0</v>
      </c>
      <c r="F92" s="40">
        <f>Atlanta!$B$13*10^6/3600</f>
        <v>0</v>
      </c>
      <c r="G92" s="40">
        <f>LosAngeles!$B$13*10^6/3600</f>
        <v>0</v>
      </c>
      <c r="H92" s="40">
        <f>LasVegas!$B$13*10^6/3600</f>
        <v>0</v>
      </c>
      <c r="I92" s="40">
        <f>SanFrancisco!$B$13*10^6/3600</f>
        <v>0</v>
      </c>
      <c r="J92" s="40">
        <f>Baltimore!$B$13*10^6/3600</f>
        <v>0</v>
      </c>
      <c r="K92" s="40">
        <f>Albuquerque!$B$13*10^6/3600</f>
        <v>0</v>
      </c>
      <c r="L92" s="40">
        <f>Seattle!$B$13*10^6/3600</f>
        <v>0</v>
      </c>
      <c r="M92" s="40">
        <f>Chicago!$B$13*10^6/3600</f>
        <v>0</v>
      </c>
      <c r="N92" s="40">
        <f>Boulder!$B$13*10^6/3600</f>
        <v>0</v>
      </c>
      <c r="O92" s="40">
        <f>Minneapolis!$B$13*10^6/3600</f>
        <v>0</v>
      </c>
      <c r="P92" s="40">
        <f>Helena!$B$13*10^6/3600</f>
        <v>0</v>
      </c>
      <c r="Q92" s="40">
        <f>Duluth!$B$13*10^6/3600</f>
        <v>0</v>
      </c>
      <c r="R92" s="40">
        <f>Fairbanks!$B$13*10^6/3600</f>
        <v>0</v>
      </c>
    </row>
    <row r="93" spans="1:18">
      <c r="A93" s="46"/>
      <c r="B93" s="51" t="s">
        <v>115</v>
      </c>
      <c r="C93" s="40">
        <f>Miami!$B$14*10^6/3600</f>
        <v>1673411.111111111</v>
      </c>
      <c r="D93" s="40">
        <f>Houston!$B$14*10^6/3600</f>
        <v>1100291.6666666667</v>
      </c>
      <c r="E93" s="40">
        <f>Phoenix!$B$14*10^6/3600</f>
        <v>1116808.3333333333</v>
      </c>
      <c r="F93" s="40">
        <f>Atlanta!$B$14*10^6/3600</f>
        <v>574791.66666666663</v>
      </c>
      <c r="G93" s="40">
        <f>LosAngeles!$B$14*10^6/3600</f>
        <v>311108.33333333331</v>
      </c>
      <c r="H93" s="40">
        <f>LasVegas!$B$14*10^6/3600</f>
        <v>786841.66666666663</v>
      </c>
      <c r="I93" s="40">
        <f>SanFrancisco!$B$14*10^6/3600</f>
        <v>95733.333333333328</v>
      </c>
      <c r="J93" s="40">
        <f>Baltimore!$B$14*10^6/3600</f>
        <v>441997.22222222225</v>
      </c>
      <c r="K93" s="40">
        <f>Albuquerque!$B$14*10^6/3600</f>
        <v>339613.88888888888</v>
      </c>
      <c r="L93" s="40">
        <f>Seattle!$B$14*10^6/3600</f>
        <v>75150</v>
      </c>
      <c r="M93" s="40">
        <f>Chicago!$B$14*10^6/3600</f>
        <v>317866.66666666669</v>
      </c>
      <c r="N93" s="40">
        <f>Boulder!$B$14*10^6/3600</f>
        <v>201025</v>
      </c>
      <c r="O93" s="40">
        <f>Minneapolis!$B$14*10^6/3600</f>
        <v>245747.22222222222</v>
      </c>
      <c r="P93" s="40">
        <f>Helena!$B$14*10^6/3600</f>
        <v>118377.77777777778</v>
      </c>
      <c r="Q93" s="40">
        <f>Duluth!$B$14*10^6/3600</f>
        <v>89786.111111111109</v>
      </c>
      <c r="R93" s="40">
        <f>Fairbanks!$B$14*10^6/3600</f>
        <v>42811.111111111109</v>
      </c>
    </row>
    <row r="94" spans="1:18">
      <c r="A94" s="46"/>
      <c r="B94" s="51" t="s">
        <v>123</v>
      </c>
      <c r="C94" s="40">
        <f>Miami!$B$15*10^6/3600</f>
        <v>1150916.6666666667</v>
      </c>
      <c r="D94" s="40">
        <f>Houston!$B$15*10^6/3600</f>
        <v>1150916.6666666667</v>
      </c>
      <c r="E94" s="40">
        <f>Phoenix!$B$15*10^6/3600</f>
        <v>1150916.6666666667</v>
      </c>
      <c r="F94" s="40">
        <f>Atlanta!$B$15*10^6/3600</f>
        <v>1150916.6666666667</v>
      </c>
      <c r="G94" s="40">
        <f>LosAngeles!$B$15*10^6/3600</f>
        <v>1150916.6666666667</v>
      </c>
      <c r="H94" s="40">
        <f>LasVegas!$B$15*10^6/3600</f>
        <v>1150916.6666666667</v>
      </c>
      <c r="I94" s="40">
        <f>SanFrancisco!$B$15*10^6/3600</f>
        <v>1150916.6666666667</v>
      </c>
      <c r="J94" s="40">
        <f>Baltimore!$B$15*10^6/3600</f>
        <v>1150916.6666666667</v>
      </c>
      <c r="K94" s="40">
        <f>Albuquerque!$B$15*10^6/3600</f>
        <v>1150916.6666666667</v>
      </c>
      <c r="L94" s="40">
        <f>Seattle!$B$15*10^6/3600</f>
        <v>1150916.6666666667</v>
      </c>
      <c r="M94" s="40">
        <f>Chicago!$B$15*10^6/3600</f>
        <v>1150916.6666666667</v>
      </c>
      <c r="N94" s="40">
        <f>Boulder!$B$15*10^6/3600</f>
        <v>1150916.6666666667</v>
      </c>
      <c r="O94" s="40">
        <f>Minneapolis!$B$15*10^6/3600</f>
        <v>1150916.6666666667</v>
      </c>
      <c r="P94" s="40">
        <f>Helena!$B$15*10^6/3600</f>
        <v>1150916.6666666667</v>
      </c>
      <c r="Q94" s="40">
        <f>Duluth!$B$15*10^6/3600</f>
        <v>1150916.6666666667</v>
      </c>
      <c r="R94" s="40">
        <f>Fairbanks!$B$15*10^6/3600</f>
        <v>1150916.6666666667</v>
      </c>
    </row>
    <row r="95" spans="1:18">
      <c r="A95" s="46"/>
      <c r="B95" s="51" t="s">
        <v>124</v>
      </c>
      <c r="C95" s="40">
        <f>Miami!$B$16*10^6/3600</f>
        <v>48986.111111111109</v>
      </c>
      <c r="D95" s="40">
        <f>Houston!$B$16*10^6/3600</f>
        <v>48966.666666666664</v>
      </c>
      <c r="E95" s="40">
        <f>Phoenix!$B$16*10^6/3600</f>
        <v>48958.333333333336</v>
      </c>
      <c r="F95" s="40">
        <f>Atlanta!$B$16*10^6/3600</f>
        <v>48950</v>
      </c>
      <c r="G95" s="40">
        <f>LosAngeles!$B$16*10^6/3600</f>
        <v>48913.888888888891</v>
      </c>
      <c r="H95" s="40">
        <f>LasVegas!$B$16*10^6/3600</f>
        <v>48902.777777777781</v>
      </c>
      <c r="I95" s="40">
        <f>SanFrancisco!$B$16*10^6/3600</f>
        <v>48927.777777777781</v>
      </c>
      <c r="J95" s="40">
        <f>Baltimore!$B$16*10^6/3600</f>
        <v>48897.222222222219</v>
      </c>
      <c r="K95" s="40">
        <f>Albuquerque!$B$16*10^6/3600</f>
        <v>48916.666666666664</v>
      </c>
      <c r="L95" s="40">
        <f>Seattle!$B$16*10^6/3600</f>
        <v>48819.444444444445</v>
      </c>
      <c r="M95" s="40">
        <f>Chicago!$B$16*10^6/3600</f>
        <v>48905.555555555555</v>
      </c>
      <c r="N95" s="40">
        <f>Boulder!$B$16*10^6/3600</f>
        <v>48877.777777777781</v>
      </c>
      <c r="O95" s="40">
        <f>Minneapolis!$B$16*10^6/3600</f>
        <v>48875</v>
      </c>
      <c r="P95" s="40">
        <f>Helena!$B$16*10^6/3600</f>
        <v>48863.888888888891</v>
      </c>
      <c r="Q95" s="40">
        <f>Duluth!$B$16*10^6/3600</f>
        <v>48833.333333333336</v>
      </c>
      <c r="R95" s="40">
        <f>Fairbanks!$B$16*10^6/3600</f>
        <v>48536.111111111109</v>
      </c>
    </row>
    <row r="96" spans="1:18">
      <c r="A96" s="46"/>
      <c r="B96" s="51" t="s">
        <v>125</v>
      </c>
      <c r="C96" s="40">
        <f>Miami!$B$17*10^6/3600</f>
        <v>632727.77777777775</v>
      </c>
      <c r="D96" s="40">
        <f>Houston!$B$17*10^6/3600</f>
        <v>632727.77777777775</v>
      </c>
      <c r="E96" s="40">
        <f>Phoenix!$B$17*10^6/3600</f>
        <v>632727.77777777775</v>
      </c>
      <c r="F96" s="40">
        <f>Atlanta!$B$17*10^6/3600</f>
        <v>632727.77777777775</v>
      </c>
      <c r="G96" s="40">
        <f>LosAngeles!$B$17*10^6/3600</f>
        <v>632727.77777777775</v>
      </c>
      <c r="H96" s="40">
        <f>LasVegas!$B$17*10^6/3600</f>
        <v>632727.77777777775</v>
      </c>
      <c r="I96" s="40">
        <f>SanFrancisco!$B$17*10^6/3600</f>
        <v>632727.77777777775</v>
      </c>
      <c r="J96" s="40">
        <f>Baltimore!$B$17*10^6/3600</f>
        <v>632727.77777777775</v>
      </c>
      <c r="K96" s="40">
        <f>Albuquerque!$B$17*10^6/3600</f>
        <v>632727.77777777775</v>
      </c>
      <c r="L96" s="40">
        <f>Seattle!$B$17*10^6/3600</f>
        <v>632727.77777777775</v>
      </c>
      <c r="M96" s="40">
        <f>Chicago!$B$17*10^6/3600</f>
        <v>632727.77777777775</v>
      </c>
      <c r="N96" s="40">
        <f>Boulder!$B$17*10^6/3600</f>
        <v>632727.77777777775</v>
      </c>
      <c r="O96" s="40">
        <f>Minneapolis!$B$17*10^6/3600</f>
        <v>632727.77777777775</v>
      </c>
      <c r="P96" s="40">
        <f>Helena!$B$17*10^6/3600</f>
        <v>632727.77777777775</v>
      </c>
      <c r="Q96" s="40">
        <f>Duluth!$B$17*10^6/3600</f>
        <v>632727.77777777775</v>
      </c>
      <c r="R96" s="40">
        <f>Fairbanks!$B$17*10^6/3600</f>
        <v>632727.77777777775</v>
      </c>
    </row>
    <row r="97" spans="1:18">
      <c r="A97" s="46"/>
      <c r="B97" s="51" t="s">
        <v>126</v>
      </c>
      <c r="C97" s="40">
        <f>Miami!$B$18*10^6/3600</f>
        <v>0</v>
      </c>
      <c r="D97" s="40">
        <f>Houston!$B$18*10^6/3600</f>
        <v>0</v>
      </c>
      <c r="E97" s="40">
        <f>Phoenix!$B$18*10^6/3600</f>
        <v>0</v>
      </c>
      <c r="F97" s="40">
        <f>Atlanta!$B$18*10^6/3600</f>
        <v>0</v>
      </c>
      <c r="G97" s="40">
        <f>LosAngeles!$B$18*10^6/3600</f>
        <v>0</v>
      </c>
      <c r="H97" s="40">
        <f>LasVegas!$B$18*10^6/3600</f>
        <v>0</v>
      </c>
      <c r="I97" s="40">
        <f>SanFrancisco!$B$18*10^6/3600</f>
        <v>0</v>
      </c>
      <c r="J97" s="40">
        <f>Baltimore!$B$18*10^6/3600</f>
        <v>0</v>
      </c>
      <c r="K97" s="40">
        <f>Albuquerque!$B$18*10^6/3600</f>
        <v>0</v>
      </c>
      <c r="L97" s="40">
        <f>Seattle!$B$18*10^6/3600</f>
        <v>0</v>
      </c>
      <c r="M97" s="40">
        <f>Chicago!$B$18*10^6/3600</f>
        <v>0</v>
      </c>
      <c r="N97" s="40">
        <f>Boulder!$B$18*10^6/3600</f>
        <v>0</v>
      </c>
      <c r="O97" s="40">
        <f>Minneapolis!$B$18*10^6/3600</f>
        <v>0</v>
      </c>
      <c r="P97" s="40">
        <f>Helena!$B$18*10^6/3600</f>
        <v>0</v>
      </c>
      <c r="Q97" s="40">
        <f>Duluth!$B$18*10^6/3600</f>
        <v>0</v>
      </c>
      <c r="R97" s="40">
        <f>Fairbanks!$B$18*10^6/3600</f>
        <v>0</v>
      </c>
    </row>
    <row r="98" spans="1:18">
      <c r="A98" s="46"/>
      <c r="B98" s="51" t="s">
        <v>127</v>
      </c>
      <c r="C98" s="40">
        <f>Miami!$B$19*10^6/3600</f>
        <v>370741.66666666669</v>
      </c>
      <c r="D98" s="40">
        <f>Houston!$B$19*10^6/3600</f>
        <v>321591.66666666669</v>
      </c>
      <c r="E98" s="40">
        <f>Phoenix!$B$19*10^6/3600</f>
        <v>353883.33333333331</v>
      </c>
      <c r="F98" s="40">
        <f>Atlanta!$B$19*10^6/3600</f>
        <v>310669.44444444444</v>
      </c>
      <c r="G98" s="40">
        <f>LosAngeles!$B$19*10^6/3600</f>
        <v>308627.77777777775</v>
      </c>
      <c r="H98" s="40">
        <f>LasVegas!$B$19*10^6/3600</f>
        <v>330308.33333333331</v>
      </c>
      <c r="I98" s="40">
        <f>SanFrancisco!$B$19*10^6/3600</f>
        <v>295649.99999999994</v>
      </c>
      <c r="J98" s="40">
        <f>Baltimore!$B$19*10^6/3600</f>
        <v>301638.88888888888</v>
      </c>
      <c r="K98" s="40">
        <f>Albuquerque!$B$19*10^6/3600</f>
        <v>318236.11111111112</v>
      </c>
      <c r="L98" s="40">
        <f>Seattle!$B$19*10^6/3600</f>
        <v>283194.44444444444</v>
      </c>
      <c r="M98" s="40">
        <f>Chicago!$B$19*10^6/3600</f>
        <v>307680.55555555556</v>
      </c>
      <c r="N98" s="40">
        <f>Boulder!$B$19*10^6/3600</f>
        <v>307363.88888888888</v>
      </c>
      <c r="O98" s="40">
        <f>Minneapolis!$B$19*10^6/3600</f>
        <v>311113.88888888888</v>
      </c>
      <c r="P98" s="40">
        <f>Helena!$B$19*10^6/3600</f>
        <v>309316.66666666669</v>
      </c>
      <c r="Q98" s="40">
        <f>Duluth!$B$19*10^6/3600</f>
        <v>311752.77777777775</v>
      </c>
      <c r="R98" s="40">
        <f>Fairbanks!$B$19*10^6/3600</f>
        <v>349027.77777777775</v>
      </c>
    </row>
    <row r="99" spans="1:18">
      <c r="A99" s="46"/>
      <c r="B99" s="51" t="s">
        <v>128</v>
      </c>
      <c r="C99" s="40">
        <f>Miami!$B$20*10^6/3600</f>
        <v>23633.333333333332</v>
      </c>
      <c r="D99" s="40">
        <f>Houston!$B$20*10^6/3600</f>
        <v>13616.666666666666</v>
      </c>
      <c r="E99" s="40">
        <f>Phoenix!$B$20*10^6/3600</f>
        <v>14475</v>
      </c>
      <c r="F99" s="40">
        <f>Atlanta!$B$20*10^6/3600</f>
        <v>9199.9999999999982</v>
      </c>
      <c r="G99" s="40">
        <f>LosAngeles!$B$20*10^6/3600</f>
        <v>7188.8888888888887</v>
      </c>
      <c r="H99" s="40">
        <f>LasVegas!$B$20*10^6/3600</f>
        <v>10750</v>
      </c>
      <c r="I99" s="40">
        <f>SanFrancisco!$B$20*10^6/3600</f>
        <v>3791.6666666666665</v>
      </c>
      <c r="J99" s="40">
        <f>Baltimore!$B$20*10^6/3600</f>
        <v>7427.7777777777774</v>
      </c>
      <c r="K99" s="40">
        <f>Albuquerque!$B$20*10^6/3600</f>
        <v>7072.2222222222226</v>
      </c>
      <c r="L99" s="40">
        <f>Seattle!$B$20*10^6/3600</f>
        <v>3308.3333333333335</v>
      </c>
      <c r="M99" s="40">
        <f>Chicago!$B$20*10^6/3600</f>
        <v>6475</v>
      </c>
      <c r="N99" s="40">
        <f>Boulder!$B$20*10^6/3600</f>
        <v>4988.8888888888887</v>
      </c>
      <c r="O99" s="40">
        <f>Minneapolis!$B$20*10^6/3600</f>
        <v>6797.2222222222226</v>
      </c>
      <c r="P99" s="40">
        <f>Helena!$B$20*10^6/3600</f>
        <v>4994.4444444444443</v>
      </c>
      <c r="Q99" s="40">
        <f>Duluth!$B$20*10^6/3600</f>
        <v>5652.7777777777774</v>
      </c>
      <c r="R99" s="40">
        <f>Fairbanks!$B$20*10^6/3600</f>
        <v>9197.2222222222226</v>
      </c>
    </row>
    <row r="100" spans="1:18">
      <c r="A100" s="46"/>
      <c r="B100" s="51" t="s">
        <v>129</v>
      </c>
      <c r="C100" s="40">
        <f>Miami!$B$21*10^6/3600</f>
        <v>0</v>
      </c>
      <c r="D100" s="40">
        <f>Houston!$B$21*10^6/3600</f>
        <v>0</v>
      </c>
      <c r="E100" s="40">
        <f>Phoenix!$B$21*10^6/3600</f>
        <v>0</v>
      </c>
      <c r="F100" s="40">
        <f>Atlanta!$B$21*10^6/3600</f>
        <v>0</v>
      </c>
      <c r="G100" s="40">
        <f>LosAngeles!$B$21*10^6/3600</f>
        <v>0</v>
      </c>
      <c r="H100" s="40">
        <f>LasVegas!$B$21*10^6/3600</f>
        <v>0</v>
      </c>
      <c r="I100" s="40">
        <f>SanFrancisco!$B$21*10^6/3600</f>
        <v>0</v>
      </c>
      <c r="J100" s="40">
        <f>Baltimore!$B$21*10^6/3600</f>
        <v>0</v>
      </c>
      <c r="K100" s="40">
        <f>Albuquerque!$B$21*10^6/3600</f>
        <v>0</v>
      </c>
      <c r="L100" s="40">
        <f>Seattle!$B$21*10^6/3600</f>
        <v>0</v>
      </c>
      <c r="M100" s="40">
        <f>Chicago!$B$21*10^6/3600</f>
        <v>0</v>
      </c>
      <c r="N100" s="40">
        <f>Boulder!$B$21*10^6/3600</f>
        <v>0</v>
      </c>
      <c r="O100" s="40">
        <f>Minneapolis!$B$21*10^6/3600</f>
        <v>0</v>
      </c>
      <c r="P100" s="40">
        <f>Helena!$B$21*10^6/3600</f>
        <v>0</v>
      </c>
      <c r="Q100" s="40">
        <f>Duluth!$B$21*10^6/3600</f>
        <v>0</v>
      </c>
      <c r="R100" s="40">
        <f>Fairbanks!$B$21*10^6/3600</f>
        <v>0</v>
      </c>
    </row>
    <row r="101" spans="1:18">
      <c r="A101" s="46"/>
      <c r="B101" s="51" t="s">
        <v>130</v>
      </c>
      <c r="C101" s="40">
        <f>Miami!$B$22*10^6/3600</f>
        <v>0</v>
      </c>
      <c r="D101" s="40">
        <f>Houston!$B$22*10^6/3600</f>
        <v>0</v>
      </c>
      <c r="E101" s="40">
        <f>Phoenix!$B$22*10^6/3600</f>
        <v>0</v>
      </c>
      <c r="F101" s="40">
        <f>Atlanta!$B$22*10^6/3600</f>
        <v>0</v>
      </c>
      <c r="G101" s="40">
        <f>LosAngeles!$B$22*10^6/3600</f>
        <v>0</v>
      </c>
      <c r="H101" s="40">
        <f>LasVegas!$B$22*10^6/3600</f>
        <v>0</v>
      </c>
      <c r="I101" s="40">
        <f>SanFrancisco!$B$22*10^6/3600</f>
        <v>0</v>
      </c>
      <c r="J101" s="40">
        <f>Baltimore!$B$22*10^6/3600</f>
        <v>0</v>
      </c>
      <c r="K101" s="40">
        <f>Albuquerque!$B$22*10^6/3600</f>
        <v>0</v>
      </c>
      <c r="L101" s="40">
        <f>Seattle!$B$22*10^6/3600</f>
        <v>0</v>
      </c>
      <c r="M101" s="40">
        <f>Chicago!$B$22*10^6/3600</f>
        <v>0</v>
      </c>
      <c r="N101" s="40">
        <f>Boulder!$B$22*10^6/3600</f>
        <v>0</v>
      </c>
      <c r="O101" s="40">
        <f>Minneapolis!$B$22*10^6/3600</f>
        <v>0</v>
      </c>
      <c r="P101" s="40">
        <f>Helena!$B$22*10^6/3600</f>
        <v>0</v>
      </c>
      <c r="Q101" s="40">
        <f>Duluth!$B$22*10^6/3600</f>
        <v>0</v>
      </c>
      <c r="R101" s="40">
        <f>Fairbanks!$B$22*10^6/3600</f>
        <v>0</v>
      </c>
    </row>
    <row r="102" spans="1:18">
      <c r="A102" s="46"/>
      <c r="B102" s="51" t="s">
        <v>109</v>
      </c>
      <c r="C102" s="40">
        <f>Miami!$B$23*10^6/3600</f>
        <v>0</v>
      </c>
      <c r="D102" s="40">
        <f>Houston!$B$23*10^6/3600</f>
        <v>0</v>
      </c>
      <c r="E102" s="40">
        <f>Phoenix!$B$23*10^6/3600</f>
        <v>0</v>
      </c>
      <c r="F102" s="40">
        <f>Atlanta!$B$23*10^6/3600</f>
        <v>0</v>
      </c>
      <c r="G102" s="40">
        <f>LosAngeles!$B$23*10^6/3600</f>
        <v>0</v>
      </c>
      <c r="H102" s="40">
        <f>LasVegas!$B$23*10^6/3600</f>
        <v>0</v>
      </c>
      <c r="I102" s="40">
        <f>SanFrancisco!$B$23*10^6/3600</f>
        <v>0</v>
      </c>
      <c r="J102" s="40">
        <f>Baltimore!$B$23*10^6/3600</f>
        <v>0</v>
      </c>
      <c r="K102" s="40">
        <f>Albuquerque!$B$23*10^6/3600</f>
        <v>0</v>
      </c>
      <c r="L102" s="40">
        <f>Seattle!$B$23*10^6/3600</f>
        <v>0</v>
      </c>
      <c r="M102" s="40">
        <f>Chicago!$B$23*10^6/3600</f>
        <v>0</v>
      </c>
      <c r="N102" s="40">
        <f>Boulder!$B$23*10^6/3600</f>
        <v>0</v>
      </c>
      <c r="O102" s="40">
        <f>Minneapolis!$B$23*10^6/3600</f>
        <v>0</v>
      </c>
      <c r="P102" s="40">
        <f>Helena!$B$23*10^6/3600</f>
        <v>0</v>
      </c>
      <c r="Q102" s="40">
        <f>Duluth!$B$23*10^6/3600</f>
        <v>0</v>
      </c>
      <c r="R102" s="40">
        <f>Fairbanks!$B$23*10^6/3600</f>
        <v>0</v>
      </c>
    </row>
    <row r="103" spans="1:18">
      <c r="A103" s="46"/>
      <c r="B103" s="51" t="s">
        <v>131</v>
      </c>
      <c r="C103" s="40">
        <f>Miami!$B$24*10^6/3600</f>
        <v>0</v>
      </c>
      <c r="D103" s="40">
        <f>Houston!$B$24*10^6/3600</f>
        <v>0</v>
      </c>
      <c r="E103" s="40">
        <f>Phoenix!$B$24*10^6/3600</f>
        <v>0</v>
      </c>
      <c r="F103" s="40">
        <f>Atlanta!$B$24*10^6/3600</f>
        <v>0</v>
      </c>
      <c r="G103" s="40">
        <f>LosAngeles!$B$24*10^6/3600</f>
        <v>0</v>
      </c>
      <c r="H103" s="40">
        <f>LasVegas!$B$24*10^6/3600</f>
        <v>0</v>
      </c>
      <c r="I103" s="40">
        <f>SanFrancisco!$B$24*10^6/3600</f>
        <v>0</v>
      </c>
      <c r="J103" s="40">
        <f>Baltimore!$B$24*10^6/3600</f>
        <v>0</v>
      </c>
      <c r="K103" s="40">
        <f>Albuquerque!$B$24*10^6/3600</f>
        <v>0</v>
      </c>
      <c r="L103" s="40">
        <f>Seattle!$B$24*10^6/3600</f>
        <v>0</v>
      </c>
      <c r="M103" s="40">
        <f>Chicago!$B$24*10^6/3600</f>
        <v>0</v>
      </c>
      <c r="N103" s="40">
        <f>Boulder!$B$24*10^6/3600</f>
        <v>0</v>
      </c>
      <c r="O103" s="40">
        <f>Minneapolis!$B$24*10^6/3600</f>
        <v>0</v>
      </c>
      <c r="P103" s="40">
        <f>Helena!$B$24*10^6/3600</f>
        <v>0</v>
      </c>
      <c r="Q103" s="40">
        <f>Duluth!$B$24*10^6/3600</f>
        <v>0</v>
      </c>
      <c r="R103" s="40">
        <f>Fairbanks!$B$24*10^6/3600</f>
        <v>0</v>
      </c>
    </row>
    <row r="104" spans="1:18">
      <c r="A104" s="46"/>
      <c r="B104" s="51" t="s">
        <v>132</v>
      </c>
      <c r="C104" s="40">
        <f>Miami!$B$25*10^6/3600</f>
        <v>43633.333333333336</v>
      </c>
      <c r="D104" s="40">
        <f>Houston!$B$25*10^6/3600</f>
        <v>41647.222222222219</v>
      </c>
      <c r="E104" s="40">
        <f>Phoenix!$B$25*10^6/3600</f>
        <v>41763.888888888891</v>
      </c>
      <c r="F104" s="40">
        <f>Atlanta!$B$25*10^6/3600</f>
        <v>39800</v>
      </c>
      <c r="G104" s="40">
        <f>LosAngeles!$B$25*10^6/3600</f>
        <v>39863.888888888891</v>
      </c>
      <c r="H104" s="40">
        <f>LasVegas!$B$25*10^6/3600</f>
        <v>40419.444444444445</v>
      </c>
      <c r="I104" s="40">
        <f>SanFrancisco!$B$25*10^6/3600</f>
        <v>38158.333333333336</v>
      </c>
      <c r="J104" s="40">
        <f>Baltimore!$B$25*10^6/3600</f>
        <v>38616.666666666664</v>
      </c>
      <c r="K104" s="40">
        <f>Albuquerque!$B$25*10^6/3600</f>
        <v>38591.666666666664</v>
      </c>
      <c r="L104" s="40">
        <f>Seattle!$B$25*10^6/3600</f>
        <v>37375</v>
      </c>
      <c r="M104" s="40">
        <f>Chicago!$B$25*10^6/3600</f>
        <v>37775</v>
      </c>
      <c r="N104" s="40">
        <f>Boulder!$B$25*10^6/3600</f>
        <v>37572.222222222219</v>
      </c>
      <c r="O104" s="40">
        <f>Minneapolis!$B$25*10^6/3600</f>
        <v>37391.666666666664</v>
      </c>
      <c r="P104" s="40">
        <f>Helena!$B$25*10^6/3600</f>
        <v>36713.888888888883</v>
      </c>
      <c r="Q104" s="40">
        <f>Duluth!$B$25*10^6/3600</f>
        <v>36127.777777777781</v>
      </c>
      <c r="R104" s="40">
        <f>Fairbanks!$B$25*10^6/3600</f>
        <v>35175</v>
      </c>
    </row>
    <row r="105" spans="1:18">
      <c r="A105" s="46"/>
      <c r="B105" s="51" t="s">
        <v>133</v>
      </c>
      <c r="C105" s="40">
        <f>Miami!$B$26*10^6/3600</f>
        <v>0</v>
      </c>
      <c r="D105" s="40">
        <f>Houston!$B$26*10^6/3600</f>
        <v>0</v>
      </c>
      <c r="E105" s="40">
        <f>Phoenix!$B$26*10^6/3600</f>
        <v>0</v>
      </c>
      <c r="F105" s="40">
        <f>Atlanta!$B$26*10^6/3600</f>
        <v>0</v>
      </c>
      <c r="G105" s="40">
        <f>LosAngeles!$B$26*10^6/3600</f>
        <v>0</v>
      </c>
      <c r="H105" s="40">
        <f>LasVegas!$B$26*10^6/3600</f>
        <v>0</v>
      </c>
      <c r="I105" s="40">
        <f>SanFrancisco!$B$26*10^6/3600</f>
        <v>0</v>
      </c>
      <c r="J105" s="40">
        <f>Baltimore!$B$26*10^6/3600</f>
        <v>0</v>
      </c>
      <c r="K105" s="40">
        <f>Albuquerque!$B$26*10^6/3600</f>
        <v>0</v>
      </c>
      <c r="L105" s="40">
        <f>Seattle!$B$26*10^6/3600</f>
        <v>0</v>
      </c>
      <c r="M105" s="40">
        <f>Chicago!$B$26*10^6/3600</f>
        <v>0</v>
      </c>
      <c r="N105" s="40">
        <f>Boulder!$B$26*10^6/3600</f>
        <v>0</v>
      </c>
      <c r="O105" s="40">
        <f>Minneapolis!$B$26*10^6/3600</f>
        <v>0</v>
      </c>
      <c r="P105" s="40">
        <f>Helena!$B$26*10^6/3600</f>
        <v>0</v>
      </c>
      <c r="Q105" s="40">
        <f>Duluth!$B$26*10^6/3600</f>
        <v>0</v>
      </c>
      <c r="R105" s="40">
        <f>Fairbanks!$B$26*10^6/3600</f>
        <v>0</v>
      </c>
    </row>
    <row r="106" spans="1:18">
      <c r="A106" s="46"/>
      <c r="B106" s="51" t="s">
        <v>134</v>
      </c>
      <c r="C106" s="40">
        <f>Miami!$B$28*10^6/3600</f>
        <v>3944050</v>
      </c>
      <c r="D106" s="40">
        <f>Houston!$B$28*10^6/3600</f>
        <v>3309758.3333333335</v>
      </c>
      <c r="E106" s="40">
        <f>Phoenix!$B$28*10^6/3600</f>
        <v>3359533.3333333335</v>
      </c>
      <c r="F106" s="40">
        <f>Atlanta!$B$28*10^6/3600</f>
        <v>2767055.5555555555</v>
      </c>
      <c r="G106" s="40">
        <f>LosAngeles!$B$28*10^6/3600</f>
        <v>2499344.4444444445</v>
      </c>
      <c r="H106" s="40">
        <f>LasVegas!$B$28*10^6/3600</f>
        <v>3000863.888888889</v>
      </c>
      <c r="I106" s="40">
        <f>SanFrancisco!$B$28*10^6/3600</f>
        <v>2265905.5555555555</v>
      </c>
      <c r="J106" s="40">
        <f>Baltimore!$B$28*10^6/3600</f>
        <v>2622222.222222222</v>
      </c>
      <c r="K106" s="40">
        <f>Albuquerque!$B$28*10^6/3600</f>
        <v>2536072.222222222</v>
      </c>
      <c r="L106" s="40">
        <f>Seattle!$B$28*10^6/3600</f>
        <v>2231491.6666666665</v>
      </c>
      <c r="M106" s="40">
        <f>Chicago!$B$28*10^6/3600</f>
        <v>2502347.222222222</v>
      </c>
      <c r="N106" s="40">
        <f>Boulder!$B$28*10^6/3600</f>
        <v>2383472.222222222</v>
      </c>
      <c r="O106" s="40">
        <f>Minneapolis!$B$28*10^6/3600</f>
        <v>2433566.6666666665</v>
      </c>
      <c r="P106" s="40">
        <f>Helena!$B$28*10^6/3600</f>
        <v>2301908.3333333335</v>
      </c>
      <c r="Q106" s="40">
        <f>Duluth!$B$28*10^6/3600</f>
        <v>2275797.2222222225</v>
      </c>
      <c r="R106" s="40">
        <f>Fairbanks!$B$28*10^6/3600</f>
        <v>2268391.6666666665</v>
      </c>
    </row>
    <row r="107" spans="1:18">
      <c r="A107" s="46"/>
      <c r="B107" s="49" t="s">
        <v>272</v>
      </c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spans="1:18">
      <c r="A108" s="46"/>
      <c r="B108" s="51" t="s">
        <v>114</v>
      </c>
      <c r="C108" s="40">
        <f>Miami!$C$13*10^3</f>
        <v>211510</v>
      </c>
      <c r="D108" s="40">
        <f>Houston!$C$13*10^3</f>
        <v>2074380</v>
      </c>
      <c r="E108" s="40">
        <f>Phoenix!$C$13*10^3</f>
        <v>1444470</v>
      </c>
      <c r="F108" s="40">
        <f>Atlanta!$C$13*10^3</f>
        <v>4115450</v>
      </c>
      <c r="G108" s="40">
        <f>LosAngeles!$C$13*10^3</f>
        <v>1231630</v>
      </c>
      <c r="H108" s="40">
        <f>LasVegas!$C$13*10^3</f>
        <v>2294290</v>
      </c>
      <c r="I108" s="40">
        <f>SanFrancisco!$C$13*10^3</f>
        <v>3522210</v>
      </c>
      <c r="J108" s="40">
        <f>Baltimore!$C$13*10^3</f>
        <v>6813980</v>
      </c>
      <c r="K108" s="40">
        <f>Albuquerque!$C$13*10^3</f>
        <v>4506680</v>
      </c>
      <c r="L108" s="40">
        <f>Seattle!$C$13*10^3</f>
        <v>6618800</v>
      </c>
      <c r="M108" s="40">
        <f>Chicago!$C$13*10^3</f>
        <v>9312400</v>
      </c>
      <c r="N108" s="40">
        <f>Boulder!$C$13*10^3</f>
        <v>6519540</v>
      </c>
      <c r="O108" s="40">
        <f>Minneapolis!$C$13*10^3</f>
        <v>12444690</v>
      </c>
      <c r="P108" s="40">
        <f>Helena!$C$13*10^3</f>
        <v>9901780</v>
      </c>
      <c r="Q108" s="40">
        <f>Duluth!$C$13*10^3</f>
        <v>14993580</v>
      </c>
      <c r="R108" s="40">
        <f>Fairbanks!$C$13*10^3</f>
        <v>26582850</v>
      </c>
    </row>
    <row r="109" spans="1:18">
      <c r="A109" s="46"/>
      <c r="B109" s="51" t="s">
        <v>115</v>
      </c>
      <c r="C109" s="40">
        <f>Miami!$C$14*10^3</f>
        <v>0</v>
      </c>
      <c r="D109" s="40">
        <f>Houston!$C$14*10^3</f>
        <v>0</v>
      </c>
      <c r="E109" s="40">
        <f>Phoenix!$C$14*10^3</f>
        <v>0</v>
      </c>
      <c r="F109" s="40">
        <f>Atlanta!$C$14*10^3</f>
        <v>0</v>
      </c>
      <c r="G109" s="40">
        <f>LosAngeles!$C$14*10^3</f>
        <v>0</v>
      </c>
      <c r="H109" s="40">
        <f>LasVegas!$C$14*10^3</f>
        <v>0</v>
      </c>
      <c r="I109" s="40">
        <f>SanFrancisco!$C$14*10^3</f>
        <v>0</v>
      </c>
      <c r="J109" s="40">
        <f>Baltimore!$C$14*10^3</f>
        <v>0</v>
      </c>
      <c r="K109" s="40">
        <f>Albuquerque!$C$14*10^3</f>
        <v>0</v>
      </c>
      <c r="L109" s="40">
        <f>Seattle!$C$14*10^3</f>
        <v>0</v>
      </c>
      <c r="M109" s="40">
        <f>Chicago!$C$14*10^3</f>
        <v>0</v>
      </c>
      <c r="N109" s="40">
        <f>Boulder!$C$14*10^3</f>
        <v>0</v>
      </c>
      <c r="O109" s="40">
        <f>Minneapolis!$C$14*10^3</f>
        <v>0</v>
      </c>
      <c r="P109" s="40">
        <f>Helena!$C$14*10^3</f>
        <v>0</v>
      </c>
      <c r="Q109" s="40">
        <f>Duluth!$C$14*10^3</f>
        <v>0</v>
      </c>
      <c r="R109" s="40">
        <f>Fairbanks!$C$14*10^3</f>
        <v>0</v>
      </c>
    </row>
    <row r="110" spans="1:18">
      <c r="A110" s="46"/>
      <c r="B110" s="51" t="s">
        <v>123</v>
      </c>
      <c r="C110" s="40">
        <f>Miami!$C$15*10^3</f>
        <v>0</v>
      </c>
      <c r="D110" s="40">
        <f>Houston!$C$15*10^3</f>
        <v>0</v>
      </c>
      <c r="E110" s="40">
        <f>Phoenix!$C$15*10^3</f>
        <v>0</v>
      </c>
      <c r="F110" s="40">
        <f>Atlanta!$C$15*10^3</f>
        <v>0</v>
      </c>
      <c r="G110" s="40">
        <f>LosAngeles!$C$15*10^3</f>
        <v>0</v>
      </c>
      <c r="H110" s="40">
        <f>LasVegas!$C$15*10^3</f>
        <v>0</v>
      </c>
      <c r="I110" s="40">
        <f>SanFrancisco!$C$15*10^3</f>
        <v>0</v>
      </c>
      <c r="J110" s="40">
        <f>Baltimore!$C$15*10^3</f>
        <v>0</v>
      </c>
      <c r="K110" s="40">
        <f>Albuquerque!$C$15*10^3</f>
        <v>0</v>
      </c>
      <c r="L110" s="40">
        <f>Seattle!$C$15*10^3</f>
        <v>0</v>
      </c>
      <c r="M110" s="40">
        <f>Chicago!$C$15*10^3</f>
        <v>0</v>
      </c>
      <c r="N110" s="40">
        <f>Boulder!$C$15*10^3</f>
        <v>0</v>
      </c>
      <c r="O110" s="40">
        <f>Minneapolis!$C$15*10^3</f>
        <v>0</v>
      </c>
      <c r="P110" s="40">
        <f>Helena!$C$15*10^3</f>
        <v>0</v>
      </c>
      <c r="Q110" s="40">
        <f>Duluth!$C$15*10^3</f>
        <v>0</v>
      </c>
      <c r="R110" s="40">
        <f>Fairbanks!$C$15*10^3</f>
        <v>0</v>
      </c>
    </row>
    <row r="111" spans="1:18">
      <c r="A111" s="46"/>
      <c r="B111" s="51" t="s">
        <v>124</v>
      </c>
      <c r="C111" s="40">
        <f>Miami!$C$16*10^3</f>
        <v>0</v>
      </c>
      <c r="D111" s="40">
        <f>Houston!$C$16*10^3</f>
        <v>0</v>
      </c>
      <c r="E111" s="40">
        <f>Phoenix!$C$16*10^3</f>
        <v>0</v>
      </c>
      <c r="F111" s="40">
        <f>Atlanta!$C$16*10^3</f>
        <v>0</v>
      </c>
      <c r="G111" s="40">
        <f>LosAngeles!$C$16*10^3</f>
        <v>0</v>
      </c>
      <c r="H111" s="40">
        <f>LasVegas!$C$16*10^3</f>
        <v>0</v>
      </c>
      <c r="I111" s="40">
        <f>SanFrancisco!$C$16*10^3</f>
        <v>0</v>
      </c>
      <c r="J111" s="40">
        <f>Baltimore!$C$16*10^3</f>
        <v>0</v>
      </c>
      <c r="K111" s="40">
        <f>Albuquerque!$C$16*10^3</f>
        <v>0</v>
      </c>
      <c r="L111" s="40">
        <f>Seattle!$C$16*10^3</f>
        <v>0</v>
      </c>
      <c r="M111" s="40">
        <f>Chicago!$C$16*10^3</f>
        <v>0</v>
      </c>
      <c r="N111" s="40">
        <f>Boulder!$C$16*10^3</f>
        <v>0</v>
      </c>
      <c r="O111" s="40">
        <f>Minneapolis!$C$16*10^3</f>
        <v>0</v>
      </c>
      <c r="P111" s="40">
        <f>Helena!$C$16*10^3</f>
        <v>0</v>
      </c>
      <c r="Q111" s="40">
        <f>Duluth!$C$16*10^3</f>
        <v>0</v>
      </c>
      <c r="R111" s="40">
        <f>Fairbanks!$C$16*10^3</f>
        <v>0</v>
      </c>
    </row>
    <row r="112" spans="1:18">
      <c r="A112" s="46"/>
      <c r="B112" s="51" t="s">
        <v>125</v>
      </c>
      <c r="C112" s="40">
        <f>Miami!$C$17*10^3</f>
        <v>353390</v>
      </c>
      <c r="D112" s="40">
        <f>Houston!$C$17*10^3</f>
        <v>353390</v>
      </c>
      <c r="E112" s="40">
        <f>Phoenix!$C$17*10^3</f>
        <v>353390</v>
      </c>
      <c r="F112" s="40">
        <f>Atlanta!$C$17*10^3</f>
        <v>353390</v>
      </c>
      <c r="G112" s="40">
        <f>LosAngeles!$C$17*10^3</f>
        <v>353390</v>
      </c>
      <c r="H112" s="40">
        <f>LasVegas!$C$17*10^3</f>
        <v>353390</v>
      </c>
      <c r="I112" s="40">
        <f>SanFrancisco!$C$17*10^3</f>
        <v>353390</v>
      </c>
      <c r="J112" s="40">
        <f>Baltimore!$C$17*10^3</f>
        <v>353390</v>
      </c>
      <c r="K112" s="40">
        <f>Albuquerque!$C$17*10^3</f>
        <v>353390</v>
      </c>
      <c r="L112" s="40">
        <f>Seattle!$C$17*10^3</f>
        <v>353390</v>
      </c>
      <c r="M112" s="40">
        <f>Chicago!$C$17*10^3</f>
        <v>353390</v>
      </c>
      <c r="N112" s="40">
        <f>Boulder!$C$17*10^3</f>
        <v>353390</v>
      </c>
      <c r="O112" s="40">
        <f>Minneapolis!$C$17*10^3</f>
        <v>353390</v>
      </c>
      <c r="P112" s="40">
        <f>Helena!$C$17*10^3</f>
        <v>353390</v>
      </c>
      <c r="Q112" s="40">
        <f>Duluth!$C$17*10^3</f>
        <v>353390</v>
      </c>
      <c r="R112" s="40">
        <f>Fairbanks!$C$17*10^3</f>
        <v>353390</v>
      </c>
    </row>
    <row r="113" spans="1:18">
      <c r="A113" s="46"/>
      <c r="B113" s="51" t="s">
        <v>126</v>
      </c>
      <c r="C113" s="40">
        <f>Miami!$C$18*10^3</f>
        <v>0</v>
      </c>
      <c r="D113" s="40">
        <f>Houston!$C$18*10^3</f>
        <v>0</v>
      </c>
      <c r="E113" s="40">
        <f>Phoenix!$C$18*10^3</f>
        <v>0</v>
      </c>
      <c r="F113" s="40">
        <f>Atlanta!$C$18*10^3</f>
        <v>0</v>
      </c>
      <c r="G113" s="40">
        <f>LosAngeles!$C$18*10^3</f>
        <v>0</v>
      </c>
      <c r="H113" s="40">
        <f>LasVegas!$C$18*10^3</f>
        <v>0</v>
      </c>
      <c r="I113" s="40">
        <f>SanFrancisco!$C$18*10^3</f>
        <v>0</v>
      </c>
      <c r="J113" s="40">
        <f>Baltimore!$C$18*10^3</f>
        <v>0</v>
      </c>
      <c r="K113" s="40">
        <f>Albuquerque!$C$18*10^3</f>
        <v>0</v>
      </c>
      <c r="L113" s="40">
        <f>Seattle!$C$18*10^3</f>
        <v>0</v>
      </c>
      <c r="M113" s="40">
        <f>Chicago!$C$18*10^3</f>
        <v>0</v>
      </c>
      <c r="N113" s="40">
        <f>Boulder!$C$18*10^3</f>
        <v>0</v>
      </c>
      <c r="O113" s="40">
        <f>Minneapolis!$C$18*10^3</f>
        <v>0</v>
      </c>
      <c r="P113" s="40">
        <f>Helena!$C$18*10^3</f>
        <v>0</v>
      </c>
      <c r="Q113" s="40">
        <f>Duluth!$C$18*10^3</f>
        <v>0</v>
      </c>
      <c r="R113" s="40">
        <f>Fairbanks!$C$18*10^3</f>
        <v>0</v>
      </c>
    </row>
    <row r="114" spans="1:18">
      <c r="A114" s="46"/>
      <c r="B114" s="51" t="s">
        <v>127</v>
      </c>
      <c r="C114" s="40">
        <f>Miami!$C$19*10^3</f>
        <v>0</v>
      </c>
      <c r="D114" s="40">
        <f>Houston!$C$19*10^3</f>
        <v>0</v>
      </c>
      <c r="E114" s="40">
        <f>Phoenix!$C$19*10^3</f>
        <v>0</v>
      </c>
      <c r="F114" s="40">
        <f>Atlanta!$C$19*10^3</f>
        <v>0</v>
      </c>
      <c r="G114" s="40">
        <f>LosAngeles!$C$19*10^3</f>
        <v>0</v>
      </c>
      <c r="H114" s="40">
        <f>LasVegas!$C$19*10^3</f>
        <v>0</v>
      </c>
      <c r="I114" s="40">
        <f>SanFrancisco!$C$19*10^3</f>
        <v>0</v>
      </c>
      <c r="J114" s="40">
        <f>Baltimore!$C$19*10^3</f>
        <v>0</v>
      </c>
      <c r="K114" s="40">
        <f>Albuquerque!$C$19*10^3</f>
        <v>0</v>
      </c>
      <c r="L114" s="40">
        <f>Seattle!$C$19*10^3</f>
        <v>0</v>
      </c>
      <c r="M114" s="40">
        <f>Chicago!$C$19*10^3</f>
        <v>0</v>
      </c>
      <c r="N114" s="40">
        <f>Boulder!$C$19*10^3</f>
        <v>0</v>
      </c>
      <c r="O114" s="40">
        <f>Minneapolis!$C$19*10^3</f>
        <v>0</v>
      </c>
      <c r="P114" s="40">
        <f>Helena!$C$19*10^3</f>
        <v>0</v>
      </c>
      <c r="Q114" s="40">
        <f>Duluth!$C$19*10^3</f>
        <v>0</v>
      </c>
      <c r="R114" s="40">
        <f>Fairbanks!$C$19*10^3</f>
        <v>0</v>
      </c>
    </row>
    <row r="115" spans="1:18">
      <c r="A115" s="46"/>
      <c r="B115" s="51" t="s">
        <v>128</v>
      </c>
      <c r="C115" s="40">
        <f>Miami!$C$20*10^3</f>
        <v>0</v>
      </c>
      <c r="D115" s="40">
        <f>Houston!$C$20*10^3</f>
        <v>0</v>
      </c>
      <c r="E115" s="40">
        <f>Phoenix!$C$20*10^3</f>
        <v>0</v>
      </c>
      <c r="F115" s="40">
        <f>Atlanta!$C$20*10^3</f>
        <v>0</v>
      </c>
      <c r="G115" s="40">
        <f>LosAngeles!$C$20*10^3</f>
        <v>0</v>
      </c>
      <c r="H115" s="40">
        <f>LasVegas!$C$20*10^3</f>
        <v>0</v>
      </c>
      <c r="I115" s="40">
        <f>SanFrancisco!$C$20*10^3</f>
        <v>0</v>
      </c>
      <c r="J115" s="40">
        <f>Baltimore!$C$20*10^3</f>
        <v>0</v>
      </c>
      <c r="K115" s="40">
        <f>Albuquerque!$C$20*10^3</f>
        <v>0</v>
      </c>
      <c r="L115" s="40">
        <f>Seattle!$C$20*10^3</f>
        <v>0</v>
      </c>
      <c r="M115" s="40">
        <f>Chicago!$C$20*10^3</f>
        <v>0</v>
      </c>
      <c r="N115" s="40">
        <f>Boulder!$C$20*10^3</f>
        <v>0</v>
      </c>
      <c r="O115" s="40">
        <f>Minneapolis!$C$20*10^3</f>
        <v>0</v>
      </c>
      <c r="P115" s="40">
        <f>Helena!$C$20*10^3</f>
        <v>0</v>
      </c>
      <c r="Q115" s="40">
        <f>Duluth!$C$20*10^3</f>
        <v>0</v>
      </c>
      <c r="R115" s="40">
        <f>Fairbanks!$C$20*10^3</f>
        <v>0</v>
      </c>
    </row>
    <row r="116" spans="1:18">
      <c r="A116" s="46"/>
      <c r="B116" s="51" t="s">
        <v>129</v>
      </c>
      <c r="C116" s="40">
        <f>Miami!$C$21*10^3</f>
        <v>0</v>
      </c>
      <c r="D116" s="40">
        <f>Houston!$C$21*10^3</f>
        <v>0</v>
      </c>
      <c r="E116" s="40">
        <f>Phoenix!$C$21*10^3</f>
        <v>0</v>
      </c>
      <c r="F116" s="40">
        <f>Atlanta!$C$21*10^3</f>
        <v>0</v>
      </c>
      <c r="G116" s="40">
        <f>LosAngeles!$C$21*10^3</f>
        <v>0</v>
      </c>
      <c r="H116" s="40">
        <f>LasVegas!$C$21*10^3</f>
        <v>0</v>
      </c>
      <c r="I116" s="40">
        <f>SanFrancisco!$C$21*10^3</f>
        <v>0</v>
      </c>
      <c r="J116" s="40">
        <f>Baltimore!$C$21*10^3</f>
        <v>0</v>
      </c>
      <c r="K116" s="40">
        <f>Albuquerque!$C$21*10^3</f>
        <v>0</v>
      </c>
      <c r="L116" s="40">
        <f>Seattle!$C$21*10^3</f>
        <v>0</v>
      </c>
      <c r="M116" s="40">
        <f>Chicago!$C$21*10^3</f>
        <v>0</v>
      </c>
      <c r="N116" s="40">
        <f>Boulder!$C$21*10^3</f>
        <v>0</v>
      </c>
      <c r="O116" s="40">
        <f>Minneapolis!$C$21*10^3</f>
        <v>0</v>
      </c>
      <c r="P116" s="40">
        <f>Helena!$C$21*10^3</f>
        <v>0</v>
      </c>
      <c r="Q116" s="40">
        <f>Duluth!$C$21*10^3</f>
        <v>0</v>
      </c>
      <c r="R116" s="40">
        <f>Fairbanks!$C$21*10^3</f>
        <v>0</v>
      </c>
    </row>
    <row r="117" spans="1:18">
      <c r="A117" s="46"/>
      <c r="B117" s="51" t="s">
        <v>130</v>
      </c>
      <c r="C117" s="40">
        <f>Miami!$C$22*10^3</f>
        <v>0</v>
      </c>
      <c r="D117" s="40">
        <f>Houston!$C$22*10^3</f>
        <v>0</v>
      </c>
      <c r="E117" s="40">
        <f>Phoenix!$C$22*10^3</f>
        <v>0</v>
      </c>
      <c r="F117" s="40">
        <f>Atlanta!$C$22*10^3</f>
        <v>0</v>
      </c>
      <c r="G117" s="40">
        <f>LosAngeles!$C$22*10^3</f>
        <v>0</v>
      </c>
      <c r="H117" s="40">
        <f>LasVegas!$C$22*10^3</f>
        <v>0</v>
      </c>
      <c r="I117" s="40">
        <f>SanFrancisco!$C$22*10^3</f>
        <v>0</v>
      </c>
      <c r="J117" s="40">
        <f>Baltimore!$C$22*10^3</f>
        <v>0</v>
      </c>
      <c r="K117" s="40">
        <f>Albuquerque!$C$22*10^3</f>
        <v>0</v>
      </c>
      <c r="L117" s="40">
        <f>Seattle!$C$22*10^3</f>
        <v>0</v>
      </c>
      <c r="M117" s="40">
        <f>Chicago!$C$22*10^3</f>
        <v>0</v>
      </c>
      <c r="N117" s="40">
        <f>Boulder!$C$22*10^3</f>
        <v>0</v>
      </c>
      <c r="O117" s="40">
        <f>Minneapolis!$C$22*10^3</f>
        <v>0</v>
      </c>
      <c r="P117" s="40">
        <f>Helena!$C$22*10^3</f>
        <v>0</v>
      </c>
      <c r="Q117" s="40">
        <f>Duluth!$C$22*10^3</f>
        <v>0</v>
      </c>
      <c r="R117" s="40">
        <f>Fairbanks!$C$22*10^3</f>
        <v>0</v>
      </c>
    </row>
    <row r="118" spans="1:18">
      <c r="A118" s="46"/>
      <c r="B118" s="51" t="s">
        <v>109</v>
      </c>
      <c r="C118" s="40">
        <f>Miami!$C$23*10^3</f>
        <v>0</v>
      </c>
      <c r="D118" s="40">
        <f>Houston!$C$23*10^3</f>
        <v>0</v>
      </c>
      <c r="E118" s="40">
        <f>Phoenix!$C$23*10^3</f>
        <v>0</v>
      </c>
      <c r="F118" s="40">
        <f>Atlanta!$C$23*10^3</f>
        <v>0</v>
      </c>
      <c r="G118" s="40">
        <f>LosAngeles!$C$23*10^3</f>
        <v>0</v>
      </c>
      <c r="H118" s="40">
        <f>LasVegas!$C$23*10^3</f>
        <v>0</v>
      </c>
      <c r="I118" s="40">
        <f>SanFrancisco!$C$23*10^3</f>
        <v>0</v>
      </c>
      <c r="J118" s="40">
        <f>Baltimore!$C$23*10^3</f>
        <v>0</v>
      </c>
      <c r="K118" s="40">
        <f>Albuquerque!$C$23*10^3</f>
        <v>0</v>
      </c>
      <c r="L118" s="40">
        <f>Seattle!$C$23*10^3</f>
        <v>0</v>
      </c>
      <c r="M118" s="40">
        <f>Chicago!$C$23*10^3</f>
        <v>0</v>
      </c>
      <c r="N118" s="40">
        <f>Boulder!$C$23*10^3</f>
        <v>0</v>
      </c>
      <c r="O118" s="40">
        <f>Minneapolis!$C$23*10^3</f>
        <v>0</v>
      </c>
      <c r="P118" s="40">
        <f>Helena!$C$23*10^3</f>
        <v>0</v>
      </c>
      <c r="Q118" s="40">
        <f>Duluth!$C$23*10^3</f>
        <v>0</v>
      </c>
      <c r="R118" s="40">
        <f>Fairbanks!$C$23*10^3</f>
        <v>0</v>
      </c>
    </row>
    <row r="119" spans="1:18">
      <c r="A119" s="46"/>
      <c r="B119" s="51" t="s">
        <v>131</v>
      </c>
      <c r="C119" s="40">
        <f>Miami!$C$24*10^3</f>
        <v>188470</v>
      </c>
      <c r="D119" s="40">
        <f>Houston!$C$24*10^3</f>
        <v>256649.99999999997</v>
      </c>
      <c r="E119" s="40">
        <f>Phoenix!$C$24*10^3</f>
        <v>225520</v>
      </c>
      <c r="F119" s="40">
        <f>Atlanta!$C$24*10^3</f>
        <v>317240</v>
      </c>
      <c r="G119" s="40">
        <f>LosAngeles!$C$24*10^3</f>
        <v>296690</v>
      </c>
      <c r="H119" s="40">
        <f>LasVegas!$C$24*10^3</f>
        <v>270010</v>
      </c>
      <c r="I119" s="40">
        <f>SanFrancisco!$C$24*10^3</f>
        <v>347960</v>
      </c>
      <c r="J119" s="40">
        <f>Baltimore!$C$24*10^3</f>
        <v>365490</v>
      </c>
      <c r="K119" s="40">
        <f>Albuquerque!$C$24*10^3</f>
        <v>356170</v>
      </c>
      <c r="L119" s="40">
        <f>Seattle!$C$24*10^3</f>
        <v>382460</v>
      </c>
      <c r="M119" s="40">
        <f>Chicago!$C$24*10^3</f>
        <v>406520</v>
      </c>
      <c r="N119" s="40">
        <f>Boulder!$C$24*10^3</f>
        <v>402650</v>
      </c>
      <c r="O119" s="40">
        <f>Minneapolis!$C$24*10^3</f>
        <v>443070</v>
      </c>
      <c r="P119" s="40">
        <f>Helena!$C$24*10^3</f>
        <v>446410</v>
      </c>
      <c r="Q119" s="40">
        <f>Duluth!$C$24*10^3</f>
        <v>497680</v>
      </c>
      <c r="R119" s="40">
        <f>Fairbanks!$C$24*10^3</f>
        <v>562320</v>
      </c>
    </row>
    <row r="120" spans="1:18">
      <c r="A120" s="46"/>
      <c r="B120" s="51" t="s">
        <v>132</v>
      </c>
      <c r="C120" s="40">
        <f>Miami!$C$25*10^3</f>
        <v>0</v>
      </c>
      <c r="D120" s="40">
        <f>Houston!$C$25*10^3</f>
        <v>0</v>
      </c>
      <c r="E120" s="40">
        <f>Phoenix!$C$25*10^3</f>
        <v>0</v>
      </c>
      <c r="F120" s="40">
        <f>Atlanta!$C$25*10^3</f>
        <v>0</v>
      </c>
      <c r="G120" s="40">
        <f>LosAngeles!$C$25*10^3</f>
        <v>0</v>
      </c>
      <c r="H120" s="40">
        <f>LasVegas!$C$25*10^3</f>
        <v>0</v>
      </c>
      <c r="I120" s="40">
        <f>SanFrancisco!$C$25*10^3</f>
        <v>0</v>
      </c>
      <c r="J120" s="40">
        <f>Baltimore!$C$25*10^3</f>
        <v>0</v>
      </c>
      <c r="K120" s="40">
        <f>Albuquerque!$C$25*10^3</f>
        <v>0</v>
      </c>
      <c r="L120" s="40">
        <f>Seattle!$C$25*10^3</f>
        <v>0</v>
      </c>
      <c r="M120" s="40">
        <f>Chicago!$C$25*10^3</f>
        <v>0</v>
      </c>
      <c r="N120" s="40">
        <f>Boulder!$C$25*10^3</f>
        <v>0</v>
      </c>
      <c r="O120" s="40">
        <f>Minneapolis!$C$25*10^3</f>
        <v>0</v>
      </c>
      <c r="P120" s="40">
        <f>Helena!$C$25*10^3</f>
        <v>0</v>
      </c>
      <c r="Q120" s="40">
        <f>Duluth!$C$25*10^3</f>
        <v>0</v>
      </c>
      <c r="R120" s="40">
        <f>Fairbanks!$C$25*10^3</f>
        <v>0</v>
      </c>
    </row>
    <row r="121" spans="1:18">
      <c r="A121" s="46"/>
      <c r="B121" s="51" t="s">
        <v>133</v>
      </c>
      <c r="C121" s="40">
        <f>Miami!$C$26*10^3</f>
        <v>0</v>
      </c>
      <c r="D121" s="40">
        <f>Houston!$C$26*10^3</f>
        <v>0</v>
      </c>
      <c r="E121" s="40">
        <f>Phoenix!$C$26*10^3</f>
        <v>0</v>
      </c>
      <c r="F121" s="40">
        <f>Atlanta!$C$26*10^3</f>
        <v>0</v>
      </c>
      <c r="G121" s="40">
        <f>LosAngeles!$C$26*10^3</f>
        <v>0</v>
      </c>
      <c r="H121" s="40">
        <f>LasVegas!$C$26*10^3</f>
        <v>0</v>
      </c>
      <c r="I121" s="40">
        <f>SanFrancisco!$C$26*10^3</f>
        <v>0</v>
      </c>
      <c r="J121" s="40">
        <f>Baltimore!$C$26*10^3</f>
        <v>0</v>
      </c>
      <c r="K121" s="40">
        <f>Albuquerque!$C$26*10^3</f>
        <v>0</v>
      </c>
      <c r="L121" s="40">
        <f>Seattle!$C$26*10^3</f>
        <v>0</v>
      </c>
      <c r="M121" s="40">
        <f>Chicago!$C$26*10^3</f>
        <v>0</v>
      </c>
      <c r="N121" s="40">
        <f>Boulder!$C$26*10^3</f>
        <v>0</v>
      </c>
      <c r="O121" s="40">
        <f>Minneapolis!$C$26*10^3</f>
        <v>0</v>
      </c>
      <c r="P121" s="40">
        <f>Helena!$C$26*10^3</f>
        <v>0</v>
      </c>
      <c r="Q121" s="40">
        <f>Duluth!$C$26*10^3</f>
        <v>0</v>
      </c>
      <c r="R121" s="40">
        <f>Fairbanks!$C$26*10^3</f>
        <v>0</v>
      </c>
    </row>
    <row r="122" spans="1:18">
      <c r="A122" s="46"/>
      <c r="B122" s="51" t="s">
        <v>134</v>
      </c>
      <c r="C122" s="40">
        <f>Miami!$C$28*10^3</f>
        <v>753370</v>
      </c>
      <c r="D122" s="40">
        <f>Houston!$C$28*10^3</f>
        <v>2684420</v>
      </c>
      <c r="E122" s="40">
        <f>Phoenix!$C$28*10^3</f>
        <v>2023380</v>
      </c>
      <c r="F122" s="40">
        <f>Atlanta!$C$28*10^3</f>
        <v>4786080</v>
      </c>
      <c r="G122" s="40">
        <f>LosAngeles!$C$28*10^3</f>
        <v>1881710</v>
      </c>
      <c r="H122" s="40">
        <f>LasVegas!$C$28*10^3</f>
        <v>2917700</v>
      </c>
      <c r="I122" s="40">
        <f>SanFrancisco!$C$28*10^3</f>
        <v>4223560</v>
      </c>
      <c r="J122" s="40">
        <f>Baltimore!$C$28*10^3</f>
        <v>7532870</v>
      </c>
      <c r="K122" s="40">
        <f>Albuquerque!$C$28*10^3</f>
        <v>5216250</v>
      </c>
      <c r="L122" s="40">
        <f>Seattle!$C$28*10^3</f>
        <v>7354650</v>
      </c>
      <c r="M122" s="40">
        <f>Chicago!$C$28*10^3</f>
        <v>10072310</v>
      </c>
      <c r="N122" s="40">
        <f>Boulder!$C$28*10^3</f>
        <v>7275580</v>
      </c>
      <c r="O122" s="40">
        <f>Minneapolis!$C$28*10^3</f>
        <v>13241150</v>
      </c>
      <c r="P122" s="40">
        <f>Helena!$C$28*10^3</f>
        <v>10701580</v>
      </c>
      <c r="Q122" s="40">
        <f>Duluth!$C$28*10^3</f>
        <v>15844650</v>
      </c>
      <c r="R122" s="40">
        <f>Fairbanks!$C$28*10^3</f>
        <v>27498560</v>
      </c>
    </row>
    <row r="123" spans="1:18">
      <c r="A123" s="46"/>
      <c r="B123" s="49" t="s">
        <v>273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pans="1:18">
      <c r="A124" s="46"/>
      <c r="B124" s="51" t="s">
        <v>114</v>
      </c>
      <c r="C124" s="40">
        <f>Miami!$E$13*10^3</f>
        <v>0</v>
      </c>
      <c r="D124" s="40">
        <f>Houston!$E$13*10^3</f>
        <v>0</v>
      </c>
      <c r="E124" s="40">
        <f>Phoenix!$E$13*10^3</f>
        <v>0</v>
      </c>
      <c r="F124" s="40">
        <f>Atlanta!$E$13*10^3</f>
        <v>0</v>
      </c>
      <c r="G124" s="40">
        <f>LosAngeles!$E$13*10^3</f>
        <v>0</v>
      </c>
      <c r="H124" s="40">
        <f>LasVegas!$E$13*10^3</f>
        <v>0</v>
      </c>
      <c r="I124" s="40">
        <f>SanFrancisco!$E$13*10^3</f>
        <v>0</v>
      </c>
      <c r="J124" s="40">
        <f>Baltimore!$E$13*10^3</f>
        <v>0</v>
      </c>
      <c r="K124" s="40">
        <f>Albuquerque!$E$13*10^3</f>
        <v>0</v>
      </c>
      <c r="L124" s="40">
        <f>Seattle!$E$13*10^3</f>
        <v>0</v>
      </c>
      <c r="M124" s="40">
        <f>Chicago!$E$13*10^3</f>
        <v>0</v>
      </c>
      <c r="N124" s="40">
        <f>Boulder!$E$13*10^3</f>
        <v>0</v>
      </c>
      <c r="O124" s="40">
        <f>Minneapolis!$E$13*10^3</f>
        <v>0</v>
      </c>
      <c r="P124" s="40">
        <f>Helena!$E$13*10^3</f>
        <v>0</v>
      </c>
      <c r="Q124" s="40">
        <f>Duluth!$E$13*10^3</f>
        <v>0</v>
      </c>
      <c r="R124" s="40">
        <f>Fairbanks!$E$13*10^3</f>
        <v>0</v>
      </c>
    </row>
    <row r="125" spans="1:18">
      <c r="A125" s="46"/>
      <c r="B125" s="51" t="s">
        <v>115</v>
      </c>
      <c r="C125" s="40">
        <f>Miami!$E$14*10^3</f>
        <v>0</v>
      </c>
      <c r="D125" s="40">
        <f>Houston!$E$14*10^3</f>
        <v>0</v>
      </c>
      <c r="E125" s="40">
        <f>Phoenix!$E$14*10^3</f>
        <v>0</v>
      </c>
      <c r="F125" s="40">
        <f>Atlanta!$E$14*10^3</f>
        <v>0</v>
      </c>
      <c r="G125" s="40">
        <f>LosAngeles!$E$14*10^3</f>
        <v>0</v>
      </c>
      <c r="H125" s="40">
        <f>LasVegas!$E$14*10^3</f>
        <v>0</v>
      </c>
      <c r="I125" s="40">
        <f>SanFrancisco!$E$14*10^3</f>
        <v>0</v>
      </c>
      <c r="J125" s="40">
        <f>Baltimore!$E$14*10^3</f>
        <v>0</v>
      </c>
      <c r="K125" s="40">
        <f>Albuquerque!$E$14*10^3</f>
        <v>0</v>
      </c>
      <c r="L125" s="40">
        <f>Seattle!$E$14*10^3</f>
        <v>0</v>
      </c>
      <c r="M125" s="40">
        <f>Chicago!$E$14*10^3</f>
        <v>0</v>
      </c>
      <c r="N125" s="40">
        <f>Boulder!$E$14*10^3</f>
        <v>0</v>
      </c>
      <c r="O125" s="40">
        <f>Minneapolis!$E$14*10^3</f>
        <v>0</v>
      </c>
      <c r="P125" s="40">
        <f>Helena!$E$14*10^3</f>
        <v>0</v>
      </c>
      <c r="Q125" s="40">
        <f>Duluth!$E$14*10^3</f>
        <v>0</v>
      </c>
      <c r="R125" s="40">
        <f>Fairbanks!$E$14*10^3</f>
        <v>0</v>
      </c>
    </row>
    <row r="126" spans="1:18">
      <c r="A126" s="46"/>
      <c r="B126" s="51" t="s">
        <v>123</v>
      </c>
      <c r="C126" s="40">
        <f>Miami!$E$15*10^3</f>
        <v>0</v>
      </c>
      <c r="D126" s="40">
        <f>Houston!$E$15*10^3</f>
        <v>0</v>
      </c>
      <c r="E126" s="40">
        <f>Phoenix!$E$15*10^3</f>
        <v>0</v>
      </c>
      <c r="F126" s="40">
        <f>Atlanta!$E$15*10^3</f>
        <v>0</v>
      </c>
      <c r="G126" s="40">
        <f>LosAngeles!$E$15*10^3</f>
        <v>0</v>
      </c>
      <c r="H126" s="40">
        <f>LasVegas!$E$15*10^3</f>
        <v>0</v>
      </c>
      <c r="I126" s="40">
        <f>SanFrancisco!$E$15*10^3</f>
        <v>0</v>
      </c>
      <c r="J126" s="40">
        <f>Baltimore!$E$15*10^3</f>
        <v>0</v>
      </c>
      <c r="K126" s="40">
        <f>Albuquerque!$E$15*10^3</f>
        <v>0</v>
      </c>
      <c r="L126" s="40">
        <f>Seattle!$E$15*10^3</f>
        <v>0</v>
      </c>
      <c r="M126" s="40">
        <f>Chicago!$E$15*10^3</f>
        <v>0</v>
      </c>
      <c r="N126" s="40">
        <f>Boulder!$E$15*10^3</f>
        <v>0</v>
      </c>
      <c r="O126" s="40">
        <f>Minneapolis!$E$15*10^3</f>
        <v>0</v>
      </c>
      <c r="P126" s="40">
        <f>Helena!$E$15*10^3</f>
        <v>0</v>
      </c>
      <c r="Q126" s="40">
        <f>Duluth!$E$15*10^3</f>
        <v>0</v>
      </c>
      <c r="R126" s="40">
        <f>Fairbanks!$E$15*10^3</f>
        <v>0</v>
      </c>
    </row>
    <row r="127" spans="1:18">
      <c r="A127" s="46"/>
      <c r="B127" s="51" t="s">
        <v>124</v>
      </c>
      <c r="C127" s="40">
        <f>Miami!$E$16*10^3</f>
        <v>0</v>
      </c>
      <c r="D127" s="40">
        <f>Houston!$E$16*10^3</f>
        <v>0</v>
      </c>
      <c r="E127" s="40">
        <f>Phoenix!$E$16*10^3</f>
        <v>0</v>
      </c>
      <c r="F127" s="40">
        <f>Atlanta!$E$16*10^3</f>
        <v>0</v>
      </c>
      <c r="G127" s="40">
        <f>LosAngeles!$E$16*10^3</f>
        <v>0</v>
      </c>
      <c r="H127" s="40">
        <f>LasVegas!$E$16*10^3</f>
        <v>0</v>
      </c>
      <c r="I127" s="40">
        <f>SanFrancisco!$E$16*10^3</f>
        <v>0</v>
      </c>
      <c r="J127" s="40">
        <f>Baltimore!$E$16*10^3</f>
        <v>0</v>
      </c>
      <c r="K127" s="40">
        <f>Albuquerque!$E$16*10^3</f>
        <v>0</v>
      </c>
      <c r="L127" s="40">
        <f>Seattle!$E$16*10^3</f>
        <v>0</v>
      </c>
      <c r="M127" s="40">
        <f>Chicago!$E$16*10^3</f>
        <v>0</v>
      </c>
      <c r="N127" s="40">
        <f>Boulder!$E$16*10^3</f>
        <v>0</v>
      </c>
      <c r="O127" s="40">
        <f>Minneapolis!$E$16*10^3</f>
        <v>0</v>
      </c>
      <c r="P127" s="40">
        <f>Helena!$E$16*10^3</f>
        <v>0</v>
      </c>
      <c r="Q127" s="40">
        <f>Duluth!$E$16*10^3</f>
        <v>0</v>
      </c>
      <c r="R127" s="40">
        <f>Fairbanks!$E$16*10^3</f>
        <v>0</v>
      </c>
    </row>
    <row r="128" spans="1:18">
      <c r="A128" s="46"/>
      <c r="B128" s="51" t="s">
        <v>125</v>
      </c>
      <c r="C128" s="40">
        <f>Miami!$E$17*10^3</f>
        <v>0</v>
      </c>
      <c r="D128" s="40">
        <f>Houston!$E$17*10^3</f>
        <v>0</v>
      </c>
      <c r="E128" s="40">
        <f>Phoenix!$E$17*10^3</f>
        <v>0</v>
      </c>
      <c r="F128" s="40">
        <f>Atlanta!$E$17*10^3</f>
        <v>0</v>
      </c>
      <c r="G128" s="40">
        <f>LosAngeles!$E$17*10^3</f>
        <v>0</v>
      </c>
      <c r="H128" s="40">
        <f>LasVegas!$E$17*10^3</f>
        <v>0</v>
      </c>
      <c r="I128" s="40">
        <f>SanFrancisco!$E$17*10^3</f>
        <v>0</v>
      </c>
      <c r="J128" s="40">
        <f>Baltimore!$E$17*10^3</f>
        <v>0</v>
      </c>
      <c r="K128" s="40">
        <f>Albuquerque!$E$17*10^3</f>
        <v>0</v>
      </c>
      <c r="L128" s="40">
        <f>Seattle!$E$17*10^3</f>
        <v>0</v>
      </c>
      <c r="M128" s="40">
        <f>Chicago!$E$17*10^3</f>
        <v>0</v>
      </c>
      <c r="N128" s="40">
        <f>Boulder!$E$17*10^3</f>
        <v>0</v>
      </c>
      <c r="O128" s="40">
        <f>Minneapolis!$E$17*10^3</f>
        <v>0</v>
      </c>
      <c r="P128" s="40">
        <f>Helena!$E$17*10^3</f>
        <v>0</v>
      </c>
      <c r="Q128" s="40">
        <f>Duluth!$E$17*10^3</f>
        <v>0</v>
      </c>
      <c r="R128" s="40">
        <f>Fairbanks!$E$17*10^3</f>
        <v>0</v>
      </c>
    </row>
    <row r="129" spans="1:18">
      <c r="A129" s="46"/>
      <c r="B129" s="51" t="s">
        <v>126</v>
      </c>
      <c r="C129" s="40">
        <f>Miami!$E$18*10^3</f>
        <v>0</v>
      </c>
      <c r="D129" s="40">
        <f>Houston!$E$18*10^3</f>
        <v>0</v>
      </c>
      <c r="E129" s="40">
        <f>Phoenix!$E$18*10^3</f>
        <v>0</v>
      </c>
      <c r="F129" s="40">
        <f>Atlanta!$E$18*10^3</f>
        <v>0</v>
      </c>
      <c r="G129" s="40">
        <f>LosAngeles!$E$18*10^3</f>
        <v>0</v>
      </c>
      <c r="H129" s="40">
        <f>LasVegas!$E$18*10^3</f>
        <v>0</v>
      </c>
      <c r="I129" s="40">
        <f>SanFrancisco!$E$18*10^3</f>
        <v>0</v>
      </c>
      <c r="J129" s="40">
        <f>Baltimore!$E$18*10^3</f>
        <v>0</v>
      </c>
      <c r="K129" s="40">
        <f>Albuquerque!$E$18*10^3</f>
        <v>0</v>
      </c>
      <c r="L129" s="40">
        <f>Seattle!$E$18*10^3</f>
        <v>0</v>
      </c>
      <c r="M129" s="40">
        <f>Chicago!$E$18*10^3</f>
        <v>0</v>
      </c>
      <c r="N129" s="40">
        <f>Boulder!$E$18*10^3</f>
        <v>0</v>
      </c>
      <c r="O129" s="40">
        <f>Minneapolis!$E$18*10^3</f>
        <v>0</v>
      </c>
      <c r="P129" s="40">
        <f>Helena!$E$18*10^3</f>
        <v>0</v>
      </c>
      <c r="Q129" s="40">
        <f>Duluth!$E$18*10^3</f>
        <v>0</v>
      </c>
      <c r="R129" s="40">
        <f>Fairbanks!$E$18*10^3</f>
        <v>0</v>
      </c>
    </row>
    <row r="130" spans="1:18">
      <c r="A130" s="46"/>
      <c r="B130" s="51" t="s">
        <v>127</v>
      </c>
      <c r="C130" s="40">
        <f>Miami!$E$19*10^3</f>
        <v>0</v>
      </c>
      <c r="D130" s="40">
        <f>Houston!$E$19*10^3</f>
        <v>0</v>
      </c>
      <c r="E130" s="40">
        <f>Phoenix!$E$19*10^3</f>
        <v>0</v>
      </c>
      <c r="F130" s="40">
        <f>Atlanta!$E$19*10^3</f>
        <v>0</v>
      </c>
      <c r="G130" s="40">
        <f>LosAngeles!$E$19*10^3</f>
        <v>0</v>
      </c>
      <c r="H130" s="40">
        <f>LasVegas!$E$19*10^3</f>
        <v>0</v>
      </c>
      <c r="I130" s="40">
        <f>SanFrancisco!$E$19*10^3</f>
        <v>0</v>
      </c>
      <c r="J130" s="40">
        <f>Baltimore!$E$19*10^3</f>
        <v>0</v>
      </c>
      <c r="K130" s="40">
        <f>Albuquerque!$E$19*10^3</f>
        <v>0</v>
      </c>
      <c r="L130" s="40">
        <f>Seattle!$E$19*10^3</f>
        <v>0</v>
      </c>
      <c r="M130" s="40">
        <f>Chicago!$E$19*10^3</f>
        <v>0</v>
      </c>
      <c r="N130" s="40">
        <f>Boulder!$E$19*10^3</f>
        <v>0</v>
      </c>
      <c r="O130" s="40">
        <f>Minneapolis!$E$19*10^3</f>
        <v>0</v>
      </c>
      <c r="P130" s="40">
        <f>Helena!$E$19*10^3</f>
        <v>0</v>
      </c>
      <c r="Q130" s="40">
        <f>Duluth!$E$19*10^3</f>
        <v>0</v>
      </c>
      <c r="R130" s="40">
        <f>Fairbanks!$E$19*10^3</f>
        <v>0</v>
      </c>
    </row>
    <row r="131" spans="1:18">
      <c r="A131" s="46"/>
      <c r="B131" s="51" t="s">
        <v>128</v>
      </c>
      <c r="C131" s="40">
        <f>Miami!$E$20*10^3</f>
        <v>0</v>
      </c>
      <c r="D131" s="40">
        <f>Houston!$E$20*10^3</f>
        <v>0</v>
      </c>
      <c r="E131" s="40">
        <f>Phoenix!$E$20*10^3</f>
        <v>0</v>
      </c>
      <c r="F131" s="40">
        <f>Atlanta!$E$20*10^3</f>
        <v>0</v>
      </c>
      <c r="G131" s="40">
        <f>LosAngeles!$E$20*10^3</f>
        <v>0</v>
      </c>
      <c r="H131" s="40">
        <f>LasVegas!$E$20*10^3</f>
        <v>0</v>
      </c>
      <c r="I131" s="40">
        <f>SanFrancisco!$E$20*10^3</f>
        <v>0</v>
      </c>
      <c r="J131" s="40">
        <f>Baltimore!$E$20*10^3</f>
        <v>0</v>
      </c>
      <c r="K131" s="40">
        <f>Albuquerque!$E$20*10^3</f>
        <v>0</v>
      </c>
      <c r="L131" s="40">
        <f>Seattle!$E$20*10^3</f>
        <v>0</v>
      </c>
      <c r="M131" s="40">
        <f>Chicago!$E$20*10^3</f>
        <v>0</v>
      </c>
      <c r="N131" s="40">
        <f>Boulder!$E$20*10^3</f>
        <v>0</v>
      </c>
      <c r="O131" s="40">
        <f>Minneapolis!$E$20*10^3</f>
        <v>0</v>
      </c>
      <c r="P131" s="40">
        <f>Helena!$E$20*10^3</f>
        <v>0</v>
      </c>
      <c r="Q131" s="40">
        <f>Duluth!$E$20*10^3</f>
        <v>0</v>
      </c>
      <c r="R131" s="40">
        <f>Fairbanks!$E$20*10^3</f>
        <v>0</v>
      </c>
    </row>
    <row r="132" spans="1:18">
      <c r="A132" s="46"/>
      <c r="B132" s="51" t="s">
        <v>129</v>
      </c>
      <c r="C132" s="40">
        <f>Miami!$E$21*10^3</f>
        <v>0</v>
      </c>
      <c r="D132" s="40">
        <f>Houston!$E$21*10^3</f>
        <v>0</v>
      </c>
      <c r="E132" s="40">
        <f>Phoenix!$E$21*10^3</f>
        <v>0</v>
      </c>
      <c r="F132" s="40">
        <f>Atlanta!$E$21*10^3</f>
        <v>0</v>
      </c>
      <c r="G132" s="40">
        <f>LosAngeles!$E$21*10^3</f>
        <v>0</v>
      </c>
      <c r="H132" s="40">
        <f>LasVegas!$E$21*10^3</f>
        <v>0</v>
      </c>
      <c r="I132" s="40">
        <f>SanFrancisco!$E$21*10^3</f>
        <v>0</v>
      </c>
      <c r="J132" s="40">
        <f>Baltimore!$E$21*10^3</f>
        <v>0</v>
      </c>
      <c r="K132" s="40">
        <f>Albuquerque!$E$21*10^3</f>
        <v>0</v>
      </c>
      <c r="L132" s="40">
        <f>Seattle!$E$21*10^3</f>
        <v>0</v>
      </c>
      <c r="M132" s="40">
        <f>Chicago!$E$21*10^3</f>
        <v>0</v>
      </c>
      <c r="N132" s="40">
        <f>Boulder!$E$21*10^3</f>
        <v>0</v>
      </c>
      <c r="O132" s="40">
        <f>Minneapolis!$E$21*10^3</f>
        <v>0</v>
      </c>
      <c r="P132" s="40">
        <f>Helena!$E$21*10^3</f>
        <v>0</v>
      </c>
      <c r="Q132" s="40">
        <f>Duluth!$E$21*10^3</f>
        <v>0</v>
      </c>
      <c r="R132" s="40">
        <f>Fairbanks!$E$21*10^3</f>
        <v>0</v>
      </c>
    </row>
    <row r="133" spans="1:18">
      <c r="A133" s="46"/>
      <c r="B133" s="51" t="s">
        <v>130</v>
      </c>
      <c r="C133" s="40">
        <f>Miami!$E$22*10^3</f>
        <v>0</v>
      </c>
      <c r="D133" s="40">
        <f>Houston!$E$22*10^3</f>
        <v>0</v>
      </c>
      <c r="E133" s="40">
        <f>Phoenix!$E$22*10^3</f>
        <v>0</v>
      </c>
      <c r="F133" s="40">
        <f>Atlanta!$E$22*10^3</f>
        <v>0</v>
      </c>
      <c r="G133" s="40">
        <f>LosAngeles!$E$22*10^3</f>
        <v>0</v>
      </c>
      <c r="H133" s="40">
        <f>LasVegas!$E$22*10^3</f>
        <v>0</v>
      </c>
      <c r="I133" s="40">
        <f>SanFrancisco!$E$22*10^3</f>
        <v>0</v>
      </c>
      <c r="J133" s="40">
        <f>Baltimore!$E$22*10^3</f>
        <v>0</v>
      </c>
      <c r="K133" s="40">
        <f>Albuquerque!$E$22*10^3</f>
        <v>0</v>
      </c>
      <c r="L133" s="40">
        <f>Seattle!$E$22*10^3</f>
        <v>0</v>
      </c>
      <c r="M133" s="40">
        <f>Chicago!$E$22*10^3</f>
        <v>0</v>
      </c>
      <c r="N133" s="40">
        <f>Boulder!$E$22*10^3</f>
        <v>0</v>
      </c>
      <c r="O133" s="40">
        <f>Minneapolis!$E$22*10^3</f>
        <v>0</v>
      </c>
      <c r="P133" s="40">
        <f>Helena!$E$22*10^3</f>
        <v>0</v>
      </c>
      <c r="Q133" s="40">
        <f>Duluth!$E$22*10^3</f>
        <v>0</v>
      </c>
      <c r="R133" s="40">
        <f>Fairbanks!$E$22*10^3</f>
        <v>0</v>
      </c>
    </row>
    <row r="134" spans="1:18">
      <c r="A134" s="46"/>
      <c r="B134" s="51" t="s">
        <v>109</v>
      </c>
      <c r="C134" s="40">
        <f>Miami!$E$23*10^3</f>
        <v>0</v>
      </c>
      <c r="D134" s="40">
        <f>Houston!$E$23*10^3</f>
        <v>0</v>
      </c>
      <c r="E134" s="40">
        <f>Phoenix!$E$23*10^3</f>
        <v>0</v>
      </c>
      <c r="F134" s="40">
        <f>Atlanta!$E$23*10^3</f>
        <v>0</v>
      </c>
      <c r="G134" s="40">
        <f>LosAngeles!$E$23*10^3</f>
        <v>0</v>
      </c>
      <c r="H134" s="40">
        <f>LasVegas!$E$23*10^3</f>
        <v>0</v>
      </c>
      <c r="I134" s="40">
        <f>SanFrancisco!$E$23*10^3</f>
        <v>0</v>
      </c>
      <c r="J134" s="40">
        <f>Baltimore!$E$23*10^3</f>
        <v>0</v>
      </c>
      <c r="K134" s="40">
        <f>Albuquerque!$E$23*10^3</f>
        <v>0</v>
      </c>
      <c r="L134" s="40">
        <f>Seattle!$E$23*10^3</f>
        <v>0</v>
      </c>
      <c r="M134" s="40">
        <f>Chicago!$E$23*10^3</f>
        <v>0</v>
      </c>
      <c r="N134" s="40">
        <f>Boulder!$E$23*10^3</f>
        <v>0</v>
      </c>
      <c r="O134" s="40">
        <f>Minneapolis!$E$23*10^3</f>
        <v>0</v>
      </c>
      <c r="P134" s="40">
        <f>Helena!$E$23*10^3</f>
        <v>0</v>
      </c>
      <c r="Q134" s="40">
        <f>Duluth!$E$23*10^3</f>
        <v>0</v>
      </c>
      <c r="R134" s="40">
        <f>Fairbanks!$E$23*10^3</f>
        <v>0</v>
      </c>
    </row>
    <row r="135" spans="1:18">
      <c r="A135" s="46"/>
      <c r="B135" s="51" t="s">
        <v>131</v>
      </c>
      <c r="C135" s="40">
        <f>Miami!$E$24*10^3</f>
        <v>0</v>
      </c>
      <c r="D135" s="40">
        <f>Houston!$E$24*10^3</f>
        <v>0</v>
      </c>
      <c r="E135" s="40">
        <f>Phoenix!$E$24*10^3</f>
        <v>0</v>
      </c>
      <c r="F135" s="40">
        <f>Atlanta!$E$24*10^3</f>
        <v>0</v>
      </c>
      <c r="G135" s="40">
        <f>LosAngeles!$E$24*10^3</f>
        <v>0</v>
      </c>
      <c r="H135" s="40">
        <f>LasVegas!$E$24*10^3</f>
        <v>0</v>
      </c>
      <c r="I135" s="40">
        <f>SanFrancisco!$E$24*10^3</f>
        <v>0</v>
      </c>
      <c r="J135" s="40">
        <f>Baltimore!$E$24*10^3</f>
        <v>0</v>
      </c>
      <c r="K135" s="40">
        <f>Albuquerque!$E$24*10^3</f>
        <v>0</v>
      </c>
      <c r="L135" s="40">
        <f>Seattle!$E$24*10^3</f>
        <v>0</v>
      </c>
      <c r="M135" s="40">
        <f>Chicago!$E$24*10^3</f>
        <v>0</v>
      </c>
      <c r="N135" s="40">
        <f>Boulder!$E$24*10^3</f>
        <v>0</v>
      </c>
      <c r="O135" s="40">
        <f>Minneapolis!$E$24*10^3</f>
        <v>0</v>
      </c>
      <c r="P135" s="40">
        <f>Helena!$E$24*10^3</f>
        <v>0</v>
      </c>
      <c r="Q135" s="40">
        <f>Duluth!$E$24*10^3</f>
        <v>0</v>
      </c>
      <c r="R135" s="40">
        <f>Fairbanks!$E$24*10^3</f>
        <v>0</v>
      </c>
    </row>
    <row r="136" spans="1:18">
      <c r="A136" s="46"/>
      <c r="B136" s="51" t="s">
        <v>132</v>
      </c>
      <c r="C136" s="40">
        <f>Miami!$E$25*10^3</f>
        <v>0</v>
      </c>
      <c r="D136" s="40">
        <f>Houston!$E$25*10^3</f>
        <v>0</v>
      </c>
      <c r="E136" s="40">
        <f>Phoenix!$E$25*10^3</f>
        <v>0</v>
      </c>
      <c r="F136" s="40">
        <f>Atlanta!$E$25*10^3</f>
        <v>0</v>
      </c>
      <c r="G136" s="40">
        <f>LosAngeles!$E$25*10^3</f>
        <v>0</v>
      </c>
      <c r="H136" s="40">
        <f>LasVegas!$E$25*10^3</f>
        <v>0</v>
      </c>
      <c r="I136" s="40">
        <f>SanFrancisco!$E$25*10^3</f>
        <v>0</v>
      </c>
      <c r="J136" s="40">
        <f>Baltimore!$E$25*10^3</f>
        <v>0</v>
      </c>
      <c r="K136" s="40">
        <f>Albuquerque!$E$25*10^3</f>
        <v>0</v>
      </c>
      <c r="L136" s="40">
        <f>Seattle!$E$25*10^3</f>
        <v>0</v>
      </c>
      <c r="M136" s="40">
        <f>Chicago!$E$25*10^3</f>
        <v>0</v>
      </c>
      <c r="N136" s="40">
        <f>Boulder!$E$25*10^3</f>
        <v>0</v>
      </c>
      <c r="O136" s="40">
        <f>Minneapolis!$E$25*10^3</f>
        <v>0</v>
      </c>
      <c r="P136" s="40">
        <f>Helena!$E$25*10^3</f>
        <v>0</v>
      </c>
      <c r="Q136" s="40">
        <f>Duluth!$E$25*10^3</f>
        <v>0</v>
      </c>
      <c r="R136" s="40">
        <f>Fairbanks!$E$25*10^3</f>
        <v>0</v>
      </c>
    </row>
    <row r="137" spans="1:18">
      <c r="A137" s="46"/>
      <c r="B137" s="51" t="s">
        <v>133</v>
      </c>
      <c r="C137" s="40">
        <f>Miami!$E$26*10^3</f>
        <v>0</v>
      </c>
      <c r="D137" s="40">
        <f>Houston!$E$26*10^3</f>
        <v>0</v>
      </c>
      <c r="E137" s="40">
        <f>Phoenix!$E$26*10^3</f>
        <v>0</v>
      </c>
      <c r="F137" s="40">
        <f>Atlanta!$E$26*10^3</f>
        <v>0</v>
      </c>
      <c r="G137" s="40">
        <f>LosAngeles!$E$26*10^3</f>
        <v>0</v>
      </c>
      <c r="H137" s="40">
        <f>LasVegas!$E$26*10^3</f>
        <v>0</v>
      </c>
      <c r="I137" s="40">
        <f>SanFrancisco!$E$26*10^3</f>
        <v>0</v>
      </c>
      <c r="J137" s="40">
        <f>Baltimore!$E$26*10^3</f>
        <v>0</v>
      </c>
      <c r="K137" s="40">
        <f>Albuquerque!$E$26*10^3</f>
        <v>0</v>
      </c>
      <c r="L137" s="40">
        <f>Seattle!$E$26*10^3</f>
        <v>0</v>
      </c>
      <c r="M137" s="40">
        <f>Chicago!$E$26*10^3</f>
        <v>0</v>
      </c>
      <c r="N137" s="40">
        <f>Boulder!$E$26*10^3</f>
        <v>0</v>
      </c>
      <c r="O137" s="40">
        <f>Minneapolis!$E$26*10^3</f>
        <v>0</v>
      </c>
      <c r="P137" s="40">
        <f>Helena!$E$26*10^3</f>
        <v>0</v>
      </c>
      <c r="Q137" s="40">
        <f>Duluth!$E$26*10^3</f>
        <v>0</v>
      </c>
      <c r="R137" s="40">
        <f>Fairbanks!$E$26*10^3</f>
        <v>0</v>
      </c>
    </row>
    <row r="138" spans="1:18">
      <c r="A138" s="46"/>
      <c r="B138" s="51" t="s">
        <v>134</v>
      </c>
      <c r="C138" s="40">
        <f>Miami!$E$28*10^3</f>
        <v>0</v>
      </c>
      <c r="D138" s="40">
        <f>Houston!$E$28*10^3</f>
        <v>0</v>
      </c>
      <c r="E138" s="40">
        <f>Phoenix!$E$28*10^3</f>
        <v>0</v>
      </c>
      <c r="F138" s="40">
        <f>Atlanta!$E$28*10^3</f>
        <v>0</v>
      </c>
      <c r="G138" s="40">
        <f>LosAngeles!$E$28*10^3</f>
        <v>0</v>
      </c>
      <c r="H138" s="40">
        <f>LasVegas!$E$28*10^3</f>
        <v>0</v>
      </c>
      <c r="I138" s="40">
        <f>SanFrancisco!$E$28*10^3</f>
        <v>0</v>
      </c>
      <c r="J138" s="40">
        <f>Baltimore!$E$28*10^3</f>
        <v>0</v>
      </c>
      <c r="K138" s="40">
        <f>Albuquerque!$E$28*10^3</f>
        <v>0</v>
      </c>
      <c r="L138" s="40">
        <f>Seattle!$E$28*10^3</f>
        <v>0</v>
      </c>
      <c r="M138" s="40">
        <f>Chicago!$E$28*10^3</f>
        <v>0</v>
      </c>
      <c r="N138" s="40">
        <f>Boulder!$E$28*10^3</f>
        <v>0</v>
      </c>
      <c r="O138" s="40">
        <f>Minneapolis!$E$28*10^3</f>
        <v>0</v>
      </c>
      <c r="P138" s="40">
        <f>Helena!$E$28*10^3</f>
        <v>0</v>
      </c>
      <c r="Q138" s="40">
        <f>Duluth!$E$28*10^3</f>
        <v>0</v>
      </c>
      <c r="R138" s="40">
        <f>Fairbanks!$E$28*10^3</f>
        <v>0</v>
      </c>
    </row>
    <row r="139" spans="1:18">
      <c r="A139" s="46"/>
      <c r="B139" s="49" t="s">
        <v>274</v>
      </c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</row>
    <row r="140" spans="1:18">
      <c r="A140" s="46"/>
      <c r="B140" s="51" t="s">
        <v>114</v>
      </c>
      <c r="C140" s="40">
        <f>Miami!$F$13*10^3</f>
        <v>0</v>
      </c>
      <c r="D140" s="40">
        <f>Houston!$F$13*10^3</f>
        <v>0</v>
      </c>
      <c r="E140" s="40">
        <f>Phoenix!$F$13*10^3</f>
        <v>0</v>
      </c>
      <c r="F140" s="40">
        <f>Atlanta!$F$13*10^3</f>
        <v>0</v>
      </c>
      <c r="G140" s="40">
        <f>LosAngeles!$F$13*10^3</f>
        <v>0</v>
      </c>
      <c r="H140" s="40">
        <f>LasVegas!$F$13*10^3</f>
        <v>0</v>
      </c>
      <c r="I140" s="40">
        <f>SanFrancisco!$F$13*10^3</f>
        <v>0</v>
      </c>
      <c r="J140" s="40">
        <f>Baltimore!$F$13*10^3</f>
        <v>0</v>
      </c>
      <c r="K140" s="40">
        <f>Albuquerque!$F$13*10^3</f>
        <v>0</v>
      </c>
      <c r="L140" s="40">
        <f>Seattle!$F$13*10^3</f>
        <v>0</v>
      </c>
      <c r="M140" s="40">
        <f>Chicago!$F$13*10^3</f>
        <v>0</v>
      </c>
      <c r="N140" s="40">
        <f>Boulder!$F$13*10^3</f>
        <v>0</v>
      </c>
      <c r="O140" s="40">
        <f>Minneapolis!$F$13*10^3</f>
        <v>0</v>
      </c>
      <c r="P140" s="40">
        <f>Helena!$F$13*10^3</f>
        <v>0</v>
      </c>
      <c r="Q140" s="40">
        <f>Duluth!$F$13*10^3</f>
        <v>0</v>
      </c>
      <c r="R140" s="40">
        <f>Fairbanks!$F$13*10^3</f>
        <v>0</v>
      </c>
    </row>
    <row r="141" spans="1:18">
      <c r="A141" s="46"/>
      <c r="B141" s="51" t="s">
        <v>115</v>
      </c>
      <c r="C141" s="40">
        <f>Miami!$F$14*10^3</f>
        <v>0</v>
      </c>
      <c r="D141" s="40">
        <f>Houston!$F$14*10^3</f>
        <v>0</v>
      </c>
      <c r="E141" s="40">
        <f>Phoenix!$F$14*10^3</f>
        <v>0</v>
      </c>
      <c r="F141" s="40">
        <f>Atlanta!$F$14*10^3</f>
        <v>0</v>
      </c>
      <c r="G141" s="40">
        <f>LosAngeles!$F$14*10^3</f>
        <v>0</v>
      </c>
      <c r="H141" s="40">
        <f>LasVegas!$F$14*10^3</f>
        <v>0</v>
      </c>
      <c r="I141" s="40">
        <f>SanFrancisco!$F$14*10^3</f>
        <v>0</v>
      </c>
      <c r="J141" s="40">
        <f>Baltimore!$F$14*10^3</f>
        <v>0</v>
      </c>
      <c r="K141" s="40">
        <f>Albuquerque!$F$14*10^3</f>
        <v>0</v>
      </c>
      <c r="L141" s="40">
        <f>Seattle!$F$14*10^3</f>
        <v>0</v>
      </c>
      <c r="M141" s="40">
        <f>Chicago!$F$14*10^3</f>
        <v>0</v>
      </c>
      <c r="N141" s="40">
        <f>Boulder!$F$14*10^3</f>
        <v>0</v>
      </c>
      <c r="O141" s="40">
        <f>Minneapolis!$F$14*10^3</f>
        <v>0</v>
      </c>
      <c r="P141" s="40">
        <f>Helena!$F$14*10^3</f>
        <v>0</v>
      </c>
      <c r="Q141" s="40">
        <f>Duluth!$F$14*10^3</f>
        <v>0</v>
      </c>
      <c r="R141" s="40">
        <f>Fairbanks!$F$14*10^3</f>
        <v>0</v>
      </c>
    </row>
    <row r="142" spans="1:18">
      <c r="A142" s="46"/>
      <c r="B142" s="51" t="s">
        <v>123</v>
      </c>
      <c r="C142" s="40">
        <f>Miami!$F$15*10^3</f>
        <v>0</v>
      </c>
      <c r="D142" s="40">
        <f>Houston!$F$15*10^3</f>
        <v>0</v>
      </c>
      <c r="E142" s="40">
        <f>Phoenix!$F$15*10^3</f>
        <v>0</v>
      </c>
      <c r="F142" s="40">
        <f>Atlanta!$F$15*10^3</f>
        <v>0</v>
      </c>
      <c r="G142" s="40">
        <f>LosAngeles!$F$15*10^3</f>
        <v>0</v>
      </c>
      <c r="H142" s="40">
        <f>LasVegas!$F$15*10^3</f>
        <v>0</v>
      </c>
      <c r="I142" s="40">
        <f>SanFrancisco!$F$15*10^3</f>
        <v>0</v>
      </c>
      <c r="J142" s="40">
        <f>Baltimore!$F$15*10^3</f>
        <v>0</v>
      </c>
      <c r="K142" s="40">
        <f>Albuquerque!$F$15*10^3</f>
        <v>0</v>
      </c>
      <c r="L142" s="40">
        <f>Seattle!$F$15*10^3</f>
        <v>0</v>
      </c>
      <c r="M142" s="40">
        <f>Chicago!$F$15*10^3</f>
        <v>0</v>
      </c>
      <c r="N142" s="40">
        <f>Boulder!$F$15*10^3</f>
        <v>0</v>
      </c>
      <c r="O142" s="40">
        <f>Minneapolis!$F$15*10^3</f>
        <v>0</v>
      </c>
      <c r="P142" s="40">
        <f>Helena!$F$15*10^3</f>
        <v>0</v>
      </c>
      <c r="Q142" s="40">
        <f>Duluth!$F$15*10^3</f>
        <v>0</v>
      </c>
      <c r="R142" s="40">
        <f>Fairbanks!$F$15*10^3</f>
        <v>0</v>
      </c>
    </row>
    <row r="143" spans="1:18">
      <c r="A143" s="46"/>
      <c r="B143" s="51" t="s">
        <v>124</v>
      </c>
      <c r="C143" s="40">
        <f>Miami!$F$16*10^3</f>
        <v>0</v>
      </c>
      <c r="D143" s="40">
        <f>Houston!$F$16*10^3</f>
        <v>0</v>
      </c>
      <c r="E143" s="40">
        <f>Phoenix!$F$16*10^3</f>
        <v>0</v>
      </c>
      <c r="F143" s="40">
        <f>Atlanta!$F$16*10^3</f>
        <v>0</v>
      </c>
      <c r="G143" s="40">
        <f>LosAngeles!$F$16*10^3</f>
        <v>0</v>
      </c>
      <c r="H143" s="40">
        <f>LasVegas!$F$16*10^3</f>
        <v>0</v>
      </c>
      <c r="I143" s="40">
        <f>SanFrancisco!$F$16*10^3</f>
        <v>0</v>
      </c>
      <c r="J143" s="40">
        <f>Baltimore!$F$16*10^3</f>
        <v>0</v>
      </c>
      <c r="K143" s="40">
        <f>Albuquerque!$F$16*10^3</f>
        <v>0</v>
      </c>
      <c r="L143" s="40">
        <f>Seattle!$F$16*10^3</f>
        <v>0</v>
      </c>
      <c r="M143" s="40">
        <f>Chicago!$F$16*10^3</f>
        <v>0</v>
      </c>
      <c r="N143" s="40">
        <f>Boulder!$F$16*10^3</f>
        <v>0</v>
      </c>
      <c r="O143" s="40">
        <f>Minneapolis!$F$16*10^3</f>
        <v>0</v>
      </c>
      <c r="P143" s="40">
        <f>Helena!$F$16*10^3</f>
        <v>0</v>
      </c>
      <c r="Q143" s="40">
        <f>Duluth!$F$16*10^3</f>
        <v>0</v>
      </c>
      <c r="R143" s="40">
        <f>Fairbanks!$F$16*10^3</f>
        <v>0</v>
      </c>
    </row>
    <row r="144" spans="1:18">
      <c r="A144" s="46"/>
      <c r="B144" s="51" t="s">
        <v>125</v>
      </c>
      <c r="C144" s="40">
        <f>Miami!$F$17*10^3</f>
        <v>0</v>
      </c>
      <c r="D144" s="40">
        <f>Houston!$F$17*10^3</f>
        <v>0</v>
      </c>
      <c r="E144" s="40">
        <f>Phoenix!$F$17*10^3</f>
        <v>0</v>
      </c>
      <c r="F144" s="40">
        <f>Atlanta!$F$17*10^3</f>
        <v>0</v>
      </c>
      <c r="G144" s="40">
        <f>LosAngeles!$F$17*10^3</f>
        <v>0</v>
      </c>
      <c r="H144" s="40">
        <f>LasVegas!$F$17*10^3</f>
        <v>0</v>
      </c>
      <c r="I144" s="40">
        <f>SanFrancisco!$F$17*10^3</f>
        <v>0</v>
      </c>
      <c r="J144" s="40">
        <f>Baltimore!$F$17*10^3</f>
        <v>0</v>
      </c>
      <c r="K144" s="40">
        <f>Albuquerque!$F$17*10^3</f>
        <v>0</v>
      </c>
      <c r="L144" s="40">
        <f>Seattle!$F$17*10^3</f>
        <v>0</v>
      </c>
      <c r="M144" s="40">
        <f>Chicago!$F$17*10^3</f>
        <v>0</v>
      </c>
      <c r="N144" s="40">
        <f>Boulder!$F$17*10^3</f>
        <v>0</v>
      </c>
      <c r="O144" s="40">
        <f>Minneapolis!$F$17*10^3</f>
        <v>0</v>
      </c>
      <c r="P144" s="40">
        <f>Helena!$F$17*10^3</f>
        <v>0</v>
      </c>
      <c r="Q144" s="40">
        <f>Duluth!$F$17*10^3</f>
        <v>0</v>
      </c>
      <c r="R144" s="40">
        <f>Fairbanks!$F$17*10^3</f>
        <v>0</v>
      </c>
    </row>
    <row r="145" spans="1:18">
      <c r="A145" s="46"/>
      <c r="B145" s="51" t="s">
        <v>126</v>
      </c>
      <c r="C145" s="40">
        <f>Miami!$F$18*10^3</f>
        <v>0</v>
      </c>
      <c r="D145" s="40">
        <f>Houston!$F$18*10^3</f>
        <v>0</v>
      </c>
      <c r="E145" s="40">
        <f>Phoenix!$F$18*10^3</f>
        <v>0</v>
      </c>
      <c r="F145" s="40">
        <f>Atlanta!$F$18*10^3</f>
        <v>0</v>
      </c>
      <c r="G145" s="40">
        <f>LosAngeles!$F$18*10^3</f>
        <v>0</v>
      </c>
      <c r="H145" s="40">
        <f>LasVegas!$F$18*10^3</f>
        <v>0</v>
      </c>
      <c r="I145" s="40">
        <f>SanFrancisco!$F$18*10^3</f>
        <v>0</v>
      </c>
      <c r="J145" s="40">
        <f>Baltimore!$F$18*10^3</f>
        <v>0</v>
      </c>
      <c r="K145" s="40">
        <f>Albuquerque!$F$18*10^3</f>
        <v>0</v>
      </c>
      <c r="L145" s="40">
        <f>Seattle!$F$18*10^3</f>
        <v>0</v>
      </c>
      <c r="M145" s="40">
        <f>Chicago!$F$18*10^3</f>
        <v>0</v>
      </c>
      <c r="N145" s="40">
        <f>Boulder!$F$18*10^3</f>
        <v>0</v>
      </c>
      <c r="O145" s="40">
        <f>Minneapolis!$F$18*10^3</f>
        <v>0</v>
      </c>
      <c r="P145" s="40">
        <f>Helena!$F$18*10^3</f>
        <v>0</v>
      </c>
      <c r="Q145" s="40">
        <f>Duluth!$F$18*10^3</f>
        <v>0</v>
      </c>
      <c r="R145" s="40">
        <f>Fairbanks!$F$18*10^3</f>
        <v>0</v>
      </c>
    </row>
    <row r="146" spans="1:18">
      <c r="A146" s="46"/>
      <c r="B146" s="51" t="s">
        <v>127</v>
      </c>
      <c r="C146" s="40">
        <f>Miami!$F$19*10^3</f>
        <v>0</v>
      </c>
      <c r="D146" s="40">
        <f>Houston!$F$19*10^3</f>
        <v>0</v>
      </c>
      <c r="E146" s="40">
        <f>Phoenix!$F$19*10^3</f>
        <v>0</v>
      </c>
      <c r="F146" s="40">
        <f>Atlanta!$F$19*10^3</f>
        <v>0</v>
      </c>
      <c r="G146" s="40">
        <f>LosAngeles!$F$19*10^3</f>
        <v>0</v>
      </c>
      <c r="H146" s="40">
        <f>LasVegas!$F$19*10^3</f>
        <v>0</v>
      </c>
      <c r="I146" s="40">
        <f>SanFrancisco!$F$19*10^3</f>
        <v>0</v>
      </c>
      <c r="J146" s="40">
        <f>Baltimore!$F$19*10^3</f>
        <v>0</v>
      </c>
      <c r="K146" s="40">
        <f>Albuquerque!$F$19*10^3</f>
        <v>0</v>
      </c>
      <c r="L146" s="40">
        <f>Seattle!$F$19*10^3</f>
        <v>0</v>
      </c>
      <c r="M146" s="40">
        <f>Chicago!$F$19*10^3</f>
        <v>0</v>
      </c>
      <c r="N146" s="40">
        <f>Boulder!$F$19*10^3</f>
        <v>0</v>
      </c>
      <c r="O146" s="40">
        <f>Minneapolis!$F$19*10^3</f>
        <v>0</v>
      </c>
      <c r="P146" s="40">
        <f>Helena!$F$19*10^3</f>
        <v>0</v>
      </c>
      <c r="Q146" s="40">
        <f>Duluth!$F$19*10^3</f>
        <v>0</v>
      </c>
      <c r="R146" s="40">
        <f>Fairbanks!$F$19*10^3</f>
        <v>0</v>
      </c>
    </row>
    <row r="147" spans="1:18">
      <c r="A147" s="46"/>
      <c r="B147" s="51" t="s">
        <v>128</v>
      </c>
      <c r="C147" s="40">
        <f>Miami!$F$20*10^3</f>
        <v>0</v>
      </c>
      <c r="D147" s="40">
        <f>Houston!$F$20*10^3</f>
        <v>0</v>
      </c>
      <c r="E147" s="40">
        <f>Phoenix!$F$20*10^3</f>
        <v>0</v>
      </c>
      <c r="F147" s="40">
        <f>Atlanta!$F$20*10^3</f>
        <v>0</v>
      </c>
      <c r="G147" s="40">
        <f>LosAngeles!$F$20*10^3</f>
        <v>0</v>
      </c>
      <c r="H147" s="40">
        <f>LasVegas!$F$20*10^3</f>
        <v>0</v>
      </c>
      <c r="I147" s="40">
        <f>SanFrancisco!$F$20*10^3</f>
        <v>0</v>
      </c>
      <c r="J147" s="40">
        <f>Baltimore!$F$20*10^3</f>
        <v>0</v>
      </c>
      <c r="K147" s="40">
        <f>Albuquerque!$F$20*10^3</f>
        <v>0</v>
      </c>
      <c r="L147" s="40">
        <f>Seattle!$F$20*10^3</f>
        <v>0</v>
      </c>
      <c r="M147" s="40">
        <f>Chicago!$F$20*10^3</f>
        <v>0</v>
      </c>
      <c r="N147" s="40">
        <f>Boulder!$F$20*10^3</f>
        <v>0</v>
      </c>
      <c r="O147" s="40">
        <f>Minneapolis!$F$20*10^3</f>
        <v>0</v>
      </c>
      <c r="P147" s="40">
        <f>Helena!$F$20*10^3</f>
        <v>0</v>
      </c>
      <c r="Q147" s="40">
        <f>Duluth!$F$20*10^3</f>
        <v>0</v>
      </c>
      <c r="R147" s="40">
        <f>Fairbanks!$F$20*10^3</f>
        <v>0</v>
      </c>
    </row>
    <row r="148" spans="1:18">
      <c r="A148" s="46"/>
      <c r="B148" s="51" t="s">
        <v>129</v>
      </c>
      <c r="C148" s="40">
        <f>Miami!$F$21*10^3</f>
        <v>0</v>
      </c>
      <c r="D148" s="40">
        <f>Houston!$F$21*10^3</f>
        <v>0</v>
      </c>
      <c r="E148" s="40">
        <f>Phoenix!$F$21*10^3</f>
        <v>0</v>
      </c>
      <c r="F148" s="40">
        <f>Atlanta!$F$21*10^3</f>
        <v>0</v>
      </c>
      <c r="G148" s="40">
        <f>LosAngeles!$F$21*10^3</f>
        <v>0</v>
      </c>
      <c r="H148" s="40">
        <f>LasVegas!$F$21*10^3</f>
        <v>0</v>
      </c>
      <c r="I148" s="40">
        <f>SanFrancisco!$F$21*10^3</f>
        <v>0</v>
      </c>
      <c r="J148" s="40">
        <f>Baltimore!$F$21*10^3</f>
        <v>0</v>
      </c>
      <c r="K148" s="40">
        <f>Albuquerque!$F$21*10^3</f>
        <v>0</v>
      </c>
      <c r="L148" s="40">
        <f>Seattle!$F$21*10^3</f>
        <v>0</v>
      </c>
      <c r="M148" s="40">
        <f>Chicago!$F$21*10^3</f>
        <v>0</v>
      </c>
      <c r="N148" s="40">
        <f>Boulder!$F$21*10^3</f>
        <v>0</v>
      </c>
      <c r="O148" s="40">
        <f>Minneapolis!$F$21*10^3</f>
        <v>0</v>
      </c>
      <c r="P148" s="40">
        <f>Helena!$F$21*10^3</f>
        <v>0</v>
      </c>
      <c r="Q148" s="40">
        <f>Duluth!$F$21*10^3</f>
        <v>0</v>
      </c>
      <c r="R148" s="40">
        <f>Fairbanks!$F$21*10^3</f>
        <v>0</v>
      </c>
    </row>
    <row r="149" spans="1:18">
      <c r="A149" s="46"/>
      <c r="B149" s="51" t="s">
        <v>130</v>
      </c>
      <c r="C149" s="40">
        <f>Miami!$F$22*10^3</f>
        <v>0</v>
      </c>
      <c r="D149" s="40">
        <f>Houston!$F$22*10^3</f>
        <v>0</v>
      </c>
      <c r="E149" s="40">
        <f>Phoenix!$F$22*10^3</f>
        <v>0</v>
      </c>
      <c r="F149" s="40">
        <f>Atlanta!$F$22*10^3</f>
        <v>0</v>
      </c>
      <c r="G149" s="40">
        <f>LosAngeles!$F$22*10^3</f>
        <v>0</v>
      </c>
      <c r="H149" s="40">
        <f>LasVegas!$F$22*10^3</f>
        <v>0</v>
      </c>
      <c r="I149" s="40">
        <f>SanFrancisco!$F$22*10^3</f>
        <v>0</v>
      </c>
      <c r="J149" s="40">
        <f>Baltimore!$F$22*10^3</f>
        <v>0</v>
      </c>
      <c r="K149" s="40">
        <f>Albuquerque!$F$22*10^3</f>
        <v>0</v>
      </c>
      <c r="L149" s="40">
        <f>Seattle!$F$22*10^3</f>
        <v>0</v>
      </c>
      <c r="M149" s="40">
        <f>Chicago!$F$22*10^3</f>
        <v>0</v>
      </c>
      <c r="N149" s="40">
        <f>Boulder!$F$22*10^3</f>
        <v>0</v>
      </c>
      <c r="O149" s="40">
        <f>Minneapolis!$F$22*10^3</f>
        <v>0</v>
      </c>
      <c r="P149" s="40">
        <f>Helena!$F$22*10^3</f>
        <v>0</v>
      </c>
      <c r="Q149" s="40">
        <f>Duluth!$F$22*10^3</f>
        <v>0</v>
      </c>
      <c r="R149" s="40">
        <f>Fairbanks!$F$22*10^3</f>
        <v>0</v>
      </c>
    </row>
    <row r="150" spans="1:18">
      <c r="A150" s="46"/>
      <c r="B150" s="51" t="s">
        <v>109</v>
      </c>
      <c r="C150" s="40">
        <f>Miami!$F$23*10^3</f>
        <v>0</v>
      </c>
      <c r="D150" s="40">
        <f>Houston!$F$23*10^3</f>
        <v>0</v>
      </c>
      <c r="E150" s="40">
        <f>Phoenix!$F$23*10^3</f>
        <v>0</v>
      </c>
      <c r="F150" s="40">
        <f>Atlanta!$F$23*10^3</f>
        <v>0</v>
      </c>
      <c r="G150" s="40">
        <f>LosAngeles!$F$23*10^3</f>
        <v>0</v>
      </c>
      <c r="H150" s="40">
        <f>LasVegas!$F$23*10^3</f>
        <v>0</v>
      </c>
      <c r="I150" s="40">
        <f>SanFrancisco!$F$23*10^3</f>
        <v>0</v>
      </c>
      <c r="J150" s="40">
        <f>Baltimore!$F$23*10^3</f>
        <v>0</v>
      </c>
      <c r="K150" s="40">
        <f>Albuquerque!$F$23*10^3</f>
        <v>0</v>
      </c>
      <c r="L150" s="40">
        <f>Seattle!$F$23*10^3</f>
        <v>0</v>
      </c>
      <c r="M150" s="40">
        <f>Chicago!$F$23*10^3</f>
        <v>0</v>
      </c>
      <c r="N150" s="40">
        <f>Boulder!$F$23*10^3</f>
        <v>0</v>
      </c>
      <c r="O150" s="40">
        <f>Minneapolis!$F$23*10^3</f>
        <v>0</v>
      </c>
      <c r="P150" s="40">
        <f>Helena!$F$23*10^3</f>
        <v>0</v>
      </c>
      <c r="Q150" s="40">
        <f>Duluth!$F$23*10^3</f>
        <v>0</v>
      </c>
      <c r="R150" s="40">
        <f>Fairbanks!$F$23*10^3</f>
        <v>0</v>
      </c>
    </row>
    <row r="151" spans="1:18">
      <c r="A151" s="46"/>
      <c r="B151" s="51" t="s">
        <v>131</v>
      </c>
      <c r="C151" s="40">
        <f>Miami!$F$24*10^3</f>
        <v>0</v>
      </c>
      <c r="D151" s="40">
        <f>Houston!$F$24*10^3</f>
        <v>0</v>
      </c>
      <c r="E151" s="40">
        <f>Phoenix!$F$24*10^3</f>
        <v>0</v>
      </c>
      <c r="F151" s="40">
        <f>Atlanta!$F$24*10^3</f>
        <v>0</v>
      </c>
      <c r="G151" s="40">
        <f>LosAngeles!$F$24*10^3</f>
        <v>0</v>
      </c>
      <c r="H151" s="40">
        <f>LasVegas!$F$24*10^3</f>
        <v>0</v>
      </c>
      <c r="I151" s="40">
        <f>SanFrancisco!$F$24*10^3</f>
        <v>0</v>
      </c>
      <c r="J151" s="40">
        <f>Baltimore!$F$24*10^3</f>
        <v>0</v>
      </c>
      <c r="K151" s="40">
        <f>Albuquerque!$F$24*10^3</f>
        <v>0</v>
      </c>
      <c r="L151" s="40">
        <f>Seattle!$F$24*10^3</f>
        <v>0</v>
      </c>
      <c r="M151" s="40">
        <f>Chicago!$F$24*10^3</f>
        <v>0</v>
      </c>
      <c r="N151" s="40">
        <f>Boulder!$F$24*10^3</f>
        <v>0</v>
      </c>
      <c r="O151" s="40">
        <f>Minneapolis!$F$24*10^3</f>
        <v>0</v>
      </c>
      <c r="P151" s="40">
        <f>Helena!$F$24*10^3</f>
        <v>0</v>
      </c>
      <c r="Q151" s="40">
        <f>Duluth!$F$24*10^3</f>
        <v>0</v>
      </c>
      <c r="R151" s="40">
        <f>Fairbanks!$F$24*10^3</f>
        <v>0</v>
      </c>
    </row>
    <row r="152" spans="1:18">
      <c r="A152" s="46"/>
      <c r="B152" s="51" t="s">
        <v>132</v>
      </c>
      <c r="C152" s="40">
        <f>Miami!$F$25*10^3</f>
        <v>0</v>
      </c>
      <c r="D152" s="40">
        <f>Houston!$F$25*10^3</f>
        <v>0</v>
      </c>
      <c r="E152" s="40">
        <f>Phoenix!$F$25*10^3</f>
        <v>0</v>
      </c>
      <c r="F152" s="40">
        <f>Atlanta!$F$25*10^3</f>
        <v>0</v>
      </c>
      <c r="G152" s="40">
        <f>LosAngeles!$F$25*10^3</f>
        <v>0</v>
      </c>
      <c r="H152" s="40">
        <f>LasVegas!$F$25*10^3</f>
        <v>0</v>
      </c>
      <c r="I152" s="40">
        <f>SanFrancisco!$F$25*10^3</f>
        <v>0</v>
      </c>
      <c r="J152" s="40">
        <f>Baltimore!$F$25*10^3</f>
        <v>0</v>
      </c>
      <c r="K152" s="40">
        <f>Albuquerque!$F$25*10^3</f>
        <v>0</v>
      </c>
      <c r="L152" s="40">
        <f>Seattle!$F$25*10^3</f>
        <v>0</v>
      </c>
      <c r="M152" s="40">
        <f>Chicago!$F$25*10^3</f>
        <v>0</v>
      </c>
      <c r="N152" s="40">
        <f>Boulder!$F$25*10^3</f>
        <v>0</v>
      </c>
      <c r="O152" s="40">
        <f>Minneapolis!$F$25*10^3</f>
        <v>0</v>
      </c>
      <c r="P152" s="40">
        <f>Helena!$F$25*10^3</f>
        <v>0</v>
      </c>
      <c r="Q152" s="40">
        <f>Duluth!$F$25*10^3</f>
        <v>0</v>
      </c>
      <c r="R152" s="40">
        <f>Fairbanks!$F$25*10^3</f>
        <v>0</v>
      </c>
    </row>
    <row r="153" spans="1:18">
      <c r="A153" s="46"/>
      <c r="B153" s="51" t="s">
        <v>133</v>
      </c>
      <c r="C153" s="40">
        <f>Miami!$F$26*10^3</f>
        <v>0</v>
      </c>
      <c r="D153" s="40">
        <f>Houston!$F$26*10^3</f>
        <v>0</v>
      </c>
      <c r="E153" s="40">
        <f>Phoenix!$F$26*10^3</f>
        <v>0</v>
      </c>
      <c r="F153" s="40">
        <f>Atlanta!$F$26*10^3</f>
        <v>0</v>
      </c>
      <c r="G153" s="40">
        <f>LosAngeles!$F$26*10^3</f>
        <v>0</v>
      </c>
      <c r="H153" s="40">
        <f>LasVegas!$F$26*10^3</f>
        <v>0</v>
      </c>
      <c r="I153" s="40">
        <f>SanFrancisco!$F$26*10^3</f>
        <v>0</v>
      </c>
      <c r="J153" s="40">
        <f>Baltimore!$F$26*10^3</f>
        <v>0</v>
      </c>
      <c r="K153" s="40">
        <f>Albuquerque!$F$26*10^3</f>
        <v>0</v>
      </c>
      <c r="L153" s="40">
        <f>Seattle!$F$26*10^3</f>
        <v>0</v>
      </c>
      <c r="M153" s="40">
        <f>Chicago!$F$26*10^3</f>
        <v>0</v>
      </c>
      <c r="N153" s="40">
        <f>Boulder!$F$26*10^3</f>
        <v>0</v>
      </c>
      <c r="O153" s="40">
        <f>Minneapolis!$F$26*10^3</f>
        <v>0</v>
      </c>
      <c r="P153" s="40">
        <f>Helena!$F$26*10^3</f>
        <v>0</v>
      </c>
      <c r="Q153" s="40">
        <f>Duluth!$F$26*10^3</f>
        <v>0</v>
      </c>
      <c r="R153" s="40">
        <f>Fairbanks!$F$26*10^3</f>
        <v>0</v>
      </c>
    </row>
    <row r="154" spans="1:18">
      <c r="A154" s="46"/>
      <c r="B154" s="51" t="s">
        <v>134</v>
      </c>
      <c r="C154" s="40">
        <f>Miami!$F$28*10^3</f>
        <v>0</v>
      </c>
      <c r="D154" s="40">
        <f>Houston!$F$28*10^3</f>
        <v>0</v>
      </c>
      <c r="E154" s="40">
        <f>Phoenix!$F$28*10^3</f>
        <v>0</v>
      </c>
      <c r="F154" s="40">
        <f>Atlanta!$F$28*10^3</f>
        <v>0</v>
      </c>
      <c r="G154" s="40">
        <f>LosAngeles!$F$28*10^3</f>
        <v>0</v>
      </c>
      <c r="H154" s="40">
        <f>LasVegas!$F$28*10^3</f>
        <v>0</v>
      </c>
      <c r="I154" s="40">
        <f>SanFrancisco!$F$28*10^3</f>
        <v>0</v>
      </c>
      <c r="J154" s="40">
        <f>Baltimore!$F$28*10^3</f>
        <v>0</v>
      </c>
      <c r="K154" s="40">
        <f>Albuquerque!$F$28*10^3</f>
        <v>0</v>
      </c>
      <c r="L154" s="40">
        <f>Seattle!$F$28*10^3</f>
        <v>0</v>
      </c>
      <c r="M154" s="40">
        <f>Chicago!$F$28*10^3</f>
        <v>0</v>
      </c>
      <c r="N154" s="40">
        <f>Boulder!$F$28*10^3</f>
        <v>0</v>
      </c>
      <c r="O154" s="40">
        <f>Minneapolis!$F$28*10^3</f>
        <v>0</v>
      </c>
      <c r="P154" s="40">
        <f>Helena!$F$28*10^3</f>
        <v>0</v>
      </c>
      <c r="Q154" s="40">
        <f>Duluth!$F$28*10^3</f>
        <v>0</v>
      </c>
      <c r="R154" s="40">
        <f>Fairbanks!$F$28*10^3</f>
        <v>0</v>
      </c>
    </row>
    <row r="155" spans="1:18">
      <c r="A155" s="46"/>
      <c r="B155" s="49" t="s">
        <v>275</v>
      </c>
      <c r="C155" s="74">
        <f>Miami!$B$2*10^3</f>
        <v>14951950</v>
      </c>
      <c r="D155" s="74">
        <f>Houston!$B$2*10^3</f>
        <v>14599550</v>
      </c>
      <c r="E155" s="74">
        <f>Phoenix!$B$2*10^3</f>
        <v>14117700</v>
      </c>
      <c r="F155" s="74">
        <f>Atlanta!$B$2*10^3</f>
        <v>14747470</v>
      </c>
      <c r="G155" s="74">
        <f>LosAngeles!$B$2*10^3</f>
        <v>10879360</v>
      </c>
      <c r="H155" s="74">
        <f>LasVegas!$B$2*10^3</f>
        <v>13720810</v>
      </c>
      <c r="I155" s="74">
        <f>SanFrancisco!$B$2*10^3</f>
        <v>12380820</v>
      </c>
      <c r="J155" s="74">
        <f>Baltimore!$B$2*10^3</f>
        <v>16972870</v>
      </c>
      <c r="K155" s="74">
        <f>Albuquerque!$B$2*10^3</f>
        <v>14346110</v>
      </c>
      <c r="L155" s="74">
        <f>Seattle!$B$2*10^3</f>
        <v>15388020</v>
      </c>
      <c r="M155" s="74">
        <f>Chicago!$B$2*10^3</f>
        <v>19080760</v>
      </c>
      <c r="N155" s="74">
        <f>Boulder!$B$2*10^3</f>
        <v>15856070</v>
      </c>
      <c r="O155" s="74">
        <f>Minneapolis!$B$2*10^3</f>
        <v>22001990</v>
      </c>
      <c r="P155" s="74">
        <f>Helena!$B$2*10^3</f>
        <v>18988460</v>
      </c>
      <c r="Q155" s="74">
        <f>Duluth!$B$2*10^3</f>
        <v>24037520</v>
      </c>
      <c r="R155" s="74">
        <f>Fairbanks!$B$2*10^3</f>
        <v>35664760</v>
      </c>
    </row>
    <row r="156" spans="1:18">
      <c r="A156" s="49" t="s">
        <v>135</v>
      </c>
      <c r="B156" s="50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</row>
    <row r="157" spans="1:18">
      <c r="A157" s="46"/>
      <c r="B157" s="49" t="s">
        <v>287</v>
      </c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 spans="1:18">
      <c r="A158" s="46"/>
      <c r="B158" s="51" t="s">
        <v>233</v>
      </c>
      <c r="C158" s="76">
        <f>(Miami!$B$13*10^3)/Miami!$B$8</f>
        <v>0</v>
      </c>
      <c r="D158" s="76">
        <f>(Houston!$B$13*10^3)/Houston!$B$8</f>
        <v>0</v>
      </c>
      <c r="E158" s="76">
        <f>(Phoenix!$B$13*10^3)/Phoenix!$B$8</f>
        <v>0</v>
      </c>
      <c r="F158" s="76">
        <f>(Atlanta!$B$13*10^3)/Atlanta!$B$8</f>
        <v>0</v>
      </c>
      <c r="G158" s="76">
        <f>(LosAngeles!$B$13*10^3)/LosAngeles!$B$8</f>
        <v>0</v>
      </c>
      <c r="H158" s="76">
        <f>(LasVegas!$B$13*10^3)/LasVegas!$B$8</f>
        <v>0</v>
      </c>
      <c r="I158" s="76">
        <f>(SanFrancisco!$B$13*10^3)/SanFrancisco!$B$8</f>
        <v>0</v>
      </c>
      <c r="J158" s="76">
        <f>(Baltimore!$B$13*10^3)/Baltimore!$B$8</f>
        <v>0</v>
      </c>
      <c r="K158" s="76">
        <f>(Albuquerque!$B$13*10^3)/Albuquerque!$B$8</f>
        <v>0</v>
      </c>
      <c r="L158" s="76">
        <f>(Seattle!$B$13*10^3)/Seattle!$B$8</f>
        <v>0</v>
      </c>
      <c r="M158" s="76">
        <f>(Chicago!$B$13*10^3)/Chicago!$B$8</f>
        <v>0</v>
      </c>
      <c r="N158" s="76">
        <f>(Boulder!$B$13*10^3)/Boulder!$B$8</f>
        <v>0</v>
      </c>
      <c r="O158" s="76">
        <f>(Minneapolis!$B$13*10^3)/Minneapolis!$B$8</f>
        <v>0</v>
      </c>
      <c r="P158" s="76">
        <f>(Helena!$B$13*10^3)/Helena!$B$8</f>
        <v>0</v>
      </c>
      <c r="Q158" s="76">
        <f>(Duluth!$B$13*10^3)/Duluth!$B$8</f>
        <v>0</v>
      </c>
      <c r="R158" s="76">
        <f>(Fairbanks!$B$13*10^3)/Fairbanks!$B$8</f>
        <v>0</v>
      </c>
    </row>
    <row r="159" spans="1:18">
      <c r="A159" s="46"/>
      <c r="B159" s="51" t="s">
        <v>234</v>
      </c>
      <c r="C159" s="76">
        <f>(Miami!$B$14*10^3)/Miami!$B$8</f>
        <v>307.48672927725602</v>
      </c>
      <c r="D159" s="76">
        <f>(Houston!$B$14*10^3)/Houston!$B$8</f>
        <v>202.17690894242548</v>
      </c>
      <c r="E159" s="76">
        <f>(Phoenix!$B$14*10^3)/Phoenix!$B$8</f>
        <v>205.2118211514904</v>
      </c>
      <c r="F159" s="76">
        <f>(Atlanta!$B$14*10^3)/Atlanta!$B$8</f>
        <v>105.61708860759494</v>
      </c>
      <c r="G159" s="76">
        <f>(LosAngeles!$B$14*10^3)/LosAngeles!$B$8</f>
        <v>57.165679869334426</v>
      </c>
      <c r="H159" s="76">
        <f>(LasVegas!$B$14*10^3)/LasVegas!$B$8</f>
        <v>144.58095140873826</v>
      </c>
      <c r="I159" s="76">
        <f>(SanFrancisco!$B$14*10^3)/SanFrancisco!$B$8</f>
        <v>17.590853409554921</v>
      </c>
      <c r="J159" s="76">
        <f>(Baltimore!$B$14*10^3)/Baltimore!$B$8</f>
        <v>81.216312780726824</v>
      </c>
      <c r="K159" s="76">
        <f>(Albuquerque!$B$14*10^3)/Albuquerque!$B$8</f>
        <v>62.403532053899553</v>
      </c>
      <c r="L159" s="76">
        <f>(Seattle!$B$14*10^3)/Seattle!$B$8</f>
        <v>13.808697427521437</v>
      </c>
      <c r="M159" s="76">
        <f>(Chicago!$B$14*10^3)/Chicago!$B$8</f>
        <v>58.407513270722745</v>
      </c>
      <c r="N159" s="76">
        <f>(Boulder!$B$14*10^3)/Boulder!$B$8</f>
        <v>36.938035933033895</v>
      </c>
      <c r="O159" s="76">
        <f>(Minneapolis!$B$14*10^3)/Minneapolis!$B$8</f>
        <v>45.155675786035118</v>
      </c>
      <c r="P159" s="76">
        <f>(Helena!$B$14*10^3)/Helena!$B$8</f>
        <v>21.751735402204982</v>
      </c>
      <c r="Q159" s="76">
        <f>(Duluth!$B$14*10^3)/Duluth!$B$8</f>
        <v>16.498060432829725</v>
      </c>
      <c r="R159" s="76">
        <f>(Fairbanks!$B$14*10^3)/Fairbanks!$B$8</f>
        <v>7.8664761126990612</v>
      </c>
    </row>
    <row r="160" spans="1:18">
      <c r="A160" s="46"/>
      <c r="B160" s="51" t="s">
        <v>235</v>
      </c>
      <c r="C160" s="76">
        <f>(Miami!$B$15*10^3)/Miami!$B$8</f>
        <v>211.47917517354023</v>
      </c>
      <c r="D160" s="76">
        <f>(Houston!$B$15*10^3)/Houston!$B$8</f>
        <v>211.47917517354023</v>
      </c>
      <c r="E160" s="76">
        <f>(Phoenix!$B$15*10^3)/Phoenix!$B$8</f>
        <v>211.47917517354023</v>
      </c>
      <c r="F160" s="76">
        <f>(Atlanta!$B$15*10^3)/Atlanta!$B$8</f>
        <v>211.47917517354023</v>
      </c>
      <c r="G160" s="76">
        <f>(LosAngeles!$B$15*10^3)/LosAngeles!$B$8</f>
        <v>211.47917517354023</v>
      </c>
      <c r="H160" s="76">
        <f>(LasVegas!$B$15*10^3)/LasVegas!$B$8</f>
        <v>211.47917517354023</v>
      </c>
      <c r="I160" s="76">
        <f>(SanFrancisco!$B$15*10^3)/SanFrancisco!$B$8</f>
        <v>211.47917517354023</v>
      </c>
      <c r="J160" s="76">
        <f>(Baltimore!$B$15*10^3)/Baltimore!$B$8</f>
        <v>211.47917517354023</v>
      </c>
      <c r="K160" s="76">
        <f>(Albuquerque!$B$15*10^3)/Albuquerque!$B$8</f>
        <v>211.47917517354023</v>
      </c>
      <c r="L160" s="76">
        <f>(Seattle!$B$15*10^3)/Seattle!$B$8</f>
        <v>211.47917517354023</v>
      </c>
      <c r="M160" s="76">
        <f>(Chicago!$B$15*10^3)/Chicago!$B$8</f>
        <v>211.47917517354023</v>
      </c>
      <c r="N160" s="76">
        <f>(Boulder!$B$15*10^3)/Boulder!$B$8</f>
        <v>211.47917517354023</v>
      </c>
      <c r="O160" s="76">
        <f>(Minneapolis!$B$15*10^3)/Minneapolis!$B$8</f>
        <v>211.47917517354023</v>
      </c>
      <c r="P160" s="76">
        <f>(Helena!$B$15*10^3)/Helena!$B$8</f>
        <v>211.47917517354023</v>
      </c>
      <c r="Q160" s="76">
        <f>(Duluth!$B$15*10^3)/Duluth!$B$8</f>
        <v>211.47917517354023</v>
      </c>
      <c r="R160" s="76">
        <f>(Fairbanks!$B$15*10^3)/Fairbanks!$B$8</f>
        <v>211.47917517354023</v>
      </c>
    </row>
    <row r="161" spans="1:18">
      <c r="A161" s="46"/>
      <c r="B161" s="51" t="s">
        <v>236</v>
      </c>
      <c r="C161" s="76">
        <f>(Miami!$B$16*10^3)/Miami!$B$8</f>
        <v>9.0011229073091066</v>
      </c>
      <c r="D161" s="76">
        <f>(Houston!$B$16*10^3)/Houston!$B$8</f>
        <v>8.9975500204164973</v>
      </c>
      <c r="E161" s="76">
        <f>(Phoenix!$B$16*10^3)/Phoenix!$B$8</f>
        <v>8.9960187831768064</v>
      </c>
      <c r="F161" s="76">
        <f>(Atlanta!$B$16*10^3)/Atlanta!$B$8</f>
        <v>8.9944875459371172</v>
      </c>
      <c r="G161" s="76">
        <f>(LosAngeles!$B$16*10^3)/LosAngeles!$B$8</f>
        <v>8.9878521845651278</v>
      </c>
      <c r="H161" s="76">
        <f>(LasVegas!$B$16*10^3)/LasVegas!$B$8</f>
        <v>8.9858105349122095</v>
      </c>
      <c r="I161" s="76">
        <f>(SanFrancisco!$B$16*10^3)/SanFrancisco!$B$8</f>
        <v>8.9904042466312788</v>
      </c>
      <c r="J161" s="76">
        <f>(Baltimore!$B$16*10^3)/Baltimore!$B$8</f>
        <v>8.9847897100857494</v>
      </c>
      <c r="K161" s="76">
        <f>(Albuquerque!$B$16*10^3)/Albuquerque!$B$8</f>
        <v>8.9883625969783587</v>
      </c>
      <c r="L161" s="76">
        <f>(Seattle!$B$16*10^3)/Seattle!$B$8</f>
        <v>8.9704981625153124</v>
      </c>
      <c r="M161" s="76">
        <f>(Chicago!$B$16*10^3)/Chicago!$B$8</f>
        <v>8.9863209473254386</v>
      </c>
      <c r="N161" s="76">
        <f>(Boulder!$B$16*10^3)/Boulder!$B$8</f>
        <v>8.9812168231931402</v>
      </c>
      <c r="O161" s="76">
        <f>(Minneapolis!$B$16*10^3)/Minneapolis!$B$8</f>
        <v>8.9807064107799111</v>
      </c>
      <c r="P161" s="76">
        <f>(Helena!$B$16*10^3)/Helena!$B$8</f>
        <v>8.978664761126991</v>
      </c>
      <c r="Q161" s="76">
        <f>(Duluth!$B$16*10^3)/Duluth!$B$8</f>
        <v>8.9730502245814616</v>
      </c>
      <c r="R161" s="76">
        <f>(Fairbanks!$B$16*10^3)/Fairbanks!$B$8</f>
        <v>8.9184360963658644</v>
      </c>
    </row>
    <row r="162" spans="1:18">
      <c r="A162" s="46"/>
      <c r="B162" s="51" t="s">
        <v>237</v>
      </c>
      <c r="C162" s="76">
        <f>(Miami!$B$17*10^3)/Miami!$B$8</f>
        <v>116.26276031033075</v>
      </c>
      <c r="D162" s="76">
        <f>(Houston!$B$17*10^3)/Houston!$B$8</f>
        <v>116.26276031033075</v>
      </c>
      <c r="E162" s="76">
        <f>(Phoenix!$B$17*10^3)/Phoenix!$B$8</f>
        <v>116.26276031033075</v>
      </c>
      <c r="F162" s="76">
        <f>(Atlanta!$B$17*10^3)/Atlanta!$B$8</f>
        <v>116.26276031033075</v>
      </c>
      <c r="G162" s="76">
        <f>(LosAngeles!$B$17*10^3)/LosAngeles!$B$8</f>
        <v>116.26276031033075</v>
      </c>
      <c r="H162" s="76">
        <f>(LasVegas!$B$17*10^3)/LasVegas!$B$8</f>
        <v>116.26276031033075</v>
      </c>
      <c r="I162" s="76">
        <f>(SanFrancisco!$B$17*10^3)/SanFrancisco!$B$8</f>
        <v>116.26276031033075</v>
      </c>
      <c r="J162" s="76">
        <f>(Baltimore!$B$17*10^3)/Baltimore!$B$8</f>
        <v>116.26276031033075</v>
      </c>
      <c r="K162" s="76">
        <f>(Albuquerque!$B$17*10^3)/Albuquerque!$B$8</f>
        <v>116.26276031033075</v>
      </c>
      <c r="L162" s="76">
        <f>(Seattle!$B$17*10^3)/Seattle!$B$8</f>
        <v>116.26276031033075</v>
      </c>
      <c r="M162" s="76">
        <f>(Chicago!$B$17*10^3)/Chicago!$B$8</f>
        <v>116.26276031033075</v>
      </c>
      <c r="N162" s="76">
        <f>(Boulder!$B$17*10^3)/Boulder!$B$8</f>
        <v>116.26276031033075</v>
      </c>
      <c r="O162" s="76">
        <f>(Minneapolis!$B$17*10^3)/Minneapolis!$B$8</f>
        <v>116.26276031033075</v>
      </c>
      <c r="P162" s="76">
        <f>(Helena!$B$17*10^3)/Helena!$B$8</f>
        <v>116.26276031033075</v>
      </c>
      <c r="Q162" s="76">
        <f>(Duluth!$B$17*10^3)/Duluth!$B$8</f>
        <v>116.26276031033075</v>
      </c>
      <c r="R162" s="76">
        <f>(Fairbanks!$B$17*10^3)/Fairbanks!$B$8</f>
        <v>116.26276031033075</v>
      </c>
    </row>
    <row r="163" spans="1:18">
      <c r="A163" s="46"/>
      <c r="B163" s="51" t="s">
        <v>238</v>
      </c>
      <c r="C163" s="76">
        <f>(Miami!$B$18*10^3)/Miami!$B$8</f>
        <v>0</v>
      </c>
      <c r="D163" s="76">
        <f>(Houston!$B$18*10^3)/Houston!$B$8</f>
        <v>0</v>
      </c>
      <c r="E163" s="76">
        <f>(Phoenix!$B$18*10^3)/Phoenix!$B$8</f>
        <v>0</v>
      </c>
      <c r="F163" s="76">
        <f>(Atlanta!$B$18*10^3)/Atlanta!$B$8</f>
        <v>0</v>
      </c>
      <c r="G163" s="76">
        <f>(LosAngeles!$B$18*10^3)/LosAngeles!$B$8</f>
        <v>0</v>
      </c>
      <c r="H163" s="76">
        <f>(LasVegas!$B$18*10^3)/LasVegas!$B$8</f>
        <v>0</v>
      </c>
      <c r="I163" s="76">
        <f>(SanFrancisco!$B$18*10^3)/SanFrancisco!$B$8</f>
        <v>0</v>
      </c>
      <c r="J163" s="76">
        <f>(Baltimore!$B$18*10^3)/Baltimore!$B$8</f>
        <v>0</v>
      </c>
      <c r="K163" s="76">
        <f>(Albuquerque!$B$18*10^3)/Albuquerque!$B$8</f>
        <v>0</v>
      </c>
      <c r="L163" s="76">
        <f>(Seattle!$B$18*10^3)/Seattle!$B$8</f>
        <v>0</v>
      </c>
      <c r="M163" s="76">
        <f>(Chicago!$B$18*10^3)/Chicago!$B$8</f>
        <v>0</v>
      </c>
      <c r="N163" s="76">
        <f>(Boulder!$B$18*10^3)/Boulder!$B$8</f>
        <v>0</v>
      </c>
      <c r="O163" s="76">
        <f>(Minneapolis!$B$18*10^3)/Minneapolis!$B$8</f>
        <v>0</v>
      </c>
      <c r="P163" s="76">
        <f>(Helena!$B$18*10^3)/Helena!$B$8</f>
        <v>0</v>
      </c>
      <c r="Q163" s="76">
        <f>(Duluth!$B$18*10^3)/Duluth!$B$8</f>
        <v>0</v>
      </c>
      <c r="R163" s="76">
        <f>(Fairbanks!$B$18*10^3)/Fairbanks!$B$8</f>
        <v>0</v>
      </c>
    </row>
    <row r="164" spans="1:18">
      <c r="A164" s="46"/>
      <c r="B164" s="51" t="s">
        <v>239</v>
      </c>
      <c r="C164" s="76">
        <f>(Miami!$B$19*10^3)/Miami!$B$8</f>
        <v>68.123213556553694</v>
      </c>
      <c r="D164" s="76">
        <f>(Houston!$B$19*10^3)/Houston!$B$8</f>
        <v>59.091976316864027</v>
      </c>
      <c r="E164" s="76">
        <f>(Phoenix!$B$19*10^3)/Phoenix!$B$8</f>
        <v>65.025520620661496</v>
      </c>
      <c r="F164" s="76">
        <f>(Atlanta!$B$19*10^3)/Atlanta!$B$8</f>
        <v>57.085034708044098</v>
      </c>
      <c r="G164" s="76">
        <f>(LosAngeles!$B$19*10^3)/LosAngeles!$B$8</f>
        <v>56.709881584320129</v>
      </c>
      <c r="H164" s="76">
        <f>(LasVegas!$B$19*10^3)/LasVegas!$B$8</f>
        <v>60.693650469579417</v>
      </c>
      <c r="I164" s="76">
        <f>(SanFrancisco!$B$19*10^3)/SanFrancisco!$B$8</f>
        <v>54.325234789710088</v>
      </c>
      <c r="J164" s="76">
        <f>(Baltimore!$B$19*10^3)/Baltimore!$B$8</f>
        <v>55.425683952633726</v>
      </c>
      <c r="K164" s="76">
        <f>(Albuquerque!$B$19*10^3)/Albuquerque!$B$8</f>
        <v>58.475398121682318</v>
      </c>
      <c r="L164" s="76">
        <f>(Seattle!$B$19*10^3)/Seattle!$B$8</f>
        <v>52.036545528787258</v>
      </c>
      <c r="M164" s="76">
        <f>(Chicago!$B$19*10^3)/Chicago!$B$8</f>
        <v>56.535830951408741</v>
      </c>
      <c r="N164" s="76">
        <f>(Boulder!$B$19*10^3)/Boulder!$B$8</f>
        <v>56.477643936300531</v>
      </c>
      <c r="O164" s="76">
        <f>(Minneapolis!$B$19*10^3)/Minneapolis!$B$8</f>
        <v>57.16670069416088</v>
      </c>
      <c r="P164" s="76">
        <f>(Helena!$B$19*10^3)/Helena!$B$8</f>
        <v>56.836463862801146</v>
      </c>
      <c r="Q164" s="76">
        <f>(Duluth!$B$19*10^3)/Duluth!$B$8</f>
        <v>57.284095549203755</v>
      </c>
      <c r="R164" s="76">
        <f>(Fairbanks!$B$19*10^3)/Fairbanks!$B$8</f>
        <v>64.133319722335642</v>
      </c>
    </row>
    <row r="165" spans="1:18">
      <c r="A165" s="46"/>
      <c r="B165" s="51" t="s">
        <v>240</v>
      </c>
      <c r="C165" s="76">
        <f>(Miami!$B$20*10^3)/Miami!$B$8</f>
        <v>4.3425888117599021</v>
      </c>
      <c r="D165" s="76">
        <f>(Houston!$B$20*10^3)/Houston!$B$8</f>
        <v>2.5020416496529196</v>
      </c>
      <c r="E165" s="76">
        <f>(Phoenix!$B$20*10^3)/Phoenix!$B$8</f>
        <v>2.6597590853409554</v>
      </c>
      <c r="F165" s="76">
        <f>(Atlanta!$B$20*10^3)/Atlanta!$B$8</f>
        <v>1.6904859126173948</v>
      </c>
      <c r="G165" s="76">
        <f>(LosAngeles!$B$20*10^3)/LosAngeles!$B$8</f>
        <v>1.3209473254389548</v>
      </c>
      <c r="H165" s="76">
        <f>(LasVegas!$B$20*10^3)/LasVegas!$B$8</f>
        <v>1.9752960391996732</v>
      </c>
      <c r="I165" s="76">
        <f>(SanFrancisco!$B$20*10^3)/SanFrancisco!$B$8</f>
        <v>0.69671294405879947</v>
      </c>
      <c r="J165" s="76">
        <f>(Baltimore!$B$20*10^3)/Baltimore!$B$8</f>
        <v>1.3648427929767253</v>
      </c>
      <c r="K165" s="76">
        <f>(Albuquerque!$B$20*10^3)/Albuquerque!$B$8</f>
        <v>1.2995100040832992</v>
      </c>
      <c r="L165" s="76">
        <f>(Seattle!$B$20*10^3)/Seattle!$B$8</f>
        <v>0.60790118415679872</v>
      </c>
      <c r="M165" s="76">
        <f>(Chicago!$B$20*10^3)/Chicago!$B$8</f>
        <v>1.189771335238873</v>
      </c>
      <c r="N165" s="76">
        <f>(Boulder!$B$20*10^3)/Boulder!$B$8</f>
        <v>0.91670069416088196</v>
      </c>
      <c r="O165" s="76">
        <f>(Minneapolis!$B$20*10^3)/Minneapolis!$B$8</f>
        <v>1.2489791751735402</v>
      </c>
      <c r="P165" s="76">
        <f>(Helena!$B$20*10^3)/Helena!$B$8</f>
        <v>0.91772151898734178</v>
      </c>
      <c r="Q165" s="76">
        <f>(Duluth!$B$20*10^3)/Duluth!$B$8</f>
        <v>1.0386892609228255</v>
      </c>
      <c r="R165" s="76">
        <f>(Fairbanks!$B$20*10^3)/Fairbanks!$B$8</f>
        <v>1.689975500204165</v>
      </c>
    </row>
    <row r="166" spans="1:18">
      <c r="A166" s="46"/>
      <c r="B166" s="51" t="s">
        <v>241</v>
      </c>
      <c r="C166" s="76">
        <f>(Miami!$B$21*10^3)/Miami!$B$8</f>
        <v>0</v>
      </c>
      <c r="D166" s="76">
        <f>(Houston!$B$21*10^3)/Houston!$B$8</f>
        <v>0</v>
      </c>
      <c r="E166" s="76">
        <f>(Phoenix!$B$21*10^3)/Phoenix!$B$8</f>
        <v>0</v>
      </c>
      <c r="F166" s="76">
        <f>(Atlanta!$B$21*10^3)/Atlanta!$B$8</f>
        <v>0</v>
      </c>
      <c r="G166" s="76">
        <f>(LosAngeles!$B$21*10^3)/LosAngeles!$B$8</f>
        <v>0</v>
      </c>
      <c r="H166" s="76">
        <f>(LasVegas!$B$21*10^3)/LasVegas!$B$8</f>
        <v>0</v>
      </c>
      <c r="I166" s="76">
        <f>(SanFrancisco!$B$21*10^3)/SanFrancisco!$B$8</f>
        <v>0</v>
      </c>
      <c r="J166" s="76">
        <f>(Baltimore!$B$21*10^3)/Baltimore!$B$8</f>
        <v>0</v>
      </c>
      <c r="K166" s="76">
        <f>(Albuquerque!$B$21*10^3)/Albuquerque!$B$8</f>
        <v>0</v>
      </c>
      <c r="L166" s="76">
        <f>(Seattle!$B$21*10^3)/Seattle!$B$8</f>
        <v>0</v>
      </c>
      <c r="M166" s="76">
        <f>(Chicago!$B$21*10^3)/Chicago!$B$8</f>
        <v>0</v>
      </c>
      <c r="N166" s="76">
        <f>(Boulder!$B$21*10^3)/Boulder!$B$8</f>
        <v>0</v>
      </c>
      <c r="O166" s="76">
        <f>(Minneapolis!$B$21*10^3)/Minneapolis!$B$8</f>
        <v>0</v>
      </c>
      <c r="P166" s="76">
        <f>(Helena!$B$21*10^3)/Helena!$B$8</f>
        <v>0</v>
      </c>
      <c r="Q166" s="76">
        <f>(Duluth!$B$21*10^3)/Duluth!$B$8</f>
        <v>0</v>
      </c>
      <c r="R166" s="76">
        <f>(Fairbanks!$B$21*10^3)/Fairbanks!$B$8</f>
        <v>0</v>
      </c>
    </row>
    <row r="167" spans="1:18">
      <c r="A167" s="46"/>
      <c r="B167" s="51" t="s">
        <v>242</v>
      </c>
      <c r="C167" s="76">
        <f>(Miami!$B$22*10^3)/Miami!$B$8</f>
        <v>0</v>
      </c>
      <c r="D167" s="76">
        <f>(Houston!$B$22*10^3)/Houston!$B$8</f>
        <v>0</v>
      </c>
      <c r="E167" s="76">
        <f>(Phoenix!$B$22*10^3)/Phoenix!$B$8</f>
        <v>0</v>
      </c>
      <c r="F167" s="76">
        <f>(Atlanta!$B$22*10^3)/Atlanta!$B$8</f>
        <v>0</v>
      </c>
      <c r="G167" s="76">
        <f>(LosAngeles!$B$22*10^3)/LosAngeles!$B$8</f>
        <v>0</v>
      </c>
      <c r="H167" s="76">
        <f>(LasVegas!$B$22*10^3)/LasVegas!$B$8</f>
        <v>0</v>
      </c>
      <c r="I167" s="76">
        <f>(SanFrancisco!$B$22*10^3)/SanFrancisco!$B$8</f>
        <v>0</v>
      </c>
      <c r="J167" s="76">
        <f>(Baltimore!$B$22*10^3)/Baltimore!$B$8</f>
        <v>0</v>
      </c>
      <c r="K167" s="76">
        <f>(Albuquerque!$B$22*10^3)/Albuquerque!$B$8</f>
        <v>0</v>
      </c>
      <c r="L167" s="76">
        <f>(Seattle!$B$22*10^3)/Seattle!$B$8</f>
        <v>0</v>
      </c>
      <c r="M167" s="76">
        <f>(Chicago!$B$22*10^3)/Chicago!$B$8</f>
        <v>0</v>
      </c>
      <c r="N167" s="76">
        <f>(Boulder!$B$22*10^3)/Boulder!$B$8</f>
        <v>0</v>
      </c>
      <c r="O167" s="76">
        <f>(Minneapolis!$B$22*10^3)/Minneapolis!$B$8</f>
        <v>0</v>
      </c>
      <c r="P167" s="76">
        <f>(Helena!$B$22*10^3)/Helena!$B$8</f>
        <v>0</v>
      </c>
      <c r="Q167" s="76">
        <f>(Duluth!$B$22*10^3)/Duluth!$B$8</f>
        <v>0</v>
      </c>
      <c r="R167" s="76">
        <f>(Fairbanks!$B$22*10^3)/Fairbanks!$B$8</f>
        <v>0</v>
      </c>
    </row>
    <row r="168" spans="1:18">
      <c r="A168" s="46"/>
      <c r="B168" s="51" t="s">
        <v>243</v>
      </c>
      <c r="C168" s="76">
        <f>(Miami!$B$23*10^3)/Miami!$B$8</f>
        <v>0</v>
      </c>
      <c r="D168" s="76">
        <f>(Houston!$B$23*10^3)/Houston!$B$8</f>
        <v>0</v>
      </c>
      <c r="E168" s="76">
        <f>(Phoenix!$B$23*10^3)/Phoenix!$B$8</f>
        <v>0</v>
      </c>
      <c r="F168" s="76">
        <f>(Atlanta!$B$23*10^3)/Atlanta!$B$8</f>
        <v>0</v>
      </c>
      <c r="G168" s="76">
        <f>(LosAngeles!$B$23*10^3)/LosAngeles!$B$8</f>
        <v>0</v>
      </c>
      <c r="H168" s="76">
        <f>(LasVegas!$B$23*10^3)/LasVegas!$B$8</f>
        <v>0</v>
      </c>
      <c r="I168" s="76">
        <f>(SanFrancisco!$B$23*10^3)/SanFrancisco!$B$8</f>
        <v>0</v>
      </c>
      <c r="J168" s="76">
        <f>(Baltimore!$B$23*10^3)/Baltimore!$B$8</f>
        <v>0</v>
      </c>
      <c r="K168" s="76">
        <f>(Albuquerque!$B$23*10^3)/Albuquerque!$B$8</f>
        <v>0</v>
      </c>
      <c r="L168" s="76">
        <f>(Seattle!$B$23*10^3)/Seattle!$B$8</f>
        <v>0</v>
      </c>
      <c r="M168" s="76">
        <f>(Chicago!$B$23*10^3)/Chicago!$B$8</f>
        <v>0</v>
      </c>
      <c r="N168" s="76">
        <f>(Boulder!$B$23*10^3)/Boulder!$B$8</f>
        <v>0</v>
      </c>
      <c r="O168" s="76">
        <f>(Minneapolis!$B$23*10^3)/Minneapolis!$B$8</f>
        <v>0</v>
      </c>
      <c r="P168" s="76">
        <f>(Helena!$B$23*10^3)/Helena!$B$8</f>
        <v>0</v>
      </c>
      <c r="Q168" s="76">
        <f>(Duluth!$B$23*10^3)/Duluth!$B$8</f>
        <v>0</v>
      </c>
      <c r="R168" s="76">
        <f>(Fairbanks!$B$23*10^3)/Fairbanks!$B$8</f>
        <v>0</v>
      </c>
    </row>
    <row r="169" spans="1:18">
      <c r="A169" s="46"/>
      <c r="B169" s="51" t="s">
        <v>244</v>
      </c>
      <c r="C169" s="76">
        <f>(Miami!$B$24*10^3)/Miami!$B$8</f>
        <v>0</v>
      </c>
      <c r="D169" s="76">
        <f>(Houston!$B$24*10^3)/Houston!$B$8</f>
        <v>0</v>
      </c>
      <c r="E169" s="76">
        <f>(Phoenix!$B$24*10^3)/Phoenix!$B$8</f>
        <v>0</v>
      </c>
      <c r="F169" s="76">
        <f>(Atlanta!$B$24*10^3)/Atlanta!$B$8</f>
        <v>0</v>
      </c>
      <c r="G169" s="76">
        <f>(LosAngeles!$B$24*10^3)/LosAngeles!$B$8</f>
        <v>0</v>
      </c>
      <c r="H169" s="76">
        <f>(LasVegas!$B$24*10^3)/LasVegas!$B$8</f>
        <v>0</v>
      </c>
      <c r="I169" s="76">
        <f>(SanFrancisco!$B$24*10^3)/SanFrancisco!$B$8</f>
        <v>0</v>
      </c>
      <c r="J169" s="76">
        <f>(Baltimore!$B$24*10^3)/Baltimore!$B$8</f>
        <v>0</v>
      </c>
      <c r="K169" s="76">
        <f>(Albuquerque!$B$24*10^3)/Albuquerque!$B$8</f>
        <v>0</v>
      </c>
      <c r="L169" s="76">
        <f>(Seattle!$B$24*10^3)/Seattle!$B$8</f>
        <v>0</v>
      </c>
      <c r="M169" s="76">
        <f>(Chicago!$B$24*10^3)/Chicago!$B$8</f>
        <v>0</v>
      </c>
      <c r="N169" s="76">
        <f>(Boulder!$B$24*10^3)/Boulder!$B$8</f>
        <v>0</v>
      </c>
      <c r="O169" s="76">
        <f>(Minneapolis!$B$24*10^3)/Minneapolis!$B$8</f>
        <v>0</v>
      </c>
      <c r="P169" s="76">
        <f>(Helena!$B$24*10^3)/Helena!$B$8</f>
        <v>0</v>
      </c>
      <c r="Q169" s="76">
        <f>(Duluth!$B$24*10^3)/Duluth!$B$8</f>
        <v>0</v>
      </c>
      <c r="R169" s="76">
        <f>(Fairbanks!$B$24*10^3)/Fairbanks!$B$8</f>
        <v>0</v>
      </c>
    </row>
    <row r="170" spans="1:18">
      <c r="A170" s="46"/>
      <c r="B170" s="51" t="s">
        <v>245</v>
      </c>
      <c r="C170" s="76">
        <f>(Miami!$B$25*10^3)/Miami!$B$8</f>
        <v>8.0175581870151085</v>
      </c>
      <c r="D170" s="76">
        <f>(Houston!$B$25*10^3)/Houston!$B$8</f>
        <v>7.6526133115557373</v>
      </c>
      <c r="E170" s="76">
        <f>(Phoenix!$B$25*10^3)/Phoenix!$B$8</f>
        <v>7.674050632911392</v>
      </c>
      <c r="F170" s="76">
        <f>(Atlanta!$B$25*10^3)/Atlanta!$B$8</f>
        <v>7.3131890567578601</v>
      </c>
      <c r="G170" s="76">
        <f>(LosAngeles!$B$25*10^3)/LosAngeles!$B$8</f>
        <v>7.324928542262148</v>
      </c>
      <c r="H170" s="76">
        <f>(LasVegas!$B$25*10^3)/LasVegas!$B$8</f>
        <v>7.4270110249081256</v>
      </c>
      <c r="I170" s="76">
        <f>(SanFrancisco!$B$25*10^3)/SanFrancisco!$B$8</f>
        <v>7.0115353205389956</v>
      </c>
      <c r="J170" s="76">
        <f>(Baltimore!$B$25*10^3)/Baltimore!$B$8</f>
        <v>7.095753368721927</v>
      </c>
      <c r="K170" s="76">
        <f>(Albuquerque!$B$25*10^3)/Albuquerque!$B$8</f>
        <v>7.0911596570028586</v>
      </c>
      <c r="L170" s="76">
        <f>(Seattle!$B$25*10^3)/Seattle!$B$8</f>
        <v>6.8675990200081669</v>
      </c>
      <c r="M170" s="76">
        <f>(Chicago!$B$25*10^3)/Chicago!$B$8</f>
        <v>6.9410984075132705</v>
      </c>
      <c r="N170" s="76">
        <f>(Boulder!$B$25*10^3)/Boulder!$B$8</f>
        <v>6.9038383013474887</v>
      </c>
      <c r="O170" s="76">
        <f>(Minneapolis!$B$25*10^3)/Minneapolis!$B$8</f>
        <v>6.8706614944875462</v>
      </c>
      <c r="P170" s="76">
        <f>(Helena!$B$25*10^3)/Helena!$B$8</f>
        <v>6.7461208656594529</v>
      </c>
      <c r="Q170" s="76">
        <f>(Duluth!$B$25*10^3)/Duluth!$B$8</f>
        <v>6.6384238464679459</v>
      </c>
      <c r="R170" s="76">
        <f>(Fairbanks!$B$25*10^3)/Fairbanks!$B$8</f>
        <v>6.4633523887300939</v>
      </c>
    </row>
    <row r="171" spans="1:18">
      <c r="A171" s="46"/>
      <c r="B171" s="51" t="s">
        <v>246</v>
      </c>
      <c r="C171" s="76">
        <f>(Miami!$B$26*10^3)/Miami!$B$8</f>
        <v>0</v>
      </c>
      <c r="D171" s="76">
        <f>(Houston!$B$26*10^3)/Houston!$B$8</f>
        <v>0</v>
      </c>
      <c r="E171" s="76">
        <f>(Phoenix!$B$26*10^3)/Phoenix!$B$8</f>
        <v>0</v>
      </c>
      <c r="F171" s="76">
        <f>(Atlanta!$B$26*10^3)/Atlanta!$B$8</f>
        <v>0</v>
      </c>
      <c r="G171" s="76">
        <f>(LosAngeles!$B$26*10^3)/LosAngeles!$B$8</f>
        <v>0</v>
      </c>
      <c r="H171" s="76">
        <f>(LasVegas!$B$26*10^3)/LasVegas!$B$8</f>
        <v>0</v>
      </c>
      <c r="I171" s="76">
        <f>(SanFrancisco!$B$26*10^3)/SanFrancisco!$B$8</f>
        <v>0</v>
      </c>
      <c r="J171" s="76">
        <f>(Baltimore!$B$26*10^3)/Baltimore!$B$8</f>
        <v>0</v>
      </c>
      <c r="K171" s="76">
        <f>(Albuquerque!$B$26*10^3)/Albuquerque!$B$8</f>
        <v>0</v>
      </c>
      <c r="L171" s="76">
        <f>(Seattle!$B$26*10^3)/Seattle!$B$8</f>
        <v>0</v>
      </c>
      <c r="M171" s="76">
        <f>(Chicago!$B$26*10^3)/Chicago!$B$8</f>
        <v>0</v>
      </c>
      <c r="N171" s="76">
        <f>(Boulder!$B$26*10^3)/Boulder!$B$8</f>
        <v>0</v>
      </c>
      <c r="O171" s="76">
        <f>(Minneapolis!$B$26*10^3)/Minneapolis!$B$8</f>
        <v>0</v>
      </c>
      <c r="P171" s="76">
        <f>(Helena!$B$26*10^3)/Helena!$B$8</f>
        <v>0</v>
      </c>
      <c r="Q171" s="76">
        <f>(Duluth!$B$26*10^3)/Duluth!$B$8</f>
        <v>0</v>
      </c>
      <c r="R171" s="76">
        <f>(Fairbanks!$B$26*10^3)/Fairbanks!$B$8</f>
        <v>0</v>
      </c>
    </row>
    <row r="172" spans="1:18">
      <c r="A172" s="46"/>
      <c r="B172" s="51" t="s">
        <v>134</v>
      </c>
      <c r="C172" s="76">
        <f>(Miami!$B$28*10^3)/Miami!$B$8</f>
        <v>724.71314822376485</v>
      </c>
      <c r="D172" s="76">
        <f>(Houston!$B$28*10^3)/Houston!$B$8</f>
        <v>608.1630257247856</v>
      </c>
      <c r="E172" s="76">
        <f>(Phoenix!$B$28*10^3)/Phoenix!$B$8</f>
        <v>617.30910575745202</v>
      </c>
      <c r="F172" s="76">
        <f>(Atlanta!$B$28*10^3)/Atlanta!$B$8</f>
        <v>508.4422213148224</v>
      </c>
      <c r="G172" s="76">
        <f>(LosAngeles!$B$28*10^3)/LosAngeles!$B$8</f>
        <v>459.25071457737852</v>
      </c>
      <c r="H172" s="76">
        <f>(LasVegas!$B$28*10^3)/LasVegas!$B$8</f>
        <v>551.40414454879544</v>
      </c>
      <c r="I172" s="76">
        <f>(SanFrancisco!$B$28*10^3)/SanFrancisco!$B$8</f>
        <v>416.35667619436504</v>
      </c>
      <c r="J172" s="76">
        <f>(Baltimore!$B$28*10^3)/Baltimore!$B$8</f>
        <v>481.82931808901594</v>
      </c>
      <c r="K172" s="76">
        <f>(Albuquerque!$B$28*10^3)/Albuquerque!$B$8</f>
        <v>465.9993875051041</v>
      </c>
      <c r="L172" s="76">
        <f>(Seattle!$B$28*10^3)/Seattle!$B$8</f>
        <v>410.03317680685996</v>
      </c>
      <c r="M172" s="76">
        <f>(Chicago!$B$28*10^3)/Chicago!$B$8</f>
        <v>459.80247039608003</v>
      </c>
      <c r="N172" s="76">
        <f>(Boulder!$B$28*10^3)/Boulder!$B$8</f>
        <v>437.95937117190692</v>
      </c>
      <c r="O172" s="76">
        <f>(Minneapolis!$B$28*10^3)/Minneapolis!$B$8</f>
        <v>447.16414863209474</v>
      </c>
      <c r="P172" s="76">
        <f>(Helena!$B$28*10^3)/Helena!$B$8</f>
        <v>422.97213148223767</v>
      </c>
      <c r="Q172" s="76">
        <f>(Duluth!$B$28*10^3)/Duluth!$B$8</f>
        <v>418.17425479787676</v>
      </c>
      <c r="R172" s="76">
        <f>(Fairbanks!$B$28*10^3)/Fairbanks!$B$8</f>
        <v>416.81349530420579</v>
      </c>
    </row>
    <row r="173" spans="1:18">
      <c r="A173" s="46"/>
      <c r="B173" s="49" t="s">
        <v>283</v>
      </c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</row>
    <row r="174" spans="1:18">
      <c r="A174" s="46"/>
      <c r="B174" s="51" t="s">
        <v>247</v>
      </c>
      <c r="C174" s="76">
        <f>(Miami!$C$13*10^3)/Miami!$B$8</f>
        <v>10.795732952225398</v>
      </c>
      <c r="D174" s="76">
        <f>(Houston!$C$13*10^3)/Houston!$B$8</f>
        <v>105.87893017558187</v>
      </c>
      <c r="E174" s="76">
        <f>(Phoenix!$C$13*10^3)/Phoenix!$B$8</f>
        <v>73.727541853817883</v>
      </c>
      <c r="F174" s="76">
        <f>(Atlanta!$C$13*10^3)/Atlanta!$B$8</f>
        <v>210.05767660269498</v>
      </c>
      <c r="G174" s="76">
        <f>(LosAngeles!$C$13*10^3)/LosAngeles!$B$8</f>
        <v>62.86392405063291</v>
      </c>
      <c r="H174" s="76">
        <f>(LasVegas!$C$13*10^3)/LasVegas!$B$8</f>
        <v>117.10340955492038</v>
      </c>
      <c r="I174" s="76">
        <f>(SanFrancisco!$C$13*10^3)/SanFrancisco!$B$8</f>
        <v>179.777970600245</v>
      </c>
      <c r="J174" s="76">
        <f>(Baltimore!$C$13*10^3)/Baltimore!$B$8</f>
        <v>347.79399755002044</v>
      </c>
      <c r="K174" s="76">
        <f>(Albuquerque!$C$13*10^3)/Albuquerque!$B$8</f>
        <v>230.02654144548796</v>
      </c>
      <c r="L174" s="76">
        <f>(Seattle!$C$13*10^3)/Seattle!$B$8</f>
        <v>337.83176806859944</v>
      </c>
      <c r="M174" s="76">
        <f>(Chicago!$C$13*10^3)/Chicago!$B$8</f>
        <v>475.31645569620252</v>
      </c>
      <c r="N174" s="76">
        <f>(Boulder!$C$13*10^3)/Boulder!$B$8</f>
        <v>332.76541445487953</v>
      </c>
      <c r="O174" s="76">
        <f>(Minneapolis!$C$13*10^3)/Minneapolis!$B$8</f>
        <v>635.19242547978763</v>
      </c>
      <c r="P174" s="76">
        <f>(Helena!$C$13*10^3)/Helena!$B$8</f>
        <v>505.39914250714577</v>
      </c>
      <c r="Q174" s="76">
        <f>(Duluth!$C$13*10^3)/Duluth!$B$8</f>
        <v>765.29093507554103</v>
      </c>
      <c r="R174" s="76">
        <f>(Fairbanks!$C$13*10^3)/Fairbanks!$B$8</f>
        <v>1356.8216619028174</v>
      </c>
    </row>
    <row r="175" spans="1:18">
      <c r="A175" s="46"/>
      <c r="B175" s="51" t="s">
        <v>248</v>
      </c>
      <c r="C175" s="76">
        <f>(Miami!$C$14*10^3)/Miami!$B$8</f>
        <v>0</v>
      </c>
      <c r="D175" s="76">
        <f>(Houston!$C$14*10^3)/Houston!$B$8</f>
        <v>0</v>
      </c>
      <c r="E175" s="76">
        <f>(Phoenix!$C$14*10^3)/Phoenix!$B$8</f>
        <v>0</v>
      </c>
      <c r="F175" s="76">
        <f>(Atlanta!$C$14*10^3)/Atlanta!$B$8</f>
        <v>0</v>
      </c>
      <c r="G175" s="76">
        <f>(LosAngeles!$C$14*10^3)/LosAngeles!$B$8</f>
        <v>0</v>
      </c>
      <c r="H175" s="76">
        <f>(LasVegas!$C$14*10^3)/LasVegas!$B$8</f>
        <v>0</v>
      </c>
      <c r="I175" s="76">
        <f>(SanFrancisco!$C$14*10^3)/SanFrancisco!$B$8</f>
        <v>0</v>
      </c>
      <c r="J175" s="76">
        <f>(Baltimore!$C$14*10^3)/Baltimore!$B$8</f>
        <v>0</v>
      </c>
      <c r="K175" s="76">
        <f>(Albuquerque!$C$14*10^3)/Albuquerque!$B$8</f>
        <v>0</v>
      </c>
      <c r="L175" s="76">
        <f>(Seattle!$C$14*10^3)/Seattle!$B$8</f>
        <v>0</v>
      </c>
      <c r="M175" s="76">
        <f>(Chicago!$C$14*10^3)/Chicago!$B$8</f>
        <v>0</v>
      </c>
      <c r="N175" s="76">
        <f>(Boulder!$C$14*10^3)/Boulder!$B$8</f>
        <v>0</v>
      </c>
      <c r="O175" s="76">
        <f>(Minneapolis!$C$14*10^3)/Minneapolis!$B$8</f>
        <v>0</v>
      </c>
      <c r="P175" s="76">
        <f>(Helena!$C$14*10^3)/Helena!$B$8</f>
        <v>0</v>
      </c>
      <c r="Q175" s="76">
        <f>(Duluth!$C$14*10^3)/Duluth!$B$8</f>
        <v>0</v>
      </c>
      <c r="R175" s="76">
        <f>(Fairbanks!$C$14*10^3)/Fairbanks!$B$8</f>
        <v>0</v>
      </c>
    </row>
    <row r="176" spans="1:18">
      <c r="A176" s="46"/>
      <c r="B176" s="51" t="s">
        <v>249</v>
      </c>
      <c r="C176" s="76">
        <f>(Miami!$C$15*10^3)/Miami!$B$8</f>
        <v>0</v>
      </c>
      <c r="D176" s="76">
        <f>(Houston!$C$15*10^3)/Houston!$B$8</f>
        <v>0</v>
      </c>
      <c r="E176" s="76">
        <f>(Phoenix!$C$15*10^3)/Phoenix!$B$8</f>
        <v>0</v>
      </c>
      <c r="F176" s="76">
        <f>(Atlanta!$C$15*10^3)/Atlanta!$B$8</f>
        <v>0</v>
      </c>
      <c r="G176" s="76">
        <f>(LosAngeles!$C$15*10^3)/LosAngeles!$B$8</f>
        <v>0</v>
      </c>
      <c r="H176" s="76">
        <f>(LasVegas!$C$15*10^3)/LasVegas!$B$8</f>
        <v>0</v>
      </c>
      <c r="I176" s="76">
        <f>(SanFrancisco!$C$15*10^3)/SanFrancisco!$B$8</f>
        <v>0</v>
      </c>
      <c r="J176" s="76">
        <f>(Baltimore!$C$15*10^3)/Baltimore!$B$8</f>
        <v>0</v>
      </c>
      <c r="K176" s="76">
        <f>(Albuquerque!$C$15*10^3)/Albuquerque!$B$8</f>
        <v>0</v>
      </c>
      <c r="L176" s="76">
        <f>(Seattle!$C$15*10^3)/Seattle!$B$8</f>
        <v>0</v>
      </c>
      <c r="M176" s="76">
        <f>(Chicago!$C$15*10^3)/Chicago!$B$8</f>
        <v>0</v>
      </c>
      <c r="N176" s="76">
        <f>(Boulder!$C$15*10^3)/Boulder!$B$8</f>
        <v>0</v>
      </c>
      <c r="O176" s="76">
        <f>(Minneapolis!$C$15*10^3)/Minneapolis!$B$8</f>
        <v>0</v>
      </c>
      <c r="P176" s="76">
        <f>(Helena!$C$15*10^3)/Helena!$B$8</f>
        <v>0</v>
      </c>
      <c r="Q176" s="76">
        <f>(Duluth!$C$15*10^3)/Duluth!$B$8</f>
        <v>0</v>
      </c>
      <c r="R176" s="76">
        <f>(Fairbanks!$C$15*10^3)/Fairbanks!$B$8</f>
        <v>0</v>
      </c>
    </row>
    <row r="177" spans="1:18">
      <c r="A177" s="46"/>
      <c r="B177" s="51" t="s">
        <v>250</v>
      </c>
      <c r="C177" s="76">
        <f>(Miami!$C$16*10^3)/Miami!$B$8</f>
        <v>0</v>
      </c>
      <c r="D177" s="76">
        <f>(Houston!$C$16*10^3)/Houston!$B$8</f>
        <v>0</v>
      </c>
      <c r="E177" s="76">
        <f>(Phoenix!$C$16*10^3)/Phoenix!$B$8</f>
        <v>0</v>
      </c>
      <c r="F177" s="76">
        <f>(Atlanta!$C$16*10^3)/Atlanta!$B$8</f>
        <v>0</v>
      </c>
      <c r="G177" s="76">
        <f>(LosAngeles!$C$16*10^3)/LosAngeles!$B$8</f>
        <v>0</v>
      </c>
      <c r="H177" s="76">
        <f>(LasVegas!$C$16*10^3)/LasVegas!$B$8</f>
        <v>0</v>
      </c>
      <c r="I177" s="76">
        <f>(SanFrancisco!$C$16*10^3)/SanFrancisco!$B$8</f>
        <v>0</v>
      </c>
      <c r="J177" s="76">
        <f>(Baltimore!$C$16*10^3)/Baltimore!$B$8</f>
        <v>0</v>
      </c>
      <c r="K177" s="76">
        <f>(Albuquerque!$C$16*10^3)/Albuquerque!$B$8</f>
        <v>0</v>
      </c>
      <c r="L177" s="76">
        <f>(Seattle!$C$16*10^3)/Seattle!$B$8</f>
        <v>0</v>
      </c>
      <c r="M177" s="76">
        <f>(Chicago!$C$16*10^3)/Chicago!$B$8</f>
        <v>0</v>
      </c>
      <c r="N177" s="76">
        <f>(Boulder!$C$16*10^3)/Boulder!$B$8</f>
        <v>0</v>
      </c>
      <c r="O177" s="76">
        <f>(Minneapolis!$C$16*10^3)/Minneapolis!$B$8</f>
        <v>0</v>
      </c>
      <c r="P177" s="76">
        <f>(Helena!$C$16*10^3)/Helena!$B$8</f>
        <v>0</v>
      </c>
      <c r="Q177" s="76">
        <f>(Duluth!$C$16*10^3)/Duluth!$B$8</f>
        <v>0</v>
      </c>
      <c r="R177" s="76">
        <f>(Fairbanks!$C$16*10^3)/Fairbanks!$B$8</f>
        <v>0</v>
      </c>
    </row>
    <row r="178" spans="1:18">
      <c r="A178" s="46"/>
      <c r="B178" s="51" t="s">
        <v>251</v>
      </c>
      <c r="C178" s="76">
        <f>(Miami!$C$17*10^3)/Miami!$B$8</f>
        <v>18.037464271131075</v>
      </c>
      <c r="D178" s="76">
        <f>(Houston!$C$17*10^3)/Houston!$B$8</f>
        <v>18.037464271131075</v>
      </c>
      <c r="E178" s="76">
        <f>(Phoenix!$C$17*10^3)/Phoenix!$B$8</f>
        <v>18.037464271131075</v>
      </c>
      <c r="F178" s="76">
        <f>(Atlanta!$C$17*10^3)/Atlanta!$B$8</f>
        <v>18.037464271131075</v>
      </c>
      <c r="G178" s="76">
        <f>(LosAngeles!$C$17*10^3)/LosAngeles!$B$8</f>
        <v>18.037464271131075</v>
      </c>
      <c r="H178" s="76">
        <f>(LasVegas!$C$17*10^3)/LasVegas!$B$8</f>
        <v>18.037464271131075</v>
      </c>
      <c r="I178" s="76">
        <f>(SanFrancisco!$C$17*10^3)/SanFrancisco!$B$8</f>
        <v>18.037464271131075</v>
      </c>
      <c r="J178" s="76">
        <f>(Baltimore!$C$17*10^3)/Baltimore!$B$8</f>
        <v>18.037464271131075</v>
      </c>
      <c r="K178" s="76">
        <f>(Albuquerque!$C$17*10^3)/Albuquerque!$B$8</f>
        <v>18.037464271131075</v>
      </c>
      <c r="L178" s="76">
        <f>(Seattle!$C$17*10^3)/Seattle!$B$8</f>
        <v>18.037464271131075</v>
      </c>
      <c r="M178" s="76">
        <f>(Chicago!$C$17*10^3)/Chicago!$B$8</f>
        <v>18.037464271131075</v>
      </c>
      <c r="N178" s="76">
        <f>(Boulder!$C$17*10^3)/Boulder!$B$8</f>
        <v>18.037464271131075</v>
      </c>
      <c r="O178" s="76">
        <f>(Minneapolis!$C$17*10^3)/Minneapolis!$B$8</f>
        <v>18.037464271131075</v>
      </c>
      <c r="P178" s="76">
        <f>(Helena!$C$17*10^3)/Helena!$B$8</f>
        <v>18.037464271131075</v>
      </c>
      <c r="Q178" s="76">
        <f>(Duluth!$C$17*10^3)/Duluth!$B$8</f>
        <v>18.037464271131075</v>
      </c>
      <c r="R178" s="76">
        <f>(Fairbanks!$C$17*10^3)/Fairbanks!$B$8</f>
        <v>18.037464271131075</v>
      </c>
    </row>
    <row r="179" spans="1:18">
      <c r="A179" s="46"/>
      <c r="B179" s="51" t="s">
        <v>252</v>
      </c>
      <c r="C179" s="76">
        <f>(Miami!$C$18*10^3)/Miami!$B$8</f>
        <v>0</v>
      </c>
      <c r="D179" s="76">
        <f>(Houston!$C$18*10^3)/Houston!$B$8</f>
        <v>0</v>
      </c>
      <c r="E179" s="76">
        <f>(Phoenix!$C$18*10^3)/Phoenix!$B$8</f>
        <v>0</v>
      </c>
      <c r="F179" s="76">
        <f>(Atlanta!$C$18*10^3)/Atlanta!$B$8</f>
        <v>0</v>
      </c>
      <c r="G179" s="76">
        <f>(LosAngeles!$C$18*10^3)/LosAngeles!$B$8</f>
        <v>0</v>
      </c>
      <c r="H179" s="76">
        <f>(LasVegas!$C$18*10^3)/LasVegas!$B$8</f>
        <v>0</v>
      </c>
      <c r="I179" s="76">
        <f>(SanFrancisco!$C$18*10^3)/SanFrancisco!$B$8</f>
        <v>0</v>
      </c>
      <c r="J179" s="76">
        <f>(Baltimore!$C$18*10^3)/Baltimore!$B$8</f>
        <v>0</v>
      </c>
      <c r="K179" s="76">
        <f>(Albuquerque!$C$18*10^3)/Albuquerque!$B$8</f>
        <v>0</v>
      </c>
      <c r="L179" s="76">
        <f>(Seattle!$C$18*10^3)/Seattle!$B$8</f>
        <v>0</v>
      </c>
      <c r="M179" s="76">
        <f>(Chicago!$C$18*10^3)/Chicago!$B$8</f>
        <v>0</v>
      </c>
      <c r="N179" s="76">
        <f>(Boulder!$C$18*10^3)/Boulder!$B$8</f>
        <v>0</v>
      </c>
      <c r="O179" s="76">
        <f>(Minneapolis!$C$18*10^3)/Minneapolis!$B$8</f>
        <v>0</v>
      </c>
      <c r="P179" s="76">
        <f>(Helena!$C$18*10^3)/Helena!$B$8</f>
        <v>0</v>
      </c>
      <c r="Q179" s="76">
        <f>(Duluth!$C$18*10^3)/Duluth!$B$8</f>
        <v>0</v>
      </c>
      <c r="R179" s="76">
        <f>(Fairbanks!$C$18*10^3)/Fairbanks!$B$8</f>
        <v>0</v>
      </c>
    </row>
    <row r="180" spans="1:18">
      <c r="A180" s="46"/>
      <c r="B180" s="51" t="s">
        <v>253</v>
      </c>
      <c r="C180" s="76">
        <f>(Miami!$C$19*10^3)/Miami!$B$8</f>
        <v>0</v>
      </c>
      <c r="D180" s="76">
        <f>(Houston!$C$19*10^3)/Houston!$B$8</f>
        <v>0</v>
      </c>
      <c r="E180" s="76">
        <f>(Phoenix!$C$19*10^3)/Phoenix!$B$8</f>
        <v>0</v>
      </c>
      <c r="F180" s="76">
        <f>(Atlanta!$C$19*10^3)/Atlanta!$B$8</f>
        <v>0</v>
      </c>
      <c r="G180" s="76">
        <f>(LosAngeles!$C$19*10^3)/LosAngeles!$B$8</f>
        <v>0</v>
      </c>
      <c r="H180" s="76">
        <f>(LasVegas!$C$19*10^3)/LasVegas!$B$8</f>
        <v>0</v>
      </c>
      <c r="I180" s="76">
        <f>(SanFrancisco!$C$19*10^3)/SanFrancisco!$B$8</f>
        <v>0</v>
      </c>
      <c r="J180" s="76">
        <f>(Baltimore!$C$19*10^3)/Baltimore!$B$8</f>
        <v>0</v>
      </c>
      <c r="K180" s="76">
        <f>(Albuquerque!$C$19*10^3)/Albuquerque!$B$8</f>
        <v>0</v>
      </c>
      <c r="L180" s="76">
        <f>(Seattle!$C$19*10^3)/Seattle!$B$8</f>
        <v>0</v>
      </c>
      <c r="M180" s="76">
        <f>(Chicago!$C$19*10^3)/Chicago!$B$8</f>
        <v>0</v>
      </c>
      <c r="N180" s="76">
        <f>(Boulder!$C$19*10^3)/Boulder!$B$8</f>
        <v>0</v>
      </c>
      <c r="O180" s="76">
        <f>(Minneapolis!$C$19*10^3)/Minneapolis!$B$8</f>
        <v>0</v>
      </c>
      <c r="P180" s="76">
        <f>(Helena!$C$19*10^3)/Helena!$B$8</f>
        <v>0</v>
      </c>
      <c r="Q180" s="76">
        <f>(Duluth!$C$19*10^3)/Duluth!$B$8</f>
        <v>0</v>
      </c>
      <c r="R180" s="76">
        <f>(Fairbanks!$C$19*10^3)/Fairbanks!$B$8</f>
        <v>0</v>
      </c>
    </row>
    <row r="181" spans="1:18">
      <c r="A181" s="46"/>
      <c r="B181" s="51" t="s">
        <v>254</v>
      </c>
      <c r="C181" s="76">
        <f>(Miami!$C$20*10^3)/Miami!$B$8</f>
        <v>0</v>
      </c>
      <c r="D181" s="76">
        <f>(Houston!$C$20*10^3)/Houston!$B$8</f>
        <v>0</v>
      </c>
      <c r="E181" s="76">
        <f>(Phoenix!$C$20*10^3)/Phoenix!$B$8</f>
        <v>0</v>
      </c>
      <c r="F181" s="76">
        <f>(Atlanta!$C$20*10^3)/Atlanta!$B$8</f>
        <v>0</v>
      </c>
      <c r="G181" s="76">
        <f>(LosAngeles!$C$20*10^3)/LosAngeles!$B$8</f>
        <v>0</v>
      </c>
      <c r="H181" s="76">
        <f>(LasVegas!$C$20*10^3)/LasVegas!$B$8</f>
        <v>0</v>
      </c>
      <c r="I181" s="76">
        <f>(SanFrancisco!$C$20*10^3)/SanFrancisco!$B$8</f>
        <v>0</v>
      </c>
      <c r="J181" s="76">
        <f>(Baltimore!$C$20*10^3)/Baltimore!$B$8</f>
        <v>0</v>
      </c>
      <c r="K181" s="76">
        <f>(Albuquerque!$C$20*10^3)/Albuquerque!$B$8</f>
        <v>0</v>
      </c>
      <c r="L181" s="76">
        <f>(Seattle!$C$20*10^3)/Seattle!$B$8</f>
        <v>0</v>
      </c>
      <c r="M181" s="76">
        <f>(Chicago!$C$20*10^3)/Chicago!$B$8</f>
        <v>0</v>
      </c>
      <c r="N181" s="76">
        <f>(Boulder!$C$20*10^3)/Boulder!$B$8</f>
        <v>0</v>
      </c>
      <c r="O181" s="76">
        <f>(Minneapolis!$C$20*10^3)/Minneapolis!$B$8</f>
        <v>0</v>
      </c>
      <c r="P181" s="76">
        <f>(Helena!$C$20*10^3)/Helena!$B$8</f>
        <v>0</v>
      </c>
      <c r="Q181" s="76">
        <f>(Duluth!$C$20*10^3)/Duluth!$B$8</f>
        <v>0</v>
      </c>
      <c r="R181" s="76">
        <f>(Fairbanks!$C$20*10^3)/Fairbanks!$B$8</f>
        <v>0</v>
      </c>
    </row>
    <row r="182" spans="1:18">
      <c r="A182" s="46"/>
      <c r="B182" s="51" t="s">
        <v>255</v>
      </c>
      <c r="C182" s="76">
        <f>(Miami!$C$21*10^3)/Miami!$B$8</f>
        <v>0</v>
      </c>
      <c r="D182" s="76">
        <f>(Houston!$C$21*10^3)/Houston!$B$8</f>
        <v>0</v>
      </c>
      <c r="E182" s="76">
        <f>(Phoenix!$C$21*10^3)/Phoenix!$B$8</f>
        <v>0</v>
      </c>
      <c r="F182" s="76">
        <f>(Atlanta!$C$21*10^3)/Atlanta!$B$8</f>
        <v>0</v>
      </c>
      <c r="G182" s="76">
        <f>(LosAngeles!$C$21*10^3)/LosAngeles!$B$8</f>
        <v>0</v>
      </c>
      <c r="H182" s="76">
        <f>(LasVegas!$C$21*10^3)/LasVegas!$B$8</f>
        <v>0</v>
      </c>
      <c r="I182" s="76">
        <f>(SanFrancisco!$C$21*10^3)/SanFrancisco!$B$8</f>
        <v>0</v>
      </c>
      <c r="J182" s="76">
        <f>(Baltimore!$C$21*10^3)/Baltimore!$B$8</f>
        <v>0</v>
      </c>
      <c r="K182" s="76">
        <f>(Albuquerque!$C$21*10^3)/Albuquerque!$B$8</f>
        <v>0</v>
      </c>
      <c r="L182" s="76">
        <f>(Seattle!$C$21*10^3)/Seattle!$B$8</f>
        <v>0</v>
      </c>
      <c r="M182" s="76">
        <f>(Chicago!$C$21*10^3)/Chicago!$B$8</f>
        <v>0</v>
      </c>
      <c r="N182" s="76">
        <f>(Boulder!$C$21*10^3)/Boulder!$B$8</f>
        <v>0</v>
      </c>
      <c r="O182" s="76">
        <f>(Minneapolis!$C$21*10^3)/Minneapolis!$B$8</f>
        <v>0</v>
      </c>
      <c r="P182" s="76">
        <f>(Helena!$C$21*10^3)/Helena!$B$8</f>
        <v>0</v>
      </c>
      <c r="Q182" s="76">
        <f>(Duluth!$C$21*10^3)/Duluth!$B$8</f>
        <v>0</v>
      </c>
      <c r="R182" s="76">
        <f>(Fairbanks!$C$21*10^3)/Fairbanks!$B$8</f>
        <v>0</v>
      </c>
    </row>
    <row r="183" spans="1:18">
      <c r="A183" s="46"/>
      <c r="B183" s="51" t="s">
        <v>256</v>
      </c>
      <c r="C183" s="76">
        <f>(Miami!$C$22*10^3)/Miami!$B$8</f>
        <v>0</v>
      </c>
      <c r="D183" s="76">
        <f>(Houston!$C$22*10^3)/Houston!$B$8</f>
        <v>0</v>
      </c>
      <c r="E183" s="76">
        <f>(Phoenix!$C$22*10^3)/Phoenix!$B$8</f>
        <v>0</v>
      </c>
      <c r="F183" s="76">
        <f>(Atlanta!$C$22*10^3)/Atlanta!$B$8</f>
        <v>0</v>
      </c>
      <c r="G183" s="76">
        <f>(LosAngeles!$C$22*10^3)/LosAngeles!$B$8</f>
        <v>0</v>
      </c>
      <c r="H183" s="76">
        <f>(LasVegas!$C$22*10^3)/LasVegas!$B$8</f>
        <v>0</v>
      </c>
      <c r="I183" s="76">
        <f>(SanFrancisco!$C$22*10^3)/SanFrancisco!$B$8</f>
        <v>0</v>
      </c>
      <c r="J183" s="76">
        <f>(Baltimore!$C$22*10^3)/Baltimore!$B$8</f>
        <v>0</v>
      </c>
      <c r="K183" s="76">
        <f>(Albuquerque!$C$22*10^3)/Albuquerque!$B$8</f>
        <v>0</v>
      </c>
      <c r="L183" s="76">
        <f>(Seattle!$C$22*10^3)/Seattle!$B$8</f>
        <v>0</v>
      </c>
      <c r="M183" s="76">
        <f>(Chicago!$C$22*10^3)/Chicago!$B$8</f>
        <v>0</v>
      </c>
      <c r="N183" s="76">
        <f>(Boulder!$C$22*10^3)/Boulder!$B$8</f>
        <v>0</v>
      </c>
      <c r="O183" s="76">
        <f>(Minneapolis!$C$22*10^3)/Minneapolis!$B$8</f>
        <v>0</v>
      </c>
      <c r="P183" s="76">
        <f>(Helena!$C$22*10^3)/Helena!$B$8</f>
        <v>0</v>
      </c>
      <c r="Q183" s="76">
        <f>(Duluth!$C$22*10^3)/Duluth!$B$8</f>
        <v>0</v>
      </c>
      <c r="R183" s="76">
        <f>(Fairbanks!$C$22*10^3)/Fairbanks!$B$8</f>
        <v>0</v>
      </c>
    </row>
    <row r="184" spans="1:18">
      <c r="A184" s="46"/>
      <c r="B184" s="51" t="s">
        <v>257</v>
      </c>
      <c r="C184" s="76">
        <f>(Miami!$C$23*10^3)/Miami!$B$8</f>
        <v>0</v>
      </c>
      <c r="D184" s="76">
        <f>(Houston!$C$23*10^3)/Houston!$B$8</f>
        <v>0</v>
      </c>
      <c r="E184" s="76">
        <f>(Phoenix!$C$23*10^3)/Phoenix!$B$8</f>
        <v>0</v>
      </c>
      <c r="F184" s="76">
        <f>(Atlanta!$C$23*10^3)/Atlanta!$B$8</f>
        <v>0</v>
      </c>
      <c r="G184" s="76">
        <f>(LosAngeles!$C$23*10^3)/LosAngeles!$B$8</f>
        <v>0</v>
      </c>
      <c r="H184" s="76">
        <f>(LasVegas!$C$23*10^3)/LasVegas!$B$8</f>
        <v>0</v>
      </c>
      <c r="I184" s="76">
        <f>(SanFrancisco!$C$23*10^3)/SanFrancisco!$B$8</f>
        <v>0</v>
      </c>
      <c r="J184" s="76">
        <f>(Baltimore!$C$23*10^3)/Baltimore!$B$8</f>
        <v>0</v>
      </c>
      <c r="K184" s="76">
        <f>(Albuquerque!$C$23*10^3)/Albuquerque!$B$8</f>
        <v>0</v>
      </c>
      <c r="L184" s="76">
        <f>(Seattle!$C$23*10^3)/Seattle!$B$8</f>
        <v>0</v>
      </c>
      <c r="M184" s="76">
        <f>(Chicago!$C$23*10^3)/Chicago!$B$8</f>
        <v>0</v>
      </c>
      <c r="N184" s="76">
        <f>(Boulder!$C$23*10^3)/Boulder!$B$8</f>
        <v>0</v>
      </c>
      <c r="O184" s="76">
        <f>(Minneapolis!$C$23*10^3)/Minneapolis!$B$8</f>
        <v>0</v>
      </c>
      <c r="P184" s="76">
        <f>(Helena!$C$23*10^3)/Helena!$B$8</f>
        <v>0</v>
      </c>
      <c r="Q184" s="76">
        <f>(Duluth!$C$23*10^3)/Duluth!$B$8</f>
        <v>0</v>
      </c>
      <c r="R184" s="76">
        <f>(Fairbanks!$C$23*10^3)/Fairbanks!$B$8</f>
        <v>0</v>
      </c>
    </row>
    <row r="185" spans="1:18">
      <c r="A185" s="46"/>
      <c r="B185" s="51" t="s">
        <v>258</v>
      </c>
      <c r="C185" s="76">
        <f>(Miami!$C$24*10^3)/Miami!$B$8</f>
        <v>9.6197427521437326</v>
      </c>
      <c r="D185" s="76">
        <f>(Houston!$C$24*10^3)/Houston!$B$8</f>
        <v>13.09973458554512</v>
      </c>
      <c r="E185" s="76">
        <f>(Phoenix!$C$24*10^3)/Phoenix!$B$8</f>
        <v>11.510820743160474</v>
      </c>
      <c r="F185" s="76">
        <f>(Atlanta!$C$24*10^3)/Atlanta!$B$8</f>
        <v>16.192323397305021</v>
      </c>
      <c r="G185" s="76">
        <f>(LosAngeles!$C$24*10^3)/LosAngeles!$B$8</f>
        <v>15.1434258881176</v>
      </c>
      <c r="H185" s="76">
        <f>(LasVegas!$C$24*10^3)/LasVegas!$B$8</f>
        <v>13.781645569620252</v>
      </c>
      <c r="I185" s="76">
        <f>(SanFrancisco!$C$24*10^3)/SanFrancisco!$B$8</f>
        <v>17.760310330747245</v>
      </c>
      <c r="J185" s="76">
        <f>(Baltimore!$C$24*10^3)/Baltimore!$B$8</f>
        <v>18.655063291139239</v>
      </c>
      <c r="K185" s="76">
        <f>(Albuquerque!$C$24*10^3)/Albuquerque!$B$8</f>
        <v>18.179358922008984</v>
      </c>
      <c r="L185" s="76">
        <f>(Seattle!$C$24*10^3)/Seattle!$B$8</f>
        <v>19.521233156390362</v>
      </c>
      <c r="M185" s="76">
        <f>(Chicago!$C$24*10^3)/Chicago!$B$8</f>
        <v>20.74928542262148</v>
      </c>
      <c r="N185" s="76">
        <f>(Boulder!$C$24*10^3)/Boulder!$B$8</f>
        <v>20.551755818701512</v>
      </c>
      <c r="O185" s="76">
        <f>(Minneapolis!$C$24*10^3)/Minneapolis!$B$8</f>
        <v>22.614842792976724</v>
      </c>
      <c r="P185" s="76">
        <f>(Helena!$C$24*10^3)/Helena!$B$8</f>
        <v>22.78532053899551</v>
      </c>
      <c r="Q185" s="76">
        <f>(Duluth!$C$24*10^3)/Duluth!$B$8</f>
        <v>25.402204981625154</v>
      </c>
      <c r="R185" s="76">
        <f>(Fairbanks!$C$24*10^3)/Fairbanks!$B$8</f>
        <v>28.70151082074316</v>
      </c>
    </row>
    <row r="186" spans="1:18">
      <c r="A186" s="46"/>
      <c r="B186" s="51" t="s">
        <v>259</v>
      </c>
      <c r="C186" s="76">
        <f>(Miami!$C$25*10^3)/Miami!$B$8</f>
        <v>0</v>
      </c>
      <c r="D186" s="76">
        <f>(Houston!$C$25*10^3)/Houston!$B$8</f>
        <v>0</v>
      </c>
      <c r="E186" s="76">
        <f>(Phoenix!$C$25*10^3)/Phoenix!$B$8</f>
        <v>0</v>
      </c>
      <c r="F186" s="76">
        <f>(Atlanta!$C$25*10^3)/Atlanta!$B$8</f>
        <v>0</v>
      </c>
      <c r="G186" s="76">
        <f>(LosAngeles!$C$25*10^3)/LosAngeles!$B$8</f>
        <v>0</v>
      </c>
      <c r="H186" s="76">
        <f>(LasVegas!$C$25*10^3)/LasVegas!$B$8</f>
        <v>0</v>
      </c>
      <c r="I186" s="76">
        <f>(SanFrancisco!$C$25*10^3)/SanFrancisco!$B$8</f>
        <v>0</v>
      </c>
      <c r="J186" s="76">
        <f>(Baltimore!$C$25*10^3)/Baltimore!$B$8</f>
        <v>0</v>
      </c>
      <c r="K186" s="76">
        <f>(Albuquerque!$C$25*10^3)/Albuquerque!$B$8</f>
        <v>0</v>
      </c>
      <c r="L186" s="76">
        <f>(Seattle!$C$25*10^3)/Seattle!$B$8</f>
        <v>0</v>
      </c>
      <c r="M186" s="76">
        <f>(Chicago!$C$25*10^3)/Chicago!$B$8</f>
        <v>0</v>
      </c>
      <c r="N186" s="76">
        <f>(Boulder!$C$25*10^3)/Boulder!$B$8</f>
        <v>0</v>
      </c>
      <c r="O186" s="76">
        <f>(Minneapolis!$C$25*10^3)/Minneapolis!$B$8</f>
        <v>0</v>
      </c>
      <c r="P186" s="76">
        <f>(Helena!$C$25*10^3)/Helena!$B$8</f>
        <v>0</v>
      </c>
      <c r="Q186" s="76">
        <f>(Duluth!$C$25*10^3)/Duluth!$B$8</f>
        <v>0</v>
      </c>
      <c r="R186" s="76">
        <f>(Fairbanks!$C$25*10^3)/Fairbanks!$B$8</f>
        <v>0</v>
      </c>
    </row>
    <row r="187" spans="1:18">
      <c r="A187" s="46"/>
      <c r="B187" s="51" t="s">
        <v>260</v>
      </c>
      <c r="C187" s="76">
        <f>(Miami!$C$26*10^3)/Miami!$B$8</f>
        <v>0</v>
      </c>
      <c r="D187" s="76">
        <f>(Houston!$C$26*10^3)/Houston!$B$8</f>
        <v>0</v>
      </c>
      <c r="E187" s="76">
        <f>(Phoenix!$C$26*10^3)/Phoenix!$B$8</f>
        <v>0</v>
      </c>
      <c r="F187" s="76">
        <f>(Atlanta!$C$26*10^3)/Atlanta!$B$8</f>
        <v>0</v>
      </c>
      <c r="G187" s="76">
        <f>(LosAngeles!$C$26*10^3)/LosAngeles!$B$8</f>
        <v>0</v>
      </c>
      <c r="H187" s="76">
        <f>(LasVegas!$C$26*10^3)/LasVegas!$B$8</f>
        <v>0</v>
      </c>
      <c r="I187" s="76">
        <f>(SanFrancisco!$C$26*10^3)/SanFrancisco!$B$8</f>
        <v>0</v>
      </c>
      <c r="J187" s="76">
        <f>(Baltimore!$C$26*10^3)/Baltimore!$B$8</f>
        <v>0</v>
      </c>
      <c r="K187" s="76">
        <f>(Albuquerque!$C$26*10^3)/Albuquerque!$B$8</f>
        <v>0</v>
      </c>
      <c r="L187" s="76">
        <f>(Seattle!$C$26*10^3)/Seattle!$B$8</f>
        <v>0</v>
      </c>
      <c r="M187" s="76">
        <f>(Chicago!$C$26*10^3)/Chicago!$B$8</f>
        <v>0</v>
      </c>
      <c r="N187" s="76">
        <f>(Boulder!$C$26*10^3)/Boulder!$B$8</f>
        <v>0</v>
      </c>
      <c r="O187" s="76">
        <f>(Minneapolis!$C$26*10^3)/Minneapolis!$B$8</f>
        <v>0</v>
      </c>
      <c r="P187" s="76">
        <f>(Helena!$C$26*10^3)/Helena!$B$8</f>
        <v>0</v>
      </c>
      <c r="Q187" s="76">
        <f>(Duluth!$C$26*10^3)/Duluth!$B$8</f>
        <v>0</v>
      </c>
      <c r="R187" s="76">
        <f>(Fairbanks!$C$26*10^3)/Fairbanks!$B$8</f>
        <v>0</v>
      </c>
    </row>
    <row r="188" spans="1:18">
      <c r="A188" s="46"/>
      <c r="B188" s="51" t="s">
        <v>134</v>
      </c>
      <c r="C188" s="76">
        <f>(Miami!$C$28*10^3)/Miami!$B$8</f>
        <v>38.452939975500207</v>
      </c>
      <c r="D188" s="76">
        <f>(Houston!$C$28*10^3)/Houston!$B$8</f>
        <v>137.01612903225808</v>
      </c>
      <c r="E188" s="76">
        <f>(Phoenix!$C$28*10^3)/Phoenix!$B$8</f>
        <v>103.27582686810943</v>
      </c>
      <c r="F188" s="76">
        <f>(Atlanta!$C$28*10^3)/Atlanta!$B$8</f>
        <v>244.28746427113109</v>
      </c>
      <c r="G188" s="76">
        <f>(LosAngeles!$C$28*10^3)/LosAngeles!$B$8</f>
        <v>96.044814209881579</v>
      </c>
      <c r="H188" s="76">
        <f>(LasVegas!$C$28*10^3)/LasVegas!$B$8</f>
        <v>148.92302980808492</v>
      </c>
      <c r="I188" s="76">
        <f>(SanFrancisco!$C$28*10^3)/SanFrancisco!$B$8</f>
        <v>215.57574520212333</v>
      </c>
      <c r="J188" s="76">
        <f>(Baltimore!$C$28*10^3)/Baltimore!$B$8</f>
        <v>384.48703552470397</v>
      </c>
      <c r="K188" s="76">
        <f>(Albuquerque!$C$28*10^3)/Albuquerque!$B$8</f>
        <v>266.24387505104124</v>
      </c>
      <c r="L188" s="76">
        <f>(Seattle!$C$28*10^3)/Seattle!$B$8</f>
        <v>375.39046549612084</v>
      </c>
      <c r="M188" s="76">
        <f>(Chicago!$C$28*10^3)/Chicago!$B$8</f>
        <v>514.10320538995506</v>
      </c>
      <c r="N188" s="76">
        <f>(Boulder!$C$28*10^3)/Boulder!$B$8</f>
        <v>371.35463454471216</v>
      </c>
      <c r="O188" s="76">
        <f>(Minneapolis!$C$28*10^3)/Minneapolis!$B$8</f>
        <v>675.84473254389547</v>
      </c>
      <c r="P188" s="76">
        <f>(Helena!$C$28*10^3)/Helena!$B$8</f>
        <v>546.22192731727239</v>
      </c>
      <c r="Q188" s="76">
        <f>(Duluth!$C$28*10^3)/Duluth!$B$8</f>
        <v>808.73060432829732</v>
      </c>
      <c r="R188" s="76">
        <f>(Fairbanks!$C$28*10^3)/Fairbanks!$B$8</f>
        <v>1403.5606369946918</v>
      </c>
    </row>
    <row r="189" spans="1:18">
      <c r="A189" s="46"/>
      <c r="B189" s="49" t="s">
        <v>284</v>
      </c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</row>
    <row r="190" spans="1:18">
      <c r="A190" s="46"/>
      <c r="B190" s="51" t="s">
        <v>114</v>
      </c>
      <c r="C190" s="76">
        <f>(Miami!$E$13*10^3)/Miami!$B$8</f>
        <v>0</v>
      </c>
      <c r="D190" s="76">
        <f>(Houston!$E$13*10^3)/Houston!$B$8</f>
        <v>0</v>
      </c>
      <c r="E190" s="76">
        <f>(Phoenix!$E$13*10^3)/Phoenix!$B$8</f>
        <v>0</v>
      </c>
      <c r="F190" s="76">
        <f>(Atlanta!$E$13*10^3)/Atlanta!$B$8</f>
        <v>0</v>
      </c>
      <c r="G190" s="76">
        <f>(LosAngeles!$E$13*10^3)/LosAngeles!$B$8</f>
        <v>0</v>
      </c>
      <c r="H190" s="76">
        <f>(LasVegas!$E$13*10^3)/LasVegas!$B$8</f>
        <v>0</v>
      </c>
      <c r="I190" s="76">
        <f>(SanFrancisco!$E$13*10^3)/SanFrancisco!$B$8</f>
        <v>0</v>
      </c>
      <c r="J190" s="76">
        <f>(Baltimore!$E$13*10^3)/Baltimore!$B$8</f>
        <v>0</v>
      </c>
      <c r="K190" s="76">
        <f>(Albuquerque!$E$13*10^3)/Albuquerque!$B$8</f>
        <v>0</v>
      </c>
      <c r="L190" s="76">
        <f>(Seattle!$E$13*10^3)/Seattle!$B$8</f>
        <v>0</v>
      </c>
      <c r="M190" s="76">
        <f>(Chicago!$E$13*10^3)/Chicago!$B$8</f>
        <v>0</v>
      </c>
      <c r="N190" s="76">
        <f>(Boulder!$E$13*10^3)/Boulder!$B$8</f>
        <v>0</v>
      </c>
      <c r="O190" s="76">
        <f>(Minneapolis!$E$13*10^3)/Minneapolis!$B$8</f>
        <v>0</v>
      </c>
      <c r="P190" s="76">
        <f>(Helena!$E$13*10^3)/Helena!$B$8</f>
        <v>0</v>
      </c>
      <c r="Q190" s="76">
        <f>(Duluth!$E$13*10^3)/Duluth!$B$8</f>
        <v>0</v>
      </c>
      <c r="R190" s="76">
        <f>(Fairbanks!$E$13*10^3)/Fairbanks!$B$8</f>
        <v>0</v>
      </c>
    </row>
    <row r="191" spans="1:18">
      <c r="A191" s="46"/>
      <c r="B191" s="51" t="s">
        <v>115</v>
      </c>
      <c r="C191" s="76">
        <f>(Miami!$E$14*10^3)/Miami!$B$8</f>
        <v>0</v>
      </c>
      <c r="D191" s="76">
        <f>(Houston!$E$14*10^3)/Houston!$B$8</f>
        <v>0</v>
      </c>
      <c r="E191" s="76">
        <f>(Phoenix!$E$14*10^3)/Phoenix!$B$8</f>
        <v>0</v>
      </c>
      <c r="F191" s="76">
        <f>(Atlanta!$E$14*10^3)/Atlanta!$B$8</f>
        <v>0</v>
      </c>
      <c r="G191" s="76">
        <f>(LosAngeles!$E$14*10^3)/LosAngeles!$B$8</f>
        <v>0</v>
      </c>
      <c r="H191" s="76">
        <f>(LasVegas!$E$14*10^3)/LasVegas!$B$8</f>
        <v>0</v>
      </c>
      <c r="I191" s="76">
        <f>(SanFrancisco!$E$14*10^3)/SanFrancisco!$B$8</f>
        <v>0</v>
      </c>
      <c r="J191" s="76">
        <f>(Baltimore!$E$14*10^3)/Baltimore!$B$8</f>
        <v>0</v>
      </c>
      <c r="K191" s="76">
        <f>(Albuquerque!$E$14*10^3)/Albuquerque!$B$8</f>
        <v>0</v>
      </c>
      <c r="L191" s="76">
        <f>(Seattle!$E$14*10^3)/Seattle!$B$8</f>
        <v>0</v>
      </c>
      <c r="M191" s="76">
        <f>(Chicago!$E$14*10^3)/Chicago!$B$8</f>
        <v>0</v>
      </c>
      <c r="N191" s="76">
        <f>(Boulder!$E$14*10^3)/Boulder!$B$8</f>
        <v>0</v>
      </c>
      <c r="O191" s="76">
        <f>(Minneapolis!$E$14*10^3)/Minneapolis!$B$8</f>
        <v>0</v>
      </c>
      <c r="P191" s="76">
        <f>(Helena!$E$14*10^3)/Helena!$B$8</f>
        <v>0</v>
      </c>
      <c r="Q191" s="76">
        <f>(Duluth!$E$14*10^3)/Duluth!$B$8</f>
        <v>0</v>
      </c>
      <c r="R191" s="76">
        <f>(Fairbanks!$E$14*10^3)/Fairbanks!$B$8</f>
        <v>0</v>
      </c>
    </row>
    <row r="192" spans="1:18">
      <c r="A192" s="46"/>
      <c r="B192" s="51" t="s">
        <v>123</v>
      </c>
      <c r="C192" s="76">
        <f>(Miami!$E$15*10^3)/Miami!$B$8</f>
        <v>0</v>
      </c>
      <c r="D192" s="76">
        <f>(Houston!$E$15*10^3)/Houston!$B$8</f>
        <v>0</v>
      </c>
      <c r="E192" s="76">
        <f>(Phoenix!$E$15*10^3)/Phoenix!$B$8</f>
        <v>0</v>
      </c>
      <c r="F192" s="76">
        <f>(Atlanta!$E$15*10^3)/Atlanta!$B$8</f>
        <v>0</v>
      </c>
      <c r="G192" s="76">
        <f>(LosAngeles!$E$15*10^3)/LosAngeles!$B$8</f>
        <v>0</v>
      </c>
      <c r="H192" s="76">
        <f>(LasVegas!$E$15*10^3)/LasVegas!$B$8</f>
        <v>0</v>
      </c>
      <c r="I192" s="76">
        <f>(SanFrancisco!$E$15*10^3)/SanFrancisco!$B$8</f>
        <v>0</v>
      </c>
      <c r="J192" s="76">
        <f>(Baltimore!$E$15*10^3)/Baltimore!$B$8</f>
        <v>0</v>
      </c>
      <c r="K192" s="76">
        <f>(Albuquerque!$E$15*10^3)/Albuquerque!$B$8</f>
        <v>0</v>
      </c>
      <c r="L192" s="76">
        <f>(Seattle!$E$15*10^3)/Seattle!$B$8</f>
        <v>0</v>
      </c>
      <c r="M192" s="76">
        <f>(Chicago!$E$15*10^3)/Chicago!$B$8</f>
        <v>0</v>
      </c>
      <c r="N192" s="76">
        <f>(Boulder!$E$15*10^3)/Boulder!$B$8</f>
        <v>0</v>
      </c>
      <c r="O192" s="76">
        <f>(Minneapolis!$E$15*10^3)/Minneapolis!$B$8</f>
        <v>0</v>
      </c>
      <c r="P192" s="76">
        <f>(Helena!$E$15*10^3)/Helena!$B$8</f>
        <v>0</v>
      </c>
      <c r="Q192" s="76">
        <f>(Duluth!$E$15*10^3)/Duluth!$B$8</f>
        <v>0</v>
      </c>
      <c r="R192" s="76">
        <f>(Fairbanks!$E$15*10^3)/Fairbanks!$B$8</f>
        <v>0</v>
      </c>
    </row>
    <row r="193" spans="1:18">
      <c r="A193" s="46"/>
      <c r="B193" s="51" t="s">
        <v>124</v>
      </c>
      <c r="C193" s="76">
        <f>(Miami!$E$16*10^3)/Miami!$B$8</f>
        <v>0</v>
      </c>
      <c r="D193" s="76">
        <f>(Houston!$E$16*10^3)/Houston!$B$8</f>
        <v>0</v>
      </c>
      <c r="E193" s="76">
        <f>(Phoenix!$E$16*10^3)/Phoenix!$B$8</f>
        <v>0</v>
      </c>
      <c r="F193" s="76">
        <f>(Atlanta!$E$16*10^3)/Atlanta!$B$8</f>
        <v>0</v>
      </c>
      <c r="G193" s="76">
        <f>(LosAngeles!$E$16*10^3)/LosAngeles!$B$8</f>
        <v>0</v>
      </c>
      <c r="H193" s="76">
        <f>(LasVegas!$E$16*10^3)/LasVegas!$B$8</f>
        <v>0</v>
      </c>
      <c r="I193" s="76">
        <f>(SanFrancisco!$E$16*10^3)/SanFrancisco!$B$8</f>
        <v>0</v>
      </c>
      <c r="J193" s="76">
        <f>(Baltimore!$E$16*10^3)/Baltimore!$B$8</f>
        <v>0</v>
      </c>
      <c r="K193" s="76">
        <f>(Albuquerque!$E$16*10^3)/Albuquerque!$B$8</f>
        <v>0</v>
      </c>
      <c r="L193" s="76">
        <f>(Seattle!$E$16*10^3)/Seattle!$B$8</f>
        <v>0</v>
      </c>
      <c r="M193" s="76">
        <f>(Chicago!$E$16*10^3)/Chicago!$B$8</f>
        <v>0</v>
      </c>
      <c r="N193" s="76">
        <f>(Boulder!$E$16*10^3)/Boulder!$B$8</f>
        <v>0</v>
      </c>
      <c r="O193" s="76">
        <f>(Minneapolis!$E$16*10^3)/Minneapolis!$B$8</f>
        <v>0</v>
      </c>
      <c r="P193" s="76">
        <f>(Helena!$E$16*10^3)/Helena!$B$8</f>
        <v>0</v>
      </c>
      <c r="Q193" s="76">
        <f>(Duluth!$E$16*10^3)/Duluth!$B$8</f>
        <v>0</v>
      </c>
      <c r="R193" s="76">
        <f>(Fairbanks!$E$16*10^3)/Fairbanks!$B$8</f>
        <v>0</v>
      </c>
    </row>
    <row r="194" spans="1:18">
      <c r="A194" s="46"/>
      <c r="B194" s="51" t="s">
        <v>125</v>
      </c>
      <c r="C194" s="76">
        <f>(Miami!$E$17*10^3)/Miami!$B$8</f>
        <v>0</v>
      </c>
      <c r="D194" s="76">
        <f>(Houston!$E$17*10^3)/Houston!$B$8</f>
        <v>0</v>
      </c>
      <c r="E194" s="76">
        <f>(Phoenix!$E$17*10^3)/Phoenix!$B$8</f>
        <v>0</v>
      </c>
      <c r="F194" s="76">
        <f>(Atlanta!$E$17*10^3)/Atlanta!$B$8</f>
        <v>0</v>
      </c>
      <c r="G194" s="76">
        <f>(LosAngeles!$E$17*10^3)/LosAngeles!$B$8</f>
        <v>0</v>
      </c>
      <c r="H194" s="76">
        <f>(LasVegas!$E$17*10^3)/LasVegas!$B$8</f>
        <v>0</v>
      </c>
      <c r="I194" s="76">
        <f>(SanFrancisco!$E$17*10^3)/SanFrancisco!$B$8</f>
        <v>0</v>
      </c>
      <c r="J194" s="76">
        <f>(Baltimore!$E$17*10^3)/Baltimore!$B$8</f>
        <v>0</v>
      </c>
      <c r="K194" s="76">
        <f>(Albuquerque!$E$17*10^3)/Albuquerque!$B$8</f>
        <v>0</v>
      </c>
      <c r="L194" s="76">
        <f>(Seattle!$E$17*10^3)/Seattle!$B$8</f>
        <v>0</v>
      </c>
      <c r="M194" s="76">
        <f>(Chicago!$E$17*10^3)/Chicago!$B$8</f>
        <v>0</v>
      </c>
      <c r="N194" s="76">
        <f>(Boulder!$E$17*10^3)/Boulder!$B$8</f>
        <v>0</v>
      </c>
      <c r="O194" s="76">
        <f>(Minneapolis!$E$17*10^3)/Minneapolis!$B$8</f>
        <v>0</v>
      </c>
      <c r="P194" s="76">
        <f>(Helena!$E$17*10^3)/Helena!$B$8</f>
        <v>0</v>
      </c>
      <c r="Q194" s="76">
        <f>(Duluth!$E$17*10^3)/Duluth!$B$8</f>
        <v>0</v>
      </c>
      <c r="R194" s="76">
        <f>(Fairbanks!$E$17*10^3)/Fairbanks!$B$8</f>
        <v>0</v>
      </c>
    </row>
    <row r="195" spans="1:18">
      <c r="A195" s="46"/>
      <c r="B195" s="51" t="s">
        <v>126</v>
      </c>
      <c r="C195" s="76">
        <f>(Miami!$E$18*10^3)/Miami!$B$8</f>
        <v>0</v>
      </c>
      <c r="D195" s="76">
        <f>(Houston!$E$18*10^3)/Houston!$B$8</f>
        <v>0</v>
      </c>
      <c r="E195" s="76">
        <f>(Phoenix!$E$18*10^3)/Phoenix!$B$8</f>
        <v>0</v>
      </c>
      <c r="F195" s="76">
        <f>(Atlanta!$E$18*10^3)/Atlanta!$B$8</f>
        <v>0</v>
      </c>
      <c r="G195" s="76">
        <f>(LosAngeles!$E$18*10^3)/LosAngeles!$B$8</f>
        <v>0</v>
      </c>
      <c r="H195" s="76">
        <f>(LasVegas!$E$18*10^3)/LasVegas!$B$8</f>
        <v>0</v>
      </c>
      <c r="I195" s="76">
        <f>(SanFrancisco!$E$18*10^3)/SanFrancisco!$B$8</f>
        <v>0</v>
      </c>
      <c r="J195" s="76">
        <f>(Baltimore!$E$18*10^3)/Baltimore!$B$8</f>
        <v>0</v>
      </c>
      <c r="K195" s="76">
        <f>(Albuquerque!$E$18*10^3)/Albuquerque!$B$8</f>
        <v>0</v>
      </c>
      <c r="L195" s="76">
        <f>(Seattle!$E$18*10^3)/Seattle!$B$8</f>
        <v>0</v>
      </c>
      <c r="M195" s="76">
        <f>(Chicago!$E$18*10^3)/Chicago!$B$8</f>
        <v>0</v>
      </c>
      <c r="N195" s="76">
        <f>(Boulder!$E$18*10^3)/Boulder!$B$8</f>
        <v>0</v>
      </c>
      <c r="O195" s="76">
        <f>(Minneapolis!$E$18*10^3)/Minneapolis!$B$8</f>
        <v>0</v>
      </c>
      <c r="P195" s="76">
        <f>(Helena!$E$18*10^3)/Helena!$B$8</f>
        <v>0</v>
      </c>
      <c r="Q195" s="76">
        <f>(Duluth!$E$18*10^3)/Duluth!$B$8</f>
        <v>0</v>
      </c>
      <c r="R195" s="76">
        <f>(Fairbanks!$E$18*10^3)/Fairbanks!$B$8</f>
        <v>0</v>
      </c>
    </row>
    <row r="196" spans="1:18">
      <c r="A196" s="46"/>
      <c r="B196" s="51" t="s">
        <v>127</v>
      </c>
      <c r="C196" s="76">
        <f>(Miami!$E$19*10^3)/Miami!$B$8</f>
        <v>0</v>
      </c>
      <c r="D196" s="76">
        <f>(Houston!$E$19*10^3)/Houston!$B$8</f>
        <v>0</v>
      </c>
      <c r="E196" s="76">
        <f>(Phoenix!$E$19*10^3)/Phoenix!$B$8</f>
        <v>0</v>
      </c>
      <c r="F196" s="76">
        <f>(Atlanta!$E$19*10^3)/Atlanta!$B$8</f>
        <v>0</v>
      </c>
      <c r="G196" s="76">
        <f>(LosAngeles!$E$19*10^3)/LosAngeles!$B$8</f>
        <v>0</v>
      </c>
      <c r="H196" s="76">
        <f>(LasVegas!$E$19*10^3)/LasVegas!$B$8</f>
        <v>0</v>
      </c>
      <c r="I196" s="76">
        <f>(SanFrancisco!$E$19*10^3)/SanFrancisco!$B$8</f>
        <v>0</v>
      </c>
      <c r="J196" s="76">
        <f>(Baltimore!$E$19*10^3)/Baltimore!$B$8</f>
        <v>0</v>
      </c>
      <c r="K196" s="76">
        <f>(Albuquerque!$E$19*10^3)/Albuquerque!$B$8</f>
        <v>0</v>
      </c>
      <c r="L196" s="76">
        <f>(Seattle!$E$19*10^3)/Seattle!$B$8</f>
        <v>0</v>
      </c>
      <c r="M196" s="76">
        <f>(Chicago!$E$19*10^3)/Chicago!$B$8</f>
        <v>0</v>
      </c>
      <c r="N196" s="76">
        <f>(Boulder!$E$19*10^3)/Boulder!$B$8</f>
        <v>0</v>
      </c>
      <c r="O196" s="76">
        <f>(Minneapolis!$E$19*10^3)/Minneapolis!$B$8</f>
        <v>0</v>
      </c>
      <c r="P196" s="76">
        <f>(Helena!$E$19*10^3)/Helena!$B$8</f>
        <v>0</v>
      </c>
      <c r="Q196" s="76">
        <f>(Duluth!$E$19*10^3)/Duluth!$B$8</f>
        <v>0</v>
      </c>
      <c r="R196" s="76">
        <f>(Fairbanks!$E$19*10^3)/Fairbanks!$B$8</f>
        <v>0</v>
      </c>
    </row>
    <row r="197" spans="1:18">
      <c r="A197" s="46"/>
      <c r="B197" s="51" t="s">
        <v>128</v>
      </c>
      <c r="C197" s="76">
        <f>(Miami!$E$20*10^3)/Miami!$B$8</f>
        <v>0</v>
      </c>
      <c r="D197" s="76">
        <f>(Houston!$E$20*10^3)/Houston!$B$8</f>
        <v>0</v>
      </c>
      <c r="E197" s="76">
        <f>(Phoenix!$E$20*10^3)/Phoenix!$B$8</f>
        <v>0</v>
      </c>
      <c r="F197" s="76">
        <f>(Atlanta!$E$20*10^3)/Atlanta!$B$8</f>
        <v>0</v>
      </c>
      <c r="G197" s="76">
        <f>(LosAngeles!$E$20*10^3)/LosAngeles!$B$8</f>
        <v>0</v>
      </c>
      <c r="H197" s="76">
        <f>(LasVegas!$E$20*10^3)/LasVegas!$B$8</f>
        <v>0</v>
      </c>
      <c r="I197" s="76">
        <f>(SanFrancisco!$E$20*10^3)/SanFrancisco!$B$8</f>
        <v>0</v>
      </c>
      <c r="J197" s="76">
        <f>(Baltimore!$E$20*10^3)/Baltimore!$B$8</f>
        <v>0</v>
      </c>
      <c r="K197" s="76">
        <f>(Albuquerque!$E$20*10^3)/Albuquerque!$B$8</f>
        <v>0</v>
      </c>
      <c r="L197" s="76">
        <f>(Seattle!$E$20*10^3)/Seattle!$B$8</f>
        <v>0</v>
      </c>
      <c r="M197" s="76">
        <f>(Chicago!$E$20*10^3)/Chicago!$B$8</f>
        <v>0</v>
      </c>
      <c r="N197" s="76">
        <f>(Boulder!$E$20*10^3)/Boulder!$B$8</f>
        <v>0</v>
      </c>
      <c r="O197" s="76">
        <f>(Minneapolis!$E$20*10^3)/Minneapolis!$B$8</f>
        <v>0</v>
      </c>
      <c r="P197" s="76">
        <f>(Helena!$E$20*10^3)/Helena!$B$8</f>
        <v>0</v>
      </c>
      <c r="Q197" s="76">
        <f>(Duluth!$E$20*10^3)/Duluth!$B$8</f>
        <v>0</v>
      </c>
      <c r="R197" s="76">
        <f>(Fairbanks!$E$20*10^3)/Fairbanks!$B$8</f>
        <v>0</v>
      </c>
    </row>
    <row r="198" spans="1:18">
      <c r="A198" s="46"/>
      <c r="B198" s="51" t="s">
        <v>129</v>
      </c>
      <c r="C198" s="76">
        <f>(Miami!$E$21*10^3)/Miami!$B$8</f>
        <v>0</v>
      </c>
      <c r="D198" s="76">
        <f>(Houston!$E$21*10^3)/Houston!$B$8</f>
        <v>0</v>
      </c>
      <c r="E198" s="76">
        <f>(Phoenix!$E$21*10^3)/Phoenix!$B$8</f>
        <v>0</v>
      </c>
      <c r="F198" s="76">
        <f>(Atlanta!$E$21*10^3)/Atlanta!$B$8</f>
        <v>0</v>
      </c>
      <c r="G198" s="76">
        <f>(LosAngeles!$E$21*10^3)/LosAngeles!$B$8</f>
        <v>0</v>
      </c>
      <c r="H198" s="76">
        <f>(LasVegas!$E$21*10^3)/LasVegas!$B$8</f>
        <v>0</v>
      </c>
      <c r="I198" s="76">
        <f>(SanFrancisco!$E$21*10^3)/SanFrancisco!$B$8</f>
        <v>0</v>
      </c>
      <c r="J198" s="76">
        <f>(Baltimore!$E$21*10^3)/Baltimore!$B$8</f>
        <v>0</v>
      </c>
      <c r="K198" s="76">
        <f>(Albuquerque!$E$21*10^3)/Albuquerque!$B$8</f>
        <v>0</v>
      </c>
      <c r="L198" s="76">
        <f>(Seattle!$E$21*10^3)/Seattle!$B$8</f>
        <v>0</v>
      </c>
      <c r="M198" s="76">
        <f>(Chicago!$E$21*10^3)/Chicago!$B$8</f>
        <v>0</v>
      </c>
      <c r="N198" s="76">
        <f>(Boulder!$E$21*10^3)/Boulder!$B$8</f>
        <v>0</v>
      </c>
      <c r="O198" s="76">
        <f>(Minneapolis!$E$21*10^3)/Minneapolis!$B$8</f>
        <v>0</v>
      </c>
      <c r="P198" s="76">
        <f>(Helena!$E$21*10^3)/Helena!$B$8</f>
        <v>0</v>
      </c>
      <c r="Q198" s="76">
        <f>(Duluth!$E$21*10^3)/Duluth!$B$8</f>
        <v>0</v>
      </c>
      <c r="R198" s="76">
        <f>(Fairbanks!$E$21*10^3)/Fairbanks!$B$8</f>
        <v>0</v>
      </c>
    </row>
    <row r="199" spans="1:18">
      <c r="A199" s="46"/>
      <c r="B199" s="51" t="s">
        <v>130</v>
      </c>
      <c r="C199" s="76">
        <f>(Miami!$E$22*10^3)/Miami!$B$8</f>
        <v>0</v>
      </c>
      <c r="D199" s="76">
        <f>(Houston!$E$22*10^3)/Houston!$B$8</f>
        <v>0</v>
      </c>
      <c r="E199" s="76">
        <f>(Phoenix!$E$22*10^3)/Phoenix!$B$8</f>
        <v>0</v>
      </c>
      <c r="F199" s="76">
        <f>(Atlanta!$E$22*10^3)/Atlanta!$B$8</f>
        <v>0</v>
      </c>
      <c r="G199" s="76">
        <f>(LosAngeles!$E$22*10^3)/LosAngeles!$B$8</f>
        <v>0</v>
      </c>
      <c r="H199" s="76">
        <f>(LasVegas!$E$22*10^3)/LasVegas!$B$8</f>
        <v>0</v>
      </c>
      <c r="I199" s="76">
        <f>(SanFrancisco!$E$22*10^3)/SanFrancisco!$B$8</f>
        <v>0</v>
      </c>
      <c r="J199" s="76">
        <f>(Baltimore!$E$22*10^3)/Baltimore!$B$8</f>
        <v>0</v>
      </c>
      <c r="K199" s="76">
        <f>(Albuquerque!$E$22*10^3)/Albuquerque!$B$8</f>
        <v>0</v>
      </c>
      <c r="L199" s="76">
        <f>(Seattle!$E$22*10^3)/Seattle!$B$8</f>
        <v>0</v>
      </c>
      <c r="M199" s="76">
        <f>(Chicago!$E$22*10^3)/Chicago!$B$8</f>
        <v>0</v>
      </c>
      <c r="N199" s="76">
        <f>(Boulder!$E$22*10^3)/Boulder!$B$8</f>
        <v>0</v>
      </c>
      <c r="O199" s="76">
        <f>(Minneapolis!$E$22*10^3)/Minneapolis!$B$8</f>
        <v>0</v>
      </c>
      <c r="P199" s="76">
        <f>(Helena!$E$22*10^3)/Helena!$B$8</f>
        <v>0</v>
      </c>
      <c r="Q199" s="76">
        <f>(Duluth!$E$22*10^3)/Duluth!$B$8</f>
        <v>0</v>
      </c>
      <c r="R199" s="76">
        <f>(Fairbanks!$E$22*10^3)/Fairbanks!$B$8</f>
        <v>0</v>
      </c>
    </row>
    <row r="200" spans="1:18">
      <c r="A200" s="46"/>
      <c r="B200" s="51" t="s">
        <v>109</v>
      </c>
      <c r="C200" s="76">
        <f>(Miami!$E$23*10^3)/Miami!$B$8</f>
        <v>0</v>
      </c>
      <c r="D200" s="76">
        <f>(Houston!$E$23*10^3)/Houston!$B$8</f>
        <v>0</v>
      </c>
      <c r="E200" s="76">
        <f>(Phoenix!$E$23*10^3)/Phoenix!$B$8</f>
        <v>0</v>
      </c>
      <c r="F200" s="76">
        <f>(Atlanta!$E$23*10^3)/Atlanta!$B$8</f>
        <v>0</v>
      </c>
      <c r="G200" s="76">
        <f>(LosAngeles!$E$23*10^3)/LosAngeles!$B$8</f>
        <v>0</v>
      </c>
      <c r="H200" s="76">
        <f>(LasVegas!$E$23*10^3)/LasVegas!$B$8</f>
        <v>0</v>
      </c>
      <c r="I200" s="76">
        <f>(SanFrancisco!$E$23*10^3)/SanFrancisco!$B$8</f>
        <v>0</v>
      </c>
      <c r="J200" s="76">
        <f>(Baltimore!$E$23*10^3)/Baltimore!$B$8</f>
        <v>0</v>
      </c>
      <c r="K200" s="76">
        <f>(Albuquerque!$E$23*10^3)/Albuquerque!$B$8</f>
        <v>0</v>
      </c>
      <c r="L200" s="76">
        <f>(Seattle!$E$23*10^3)/Seattle!$B$8</f>
        <v>0</v>
      </c>
      <c r="M200" s="76">
        <f>(Chicago!$E$23*10^3)/Chicago!$B$8</f>
        <v>0</v>
      </c>
      <c r="N200" s="76">
        <f>(Boulder!$E$23*10^3)/Boulder!$B$8</f>
        <v>0</v>
      </c>
      <c r="O200" s="76">
        <f>(Minneapolis!$E$23*10^3)/Minneapolis!$B$8</f>
        <v>0</v>
      </c>
      <c r="P200" s="76">
        <f>(Helena!$E$23*10^3)/Helena!$B$8</f>
        <v>0</v>
      </c>
      <c r="Q200" s="76">
        <f>(Duluth!$E$23*10^3)/Duluth!$B$8</f>
        <v>0</v>
      </c>
      <c r="R200" s="76">
        <f>(Fairbanks!$E$23*10^3)/Fairbanks!$B$8</f>
        <v>0</v>
      </c>
    </row>
    <row r="201" spans="1:18">
      <c r="A201" s="46"/>
      <c r="B201" s="51" t="s">
        <v>131</v>
      </c>
      <c r="C201" s="76">
        <f>(Miami!$E$24*10^3)/Miami!$B$8</f>
        <v>0</v>
      </c>
      <c r="D201" s="76">
        <f>(Houston!$E$24*10^3)/Houston!$B$8</f>
        <v>0</v>
      </c>
      <c r="E201" s="76">
        <f>(Phoenix!$E$24*10^3)/Phoenix!$B$8</f>
        <v>0</v>
      </c>
      <c r="F201" s="76">
        <f>(Atlanta!$E$24*10^3)/Atlanta!$B$8</f>
        <v>0</v>
      </c>
      <c r="G201" s="76">
        <f>(LosAngeles!$E$24*10^3)/LosAngeles!$B$8</f>
        <v>0</v>
      </c>
      <c r="H201" s="76">
        <f>(LasVegas!$E$24*10^3)/LasVegas!$B$8</f>
        <v>0</v>
      </c>
      <c r="I201" s="76">
        <f>(SanFrancisco!$E$24*10^3)/SanFrancisco!$B$8</f>
        <v>0</v>
      </c>
      <c r="J201" s="76">
        <f>(Baltimore!$E$24*10^3)/Baltimore!$B$8</f>
        <v>0</v>
      </c>
      <c r="K201" s="76">
        <f>(Albuquerque!$E$24*10^3)/Albuquerque!$B$8</f>
        <v>0</v>
      </c>
      <c r="L201" s="76">
        <f>(Seattle!$E$24*10^3)/Seattle!$B$8</f>
        <v>0</v>
      </c>
      <c r="M201" s="76">
        <f>(Chicago!$E$24*10^3)/Chicago!$B$8</f>
        <v>0</v>
      </c>
      <c r="N201" s="76">
        <f>(Boulder!$E$24*10^3)/Boulder!$B$8</f>
        <v>0</v>
      </c>
      <c r="O201" s="76">
        <f>(Minneapolis!$E$24*10^3)/Minneapolis!$B$8</f>
        <v>0</v>
      </c>
      <c r="P201" s="76">
        <f>(Helena!$E$24*10^3)/Helena!$B$8</f>
        <v>0</v>
      </c>
      <c r="Q201" s="76">
        <f>(Duluth!$E$24*10^3)/Duluth!$B$8</f>
        <v>0</v>
      </c>
      <c r="R201" s="76">
        <f>(Fairbanks!$E$24*10^3)/Fairbanks!$B$8</f>
        <v>0</v>
      </c>
    </row>
    <row r="202" spans="1:18">
      <c r="A202" s="46"/>
      <c r="B202" s="51" t="s">
        <v>132</v>
      </c>
      <c r="C202" s="76">
        <f>(Miami!$E$25*10^3)/Miami!$B$8</f>
        <v>0</v>
      </c>
      <c r="D202" s="76">
        <f>(Houston!$E$25*10^3)/Houston!$B$8</f>
        <v>0</v>
      </c>
      <c r="E202" s="76">
        <f>(Phoenix!$E$25*10^3)/Phoenix!$B$8</f>
        <v>0</v>
      </c>
      <c r="F202" s="76">
        <f>(Atlanta!$E$25*10^3)/Atlanta!$B$8</f>
        <v>0</v>
      </c>
      <c r="G202" s="76">
        <f>(LosAngeles!$E$25*10^3)/LosAngeles!$B$8</f>
        <v>0</v>
      </c>
      <c r="H202" s="76">
        <f>(LasVegas!$E$25*10^3)/LasVegas!$B$8</f>
        <v>0</v>
      </c>
      <c r="I202" s="76">
        <f>(SanFrancisco!$E$25*10^3)/SanFrancisco!$B$8</f>
        <v>0</v>
      </c>
      <c r="J202" s="76">
        <f>(Baltimore!$E$25*10^3)/Baltimore!$B$8</f>
        <v>0</v>
      </c>
      <c r="K202" s="76">
        <f>(Albuquerque!$E$25*10^3)/Albuquerque!$B$8</f>
        <v>0</v>
      </c>
      <c r="L202" s="76">
        <f>(Seattle!$E$25*10^3)/Seattle!$B$8</f>
        <v>0</v>
      </c>
      <c r="M202" s="76">
        <f>(Chicago!$E$25*10^3)/Chicago!$B$8</f>
        <v>0</v>
      </c>
      <c r="N202" s="76">
        <f>(Boulder!$E$25*10^3)/Boulder!$B$8</f>
        <v>0</v>
      </c>
      <c r="O202" s="76">
        <f>(Minneapolis!$E$25*10^3)/Minneapolis!$B$8</f>
        <v>0</v>
      </c>
      <c r="P202" s="76">
        <f>(Helena!$E$25*10^3)/Helena!$B$8</f>
        <v>0</v>
      </c>
      <c r="Q202" s="76">
        <f>(Duluth!$E$25*10^3)/Duluth!$B$8</f>
        <v>0</v>
      </c>
      <c r="R202" s="76">
        <f>(Fairbanks!$E$25*10^3)/Fairbanks!$B$8</f>
        <v>0</v>
      </c>
    </row>
    <row r="203" spans="1:18">
      <c r="A203" s="46"/>
      <c r="B203" s="51" t="s">
        <v>133</v>
      </c>
      <c r="C203" s="76">
        <f>(Miami!$E$26*10^3)/Miami!$B$8</f>
        <v>0</v>
      </c>
      <c r="D203" s="76">
        <f>(Houston!$E$26*10^3)/Houston!$B$8</f>
        <v>0</v>
      </c>
      <c r="E203" s="76">
        <f>(Phoenix!$E$26*10^3)/Phoenix!$B$8</f>
        <v>0</v>
      </c>
      <c r="F203" s="76">
        <f>(Atlanta!$E$26*10^3)/Atlanta!$B$8</f>
        <v>0</v>
      </c>
      <c r="G203" s="76">
        <f>(LosAngeles!$E$26*10^3)/LosAngeles!$B$8</f>
        <v>0</v>
      </c>
      <c r="H203" s="76">
        <f>(LasVegas!$E$26*10^3)/LasVegas!$B$8</f>
        <v>0</v>
      </c>
      <c r="I203" s="76">
        <f>(SanFrancisco!$E$26*10^3)/SanFrancisco!$B$8</f>
        <v>0</v>
      </c>
      <c r="J203" s="76">
        <f>(Baltimore!$E$26*10^3)/Baltimore!$B$8</f>
        <v>0</v>
      </c>
      <c r="K203" s="76">
        <f>(Albuquerque!$E$26*10^3)/Albuquerque!$B$8</f>
        <v>0</v>
      </c>
      <c r="L203" s="76">
        <f>(Seattle!$E$26*10^3)/Seattle!$B$8</f>
        <v>0</v>
      </c>
      <c r="M203" s="76">
        <f>(Chicago!$E$26*10^3)/Chicago!$B$8</f>
        <v>0</v>
      </c>
      <c r="N203" s="76">
        <f>(Boulder!$E$26*10^3)/Boulder!$B$8</f>
        <v>0</v>
      </c>
      <c r="O203" s="76">
        <f>(Minneapolis!$E$26*10^3)/Minneapolis!$B$8</f>
        <v>0</v>
      </c>
      <c r="P203" s="76">
        <f>(Helena!$E$26*10^3)/Helena!$B$8</f>
        <v>0</v>
      </c>
      <c r="Q203" s="76">
        <f>(Duluth!$E$26*10^3)/Duluth!$B$8</f>
        <v>0</v>
      </c>
      <c r="R203" s="76">
        <f>(Fairbanks!$E$26*10^3)/Fairbanks!$B$8</f>
        <v>0</v>
      </c>
    </row>
    <row r="204" spans="1:18">
      <c r="A204" s="46"/>
      <c r="B204" s="51" t="s">
        <v>134</v>
      </c>
      <c r="C204" s="76">
        <f>(Miami!$E$28*10^3)/Miami!$B$8</f>
        <v>0</v>
      </c>
      <c r="D204" s="76">
        <f>(Houston!$E$28*10^3)/Houston!$B$8</f>
        <v>0</v>
      </c>
      <c r="E204" s="76">
        <f>(Phoenix!$E$28*10^3)/Phoenix!$B$8</f>
        <v>0</v>
      </c>
      <c r="F204" s="76">
        <f>(Atlanta!$E$28*10^3)/Atlanta!$B$8</f>
        <v>0</v>
      </c>
      <c r="G204" s="76">
        <f>(LosAngeles!$E$28*10^3)/LosAngeles!$B$8</f>
        <v>0</v>
      </c>
      <c r="H204" s="76">
        <f>(LasVegas!$E$28*10^3)/LasVegas!$B$8</f>
        <v>0</v>
      </c>
      <c r="I204" s="76">
        <f>(SanFrancisco!$E$28*10^3)/SanFrancisco!$B$8</f>
        <v>0</v>
      </c>
      <c r="J204" s="76">
        <f>(Baltimore!$E$28*10^3)/Baltimore!$B$8</f>
        <v>0</v>
      </c>
      <c r="K204" s="76">
        <f>(Albuquerque!$E$28*10^3)/Albuquerque!$B$8</f>
        <v>0</v>
      </c>
      <c r="L204" s="76">
        <f>(Seattle!$E$28*10^3)/Seattle!$B$8</f>
        <v>0</v>
      </c>
      <c r="M204" s="76">
        <f>(Chicago!$E$28*10^3)/Chicago!$B$8</f>
        <v>0</v>
      </c>
      <c r="N204" s="76">
        <f>(Boulder!$E$28*10^3)/Boulder!$B$8</f>
        <v>0</v>
      </c>
      <c r="O204" s="76">
        <f>(Minneapolis!$E$28*10^3)/Minneapolis!$B$8</f>
        <v>0</v>
      </c>
      <c r="P204" s="76">
        <f>(Helena!$E$28*10^3)/Helena!$B$8</f>
        <v>0</v>
      </c>
      <c r="Q204" s="76">
        <f>(Duluth!$E$28*10^3)/Duluth!$B$8</f>
        <v>0</v>
      </c>
      <c r="R204" s="76">
        <f>(Fairbanks!$E$28*10^3)/Fairbanks!$B$8</f>
        <v>0</v>
      </c>
    </row>
    <row r="205" spans="1:18">
      <c r="A205" s="46"/>
      <c r="B205" s="49" t="s">
        <v>285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</row>
    <row r="206" spans="1:18">
      <c r="A206" s="46"/>
      <c r="B206" s="51" t="s">
        <v>114</v>
      </c>
      <c r="C206" s="76">
        <f>(Miami!$F$13*10^3)/Miami!$B$8</f>
        <v>0</v>
      </c>
      <c r="D206" s="76">
        <f>(Houston!$F$13*10^3)/Houston!$B$8</f>
        <v>0</v>
      </c>
      <c r="E206" s="76">
        <f>(Phoenix!$F$13*10^3)/Phoenix!$B$8</f>
        <v>0</v>
      </c>
      <c r="F206" s="76">
        <f>(Atlanta!$F$13*10^3)/Atlanta!$B$8</f>
        <v>0</v>
      </c>
      <c r="G206" s="76">
        <f>(LosAngeles!$F$13*10^3)/LosAngeles!$B$8</f>
        <v>0</v>
      </c>
      <c r="H206" s="76">
        <f>(LasVegas!$F$13*10^3)/LasVegas!$B$8</f>
        <v>0</v>
      </c>
      <c r="I206" s="76">
        <f>(SanFrancisco!$F$13*10^3)/SanFrancisco!$B$8</f>
        <v>0</v>
      </c>
      <c r="J206" s="76">
        <f>(Baltimore!$F$13*10^3)/Baltimore!$B$8</f>
        <v>0</v>
      </c>
      <c r="K206" s="76">
        <f>(Albuquerque!$F$13*10^3)/Albuquerque!$B$8</f>
        <v>0</v>
      </c>
      <c r="L206" s="76">
        <f>(Seattle!$F$13*10^3)/Seattle!$B$8</f>
        <v>0</v>
      </c>
      <c r="M206" s="76">
        <f>(Chicago!$F$13*10^3)/Chicago!$B$8</f>
        <v>0</v>
      </c>
      <c r="N206" s="76">
        <f>(Boulder!$F$13*10^3)/Boulder!$B$8</f>
        <v>0</v>
      </c>
      <c r="O206" s="76">
        <f>(Minneapolis!$F$13*10^3)/Minneapolis!$B$8</f>
        <v>0</v>
      </c>
      <c r="P206" s="76">
        <f>(Helena!$F$13*10^3)/Helena!$B$8</f>
        <v>0</v>
      </c>
      <c r="Q206" s="76">
        <f>(Duluth!$F$13*10^3)/Duluth!$B$8</f>
        <v>0</v>
      </c>
      <c r="R206" s="76">
        <f>(Fairbanks!$F$13*10^3)/Fairbanks!$B$8</f>
        <v>0</v>
      </c>
    </row>
    <row r="207" spans="1:18">
      <c r="A207" s="46"/>
      <c r="B207" s="51" t="s">
        <v>115</v>
      </c>
      <c r="C207" s="76">
        <f>(Miami!$F$14*10^3)/Miami!$B$8</f>
        <v>0</v>
      </c>
      <c r="D207" s="76">
        <f>(Houston!$F$14*10^3)/Houston!$B$8</f>
        <v>0</v>
      </c>
      <c r="E207" s="76">
        <f>(Phoenix!$F$14*10^3)/Phoenix!$B$8</f>
        <v>0</v>
      </c>
      <c r="F207" s="76">
        <f>(Atlanta!$F$14*10^3)/Atlanta!$B$8</f>
        <v>0</v>
      </c>
      <c r="G207" s="76">
        <f>(LosAngeles!$F$14*10^3)/LosAngeles!$B$8</f>
        <v>0</v>
      </c>
      <c r="H207" s="76">
        <f>(LasVegas!$F$14*10^3)/LasVegas!$B$8</f>
        <v>0</v>
      </c>
      <c r="I207" s="76">
        <f>(SanFrancisco!$F$14*10^3)/SanFrancisco!$B$8</f>
        <v>0</v>
      </c>
      <c r="J207" s="76">
        <f>(Baltimore!$F$14*10^3)/Baltimore!$B$8</f>
        <v>0</v>
      </c>
      <c r="K207" s="76">
        <f>(Albuquerque!$F$14*10^3)/Albuquerque!$B$8</f>
        <v>0</v>
      </c>
      <c r="L207" s="76">
        <f>(Seattle!$F$14*10^3)/Seattle!$B$8</f>
        <v>0</v>
      </c>
      <c r="M207" s="76">
        <f>(Chicago!$F$14*10^3)/Chicago!$B$8</f>
        <v>0</v>
      </c>
      <c r="N207" s="76">
        <f>(Boulder!$F$14*10^3)/Boulder!$B$8</f>
        <v>0</v>
      </c>
      <c r="O207" s="76">
        <f>(Minneapolis!$F$14*10^3)/Minneapolis!$B$8</f>
        <v>0</v>
      </c>
      <c r="P207" s="76">
        <f>(Helena!$F$14*10^3)/Helena!$B$8</f>
        <v>0</v>
      </c>
      <c r="Q207" s="76">
        <f>(Duluth!$F$14*10^3)/Duluth!$B$8</f>
        <v>0</v>
      </c>
      <c r="R207" s="76">
        <f>(Fairbanks!$F$14*10^3)/Fairbanks!$B$8</f>
        <v>0</v>
      </c>
    </row>
    <row r="208" spans="1:18">
      <c r="A208" s="46"/>
      <c r="B208" s="51" t="s">
        <v>123</v>
      </c>
      <c r="C208" s="76">
        <f>(Miami!$F$15*10^3)/Miami!$B$8</f>
        <v>0</v>
      </c>
      <c r="D208" s="76">
        <f>(Houston!$F$15*10^3)/Houston!$B$8</f>
        <v>0</v>
      </c>
      <c r="E208" s="76">
        <f>(Phoenix!$F$15*10^3)/Phoenix!$B$8</f>
        <v>0</v>
      </c>
      <c r="F208" s="76">
        <f>(Atlanta!$F$15*10^3)/Atlanta!$B$8</f>
        <v>0</v>
      </c>
      <c r="G208" s="76">
        <f>(LosAngeles!$F$15*10^3)/LosAngeles!$B$8</f>
        <v>0</v>
      </c>
      <c r="H208" s="76">
        <f>(LasVegas!$F$15*10^3)/LasVegas!$B$8</f>
        <v>0</v>
      </c>
      <c r="I208" s="76">
        <f>(SanFrancisco!$F$15*10^3)/SanFrancisco!$B$8</f>
        <v>0</v>
      </c>
      <c r="J208" s="76">
        <f>(Baltimore!$F$15*10^3)/Baltimore!$B$8</f>
        <v>0</v>
      </c>
      <c r="K208" s="76">
        <f>(Albuquerque!$F$15*10^3)/Albuquerque!$B$8</f>
        <v>0</v>
      </c>
      <c r="L208" s="76">
        <f>(Seattle!$F$15*10^3)/Seattle!$B$8</f>
        <v>0</v>
      </c>
      <c r="M208" s="76">
        <f>(Chicago!$F$15*10^3)/Chicago!$B$8</f>
        <v>0</v>
      </c>
      <c r="N208" s="76">
        <f>(Boulder!$F$15*10^3)/Boulder!$B$8</f>
        <v>0</v>
      </c>
      <c r="O208" s="76">
        <f>(Minneapolis!$F$15*10^3)/Minneapolis!$B$8</f>
        <v>0</v>
      </c>
      <c r="P208" s="76">
        <f>(Helena!$F$15*10^3)/Helena!$B$8</f>
        <v>0</v>
      </c>
      <c r="Q208" s="76">
        <f>(Duluth!$F$15*10^3)/Duluth!$B$8</f>
        <v>0</v>
      </c>
      <c r="R208" s="76">
        <f>(Fairbanks!$F$15*10^3)/Fairbanks!$B$8</f>
        <v>0</v>
      </c>
    </row>
    <row r="209" spans="1:18">
      <c r="A209" s="46"/>
      <c r="B209" s="51" t="s">
        <v>124</v>
      </c>
      <c r="C209" s="76">
        <f>(Miami!$F$16*10^3)/Miami!$B$8</f>
        <v>0</v>
      </c>
      <c r="D209" s="76">
        <f>(Houston!$F$16*10^3)/Houston!$B$8</f>
        <v>0</v>
      </c>
      <c r="E209" s="76">
        <f>(Phoenix!$F$16*10^3)/Phoenix!$B$8</f>
        <v>0</v>
      </c>
      <c r="F209" s="76">
        <f>(Atlanta!$F$16*10^3)/Atlanta!$B$8</f>
        <v>0</v>
      </c>
      <c r="G209" s="76">
        <f>(LosAngeles!$F$16*10^3)/LosAngeles!$B$8</f>
        <v>0</v>
      </c>
      <c r="H209" s="76">
        <f>(LasVegas!$F$16*10^3)/LasVegas!$B$8</f>
        <v>0</v>
      </c>
      <c r="I209" s="76">
        <f>(SanFrancisco!$F$16*10^3)/SanFrancisco!$B$8</f>
        <v>0</v>
      </c>
      <c r="J209" s="76">
        <f>(Baltimore!$F$16*10^3)/Baltimore!$B$8</f>
        <v>0</v>
      </c>
      <c r="K209" s="76">
        <f>(Albuquerque!$F$16*10^3)/Albuquerque!$B$8</f>
        <v>0</v>
      </c>
      <c r="L209" s="76">
        <f>(Seattle!$F$16*10^3)/Seattle!$B$8</f>
        <v>0</v>
      </c>
      <c r="M209" s="76">
        <f>(Chicago!$F$16*10^3)/Chicago!$B$8</f>
        <v>0</v>
      </c>
      <c r="N209" s="76">
        <f>(Boulder!$F$16*10^3)/Boulder!$B$8</f>
        <v>0</v>
      </c>
      <c r="O209" s="76">
        <f>(Minneapolis!$F$16*10^3)/Minneapolis!$B$8</f>
        <v>0</v>
      </c>
      <c r="P209" s="76">
        <f>(Helena!$F$16*10^3)/Helena!$B$8</f>
        <v>0</v>
      </c>
      <c r="Q209" s="76">
        <f>(Duluth!$F$16*10^3)/Duluth!$B$8</f>
        <v>0</v>
      </c>
      <c r="R209" s="76">
        <f>(Fairbanks!$F$16*10^3)/Fairbanks!$B$8</f>
        <v>0</v>
      </c>
    </row>
    <row r="210" spans="1:18">
      <c r="A210" s="46"/>
      <c r="B210" s="51" t="s">
        <v>125</v>
      </c>
      <c r="C210" s="76">
        <f>(Miami!$F$17*10^3)/Miami!$B$8</f>
        <v>0</v>
      </c>
      <c r="D210" s="76">
        <f>(Houston!$F$17*10^3)/Houston!$B$8</f>
        <v>0</v>
      </c>
      <c r="E210" s="76">
        <f>(Phoenix!$F$17*10^3)/Phoenix!$B$8</f>
        <v>0</v>
      </c>
      <c r="F210" s="76">
        <f>(Atlanta!$F$17*10^3)/Atlanta!$B$8</f>
        <v>0</v>
      </c>
      <c r="G210" s="76">
        <f>(LosAngeles!$F$17*10^3)/LosAngeles!$B$8</f>
        <v>0</v>
      </c>
      <c r="H210" s="76">
        <f>(LasVegas!$F$17*10^3)/LasVegas!$B$8</f>
        <v>0</v>
      </c>
      <c r="I210" s="76">
        <f>(SanFrancisco!$F$17*10^3)/SanFrancisco!$B$8</f>
        <v>0</v>
      </c>
      <c r="J210" s="76">
        <f>(Baltimore!$F$17*10^3)/Baltimore!$B$8</f>
        <v>0</v>
      </c>
      <c r="K210" s="76">
        <f>(Albuquerque!$F$17*10^3)/Albuquerque!$B$8</f>
        <v>0</v>
      </c>
      <c r="L210" s="76">
        <f>(Seattle!$F$17*10^3)/Seattle!$B$8</f>
        <v>0</v>
      </c>
      <c r="M210" s="76">
        <f>(Chicago!$F$17*10^3)/Chicago!$B$8</f>
        <v>0</v>
      </c>
      <c r="N210" s="76">
        <f>(Boulder!$F$17*10^3)/Boulder!$B$8</f>
        <v>0</v>
      </c>
      <c r="O210" s="76">
        <f>(Minneapolis!$F$17*10^3)/Minneapolis!$B$8</f>
        <v>0</v>
      </c>
      <c r="P210" s="76">
        <f>(Helena!$F$17*10^3)/Helena!$B$8</f>
        <v>0</v>
      </c>
      <c r="Q210" s="76">
        <f>(Duluth!$F$17*10^3)/Duluth!$B$8</f>
        <v>0</v>
      </c>
      <c r="R210" s="76">
        <f>(Fairbanks!$F$17*10^3)/Fairbanks!$B$8</f>
        <v>0</v>
      </c>
    </row>
    <row r="211" spans="1:18">
      <c r="A211" s="46"/>
      <c r="B211" s="51" t="s">
        <v>126</v>
      </c>
      <c r="C211" s="76">
        <f>(Miami!$F$18*10^3)/Miami!$B$8</f>
        <v>0</v>
      </c>
      <c r="D211" s="76">
        <f>(Houston!$F$18*10^3)/Houston!$B$8</f>
        <v>0</v>
      </c>
      <c r="E211" s="76">
        <f>(Phoenix!$F$18*10^3)/Phoenix!$B$8</f>
        <v>0</v>
      </c>
      <c r="F211" s="76">
        <f>(Atlanta!$F$18*10^3)/Atlanta!$B$8</f>
        <v>0</v>
      </c>
      <c r="G211" s="76">
        <f>(LosAngeles!$F$18*10^3)/LosAngeles!$B$8</f>
        <v>0</v>
      </c>
      <c r="H211" s="76">
        <f>(LasVegas!$F$18*10^3)/LasVegas!$B$8</f>
        <v>0</v>
      </c>
      <c r="I211" s="76">
        <f>(SanFrancisco!$F$18*10^3)/SanFrancisco!$B$8</f>
        <v>0</v>
      </c>
      <c r="J211" s="76">
        <f>(Baltimore!$F$18*10^3)/Baltimore!$B$8</f>
        <v>0</v>
      </c>
      <c r="K211" s="76">
        <f>(Albuquerque!$F$18*10^3)/Albuquerque!$B$8</f>
        <v>0</v>
      </c>
      <c r="L211" s="76">
        <f>(Seattle!$F$18*10^3)/Seattle!$B$8</f>
        <v>0</v>
      </c>
      <c r="M211" s="76">
        <f>(Chicago!$F$18*10^3)/Chicago!$B$8</f>
        <v>0</v>
      </c>
      <c r="N211" s="76">
        <f>(Boulder!$F$18*10^3)/Boulder!$B$8</f>
        <v>0</v>
      </c>
      <c r="O211" s="76">
        <f>(Minneapolis!$F$18*10^3)/Minneapolis!$B$8</f>
        <v>0</v>
      </c>
      <c r="P211" s="76">
        <f>(Helena!$F$18*10^3)/Helena!$B$8</f>
        <v>0</v>
      </c>
      <c r="Q211" s="76">
        <f>(Duluth!$F$18*10^3)/Duluth!$B$8</f>
        <v>0</v>
      </c>
      <c r="R211" s="76">
        <f>(Fairbanks!$F$18*10^3)/Fairbanks!$B$8</f>
        <v>0</v>
      </c>
    </row>
    <row r="212" spans="1:18">
      <c r="A212" s="46"/>
      <c r="B212" s="51" t="s">
        <v>127</v>
      </c>
      <c r="C212" s="76">
        <f>(Miami!$F$19*10^3)/Miami!$B$8</f>
        <v>0</v>
      </c>
      <c r="D212" s="76">
        <f>(Houston!$F$19*10^3)/Houston!$B$8</f>
        <v>0</v>
      </c>
      <c r="E212" s="76">
        <f>(Phoenix!$F$19*10^3)/Phoenix!$B$8</f>
        <v>0</v>
      </c>
      <c r="F212" s="76">
        <f>(Atlanta!$F$19*10^3)/Atlanta!$B$8</f>
        <v>0</v>
      </c>
      <c r="G212" s="76">
        <f>(LosAngeles!$F$19*10^3)/LosAngeles!$B$8</f>
        <v>0</v>
      </c>
      <c r="H212" s="76">
        <f>(LasVegas!$F$19*10^3)/LasVegas!$B$8</f>
        <v>0</v>
      </c>
      <c r="I212" s="76">
        <f>(SanFrancisco!$F$19*10^3)/SanFrancisco!$B$8</f>
        <v>0</v>
      </c>
      <c r="J212" s="76">
        <f>(Baltimore!$F$19*10^3)/Baltimore!$B$8</f>
        <v>0</v>
      </c>
      <c r="K212" s="76">
        <f>(Albuquerque!$F$19*10^3)/Albuquerque!$B$8</f>
        <v>0</v>
      </c>
      <c r="L212" s="76">
        <f>(Seattle!$F$19*10^3)/Seattle!$B$8</f>
        <v>0</v>
      </c>
      <c r="M212" s="76">
        <f>(Chicago!$F$19*10^3)/Chicago!$B$8</f>
        <v>0</v>
      </c>
      <c r="N212" s="76">
        <f>(Boulder!$F$19*10^3)/Boulder!$B$8</f>
        <v>0</v>
      </c>
      <c r="O212" s="76">
        <f>(Minneapolis!$F$19*10^3)/Minneapolis!$B$8</f>
        <v>0</v>
      </c>
      <c r="P212" s="76">
        <f>(Helena!$F$19*10^3)/Helena!$B$8</f>
        <v>0</v>
      </c>
      <c r="Q212" s="76">
        <f>(Duluth!$F$19*10^3)/Duluth!$B$8</f>
        <v>0</v>
      </c>
      <c r="R212" s="76">
        <f>(Fairbanks!$F$19*10^3)/Fairbanks!$B$8</f>
        <v>0</v>
      </c>
    </row>
    <row r="213" spans="1:18">
      <c r="A213" s="46"/>
      <c r="B213" s="51" t="s">
        <v>128</v>
      </c>
      <c r="C213" s="76">
        <f>(Miami!$F$20*10^3)/Miami!$B$8</f>
        <v>0</v>
      </c>
      <c r="D213" s="76">
        <f>(Houston!$F$20*10^3)/Houston!$B$8</f>
        <v>0</v>
      </c>
      <c r="E213" s="76">
        <f>(Phoenix!$F$20*10^3)/Phoenix!$B$8</f>
        <v>0</v>
      </c>
      <c r="F213" s="76">
        <f>(Atlanta!$F$20*10^3)/Atlanta!$B$8</f>
        <v>0</v>
      </c>
      <c r="G213" s="76">
        <f>(LosAngeles!$F$20*10^3)/LosAngeles!$B$8</f>
        <v>0</v>
      </c>
      <c r="H213" s="76">
        <f>(LasVegas!$F$20*10^3)/LasVegas!$B$8</f>
        <v>0</v>
      </c>
      <c r="I213" s="76">
        <f>(SanFrancisco!$F$20*10^3)/SanFrancisco!$B$8</f>
        <v>0</v>
      </c>
      <c r="J213" s="76">
        <f>(Baltimore!$F$20*10^3)/Baltimore!$B$8</f>
        <v>0</v>
      </c>
      <c r="K213" s="76">
        <f>(Albuquerque!$F$20*10^3)/Albuquerque!$B$8</f>
        <v>0</v>
      </c>
      <c r="L213" s="76">
        <f>(Seattle!$F$20*10^3)/Seattle!$B$8</f>
        <v>0</v>
      </c>
      <c r="M213" s="76">
        <f>(Chicago!$F$20*10^3)/Chicago!$B$8</f>
        <v>0</v>
      </c>
      <c r="N213" s="76">
        <f>(Boulder!$F$20*10^3)/Boulder!$B$8</f>
        <v>0</v>
      </c>
      <c r="O213" s="76">
        <f>(Minneapolis!$F$20*10^3)/Minneapolis!$B$8</f>
        <v>0</v>
      </c>
      <c r="P213" s="76">
        <f>(Helena!$F$20*10^3)/Helena!$B$8</f>
        <v>0</v>
      </c>
      <c r="Q213" s="76">
        <f>(Duluth!$F$20*10^3)/Duluth!$B$8</f>
        <v>0</v>
      </c>
      <c r="R213" s="76">
        <f>(Fairbanks!$F$20*10^3)/Fairbanks!$B$8</f>
        <v>0</v>
      </c>
    </row>
    <row r="214" spans="1:18">
      <c r="A214" s="46"/>
      <c r="B214" s="51" t="s">
        <v>129</v>
      </c>
      <c r="C214" s="76">
        <f>(Miami!$F$21*10^3)/Miami!$B$8</f>
        <v>0</v>
      </c>
      <c r="D214" s="76">
        <f>(Houston!$F$21*10^3)/Houston!$B$8</f>
        <v>0</v>
      </c>
      <c r="E214" s="76">
        <f>(Phoenix!$F$21*10^3)/Phoenix!$B$8</f>
        <v>0</v>
      </c>
      <c r="F214" s="76">
        <f>(Atlanta!$F$21*10^3)/Atlanta!$B$8</f>
        <v>0</v>
      </c>
      <c r="G214" s="76">
        <f>(LosAngeles!$F$21*10^3)/LosAngeles!$B$8</f>
        <v>0</v>
      </c>
      <c r="H214" s="76">
        <f>(LasVegas!$F$21*10^3)/LasVegas!$B$8</f>
        <v>0</v>
      </c>
      <c r="I214" s="76">
        <f>(SanFrancisco!$F$21*10^3)/SanFrancisco!$B$8</f>
        <v>0</v>
      </c>
      <c r="J214" s="76">
        <f>(Baltimore!$F$21*10^3)/Baltimore!$B$8</f>
        <v>0</v>
      </c>
      <c r="K214" s="76">
        <f>(Albuquerque!$F$21*10^3)/Albuquerque!$B$8</f>
        <v>0</v>
      </c>
      <c r="L214" s="76">
        <f>(Seattle!$F$21*10^3)/Seattle!$B$8</f>
        <v>0</v>
      </c>
      <c r="M214" s="76">
        <f>(Chicago!$F$21*10^3)/Chicago!$B$8</f>
        <v>0</v>
      </c>
      <c r="N214" s="76">
        <f>(Boulder!$F$21*10^3)/Boulder!$B$8</f>
        <v>0</v>
      </c>
      <c r="O214" s="76">
        <f>(Minneapolis!$F$21*10^3)/Minneapolis!$B$8</f>
        <v>0</v>
      </c>
      <c r="P214" s="76">
        <f>(Helena!$F$21*10^3)/Helena!$B$8</f>
        <v>0</v>
      </c>
      <c r="Q214" s="76">
        <f>(Duluth!$F$21*10^3)/Duluth!$B$8</f>
        <v>0</v>
      </c>
      <c r="R214" s="76">
        <f>(Fairbanks!$F$21*10^3)/Fairbanks!$B$8</f>
        <v>0</v>
      </c>
    </row>
    <row r="215" spans="1:18">
      <c r="A215" s="46"/>
      <c r="B215" s="51" t="s">
        <v>130</v>
      </c>
      <c r="C215" s="76">
        <f>(Miami!$F$22*10^3)/Miami!$B$8</f>
        <v>0</v>
      </c>
      <c r="D215" s="76">
        <f>(Houston!$F$22*10^3)/Houston!$B$8</f>
        <v>0</v>
      </c>
      <c r="E215" s="76">
        <f>(Phoenix!$F$22*10^3)/Phoenix!$B$8</f>
        <v>0</v>
      </c>
      <c r="F215" s="76">
        <f>(Atlanta!$F$22*10^3)/Atlanta!$B$8</f>
        <v>0</v>
      </c>
      <c r="G215" s="76">
        <f>(LosAngeles!$F$22*10^3)/LosAngeles!$B$8</f>
        <v>0</v>
      </c>
      <c r="H215" s="76">
        <f>(LasVegas!$F$22*10^3)/LasVegas!$B$8</f>
        <v>0</v>
      </c>
      <c r="I215" s="76">
        <f>(SanFrancisco!$F$22*10^3)/SanFrancisco!$B$8</f>
        <v>0</v>
      </c>
      <c r="J215" s="76">
        <f>(Baltimore!$F$22*10^3)/Baltimore!$B$8</f>
        <v>0</v>
      </c>
      <c r="K215" s="76">
        <f>(Albuquerque!$F$22*10^3)/Albuquerque!$B$8</f>
        <v>0</v>
      </c>
      <c r="L215" s="76">
        <f>(Seattle!$F$22*10^3)/Seattle!$B$8</f>
        <v>0</v>
      </c>
      <c r="M215" s="76">
        <f>(Chicago!$F$22*10^3)/Chicago!$B$8</f>
        <v>0</v>
      </c>
      <c r="N215" s="76">
        <f>(Boulder!$F$22*10^3)/Boulder!$B$8</f>
        <v>0</v>
      </c>
      <c r="O215" s="76">
        <f>(Minneapolis!$F$22*10^3)/Minneapolis!$B$8</f>
        <v>0</v>
      </c>
      <c r="P215" s="76">
        <f>(Helena!$F$22*10^3)/Helena!$B$8</f>
        <v>0</v>
      </c>
      <c r="Q215" s="76">
        <f>(Duluth!$F$22*10^3)/Duluth!$B$8</f>
        <v>0</v>
      </c>
      <c r="R215" s="76">
        <f>(Fairbanks!$F$22*10^3)/Fairbanks!$B$8</f>
        <v>0</v>
      </c>
    </row>
    <row r="216" spans="1:18">
      <c r="A216" s="46"/>
      <c r="B216" s="51" t="s">
        <v>109</v>
      </c>
      <c r="C216" s="76">
        <f>(Miami!$F$23*10^3)/Miami!$B$8</f>
        <v>0</v>
      </c>
      <c r="D216" s="76">
        <f>(Houston!$F$23*10^3)/Houston!$B$8</f>
        <v>0</v>
      </c>
      <c r="E216" s="76">
        <f>(Phoenix!$F$23*10^3)/Phoenix!$B$8</f>
        <v>0</v>
      </c>
      <c r="F216" s="76">
        <f>(Atlanta!$F$23*10^3)/Atlanta!$B$8</f>
        <v>0</v>
      </c>
      <c r="G216" s="76">
        <f>(LosAngeles!$F$23*10^3)/LosAngeles!$B$8</f>
        <v>0</v>
      </c>
      <c r="H216" s="76">
        <f>(LasVegas!$F$23*10^3)/LasVegas!$B$8</f>
        <v>0</v>
      </c>
      <c r="I216" s="76">
        <f>(SanFrancisco!$F$23*10^3)/SanFrancisco!$B$8</f>
        <v>0</v>
      </c>
      <c r="J216" s="76">
        <f>(Baltimore!$F$23*10^3)/Baltimore!$B$8</f>
        <v>0</v>
      </c>
      <c r="K216" s="76">
        <f>(Albuquerque!$F$23*10^3)/Albuquerque!$B$8</f>
        <v>0</v>
      </c>
      <c r="L216" s="76">
        <f>(Seattle!$F$23*10^3)/Seattle!$B$8</f>
        <v>0</v>
      </c>
      <c r="M216" s="76">
        <f>(Chicago!$F$23*10^3)/Chicago!$B$8</f>
        <v>0</v>
      </c>
      <c r="N216" s="76">
        <f>(Boulder!$F$23*10^3)/Boulder!$B$8</f>
        <v>0</v>
      </c>
      <c r="O216" s="76">
        <f>(Minneapolis!$F$23*10^3)/Minneapolis!$B$8</f>
        <v>0</v>
      </c>
      <c r="P216" s="76">
        <f>(Helena!$F$23*10^3)/Helena!$B$8</f>
        <v>0</v>
      </c>
      <c r="Q216" s="76">
        <f>(Duluth!$F$23*10^3)/Duluth!$B$8</f>
        <v>0</v>
      </c>
      <c r="R216" s="76">
        <f>(Fairbanks!$F$23*10^3)/Fairbanks!$B$8</f>
        <v>0</v>
      </c>
    </row>
    <row r="217" spans="1:18">
      <c r="A217" s="46"/>
      <c r="B217" s="51" t="s">
        <v>131</v>
      </c>
      <c r="C217" s="76">
        <f>(Miami!$F$24*10^3)/Miami!$B$8</f>
        <v>0</v>
      </c>
      <c r="D217" s="76">
        <f>(Houston!$F$24*10^3)/Houston!$B$8</f>
        <v>0</v>
      </c>
      <c r="E217" s="76">
        <f>(Phoenix!$F$24*10^3)/Phoenix!$B$8</f>
        <v>0</v>
      </c>
      <c r="F217" s="76">
        <f>(Atlanta!$F$24*10^3)/Atlanta!$B$8</f>
        <v>0</v>
      </c>
      <c r="G217" s="76">
        <f>(LosAngeles!$F$24*10^3)/LosAngeles!$B$8</f>
        <v>0</v>
      </c>
      <c r="H217" s="76">
        <f>(LasVegas!$F$24*10^3)/LasVegas!$B$8</f>
        <v>0</v>
      </c>
      <c r="I217" s="76">
        <f>(SanFrancisco!$F$24*10^3)/SanFrancisco!$B$8</f>
        <v>0</v>
      </c>
      <c r="J217" s="76">
        <f>(Baltimore!$F$24*10^3)/Baltimore!$B$8</f>
        <v>0</v>
      </c>
      <c r="K217" s="76">
        <f>(Albuquerque!$F$24*10^3)/Albuquerque!$B$8</f>
        <v>0</v>
      </c>
      <c r="L217" s="76">
        <f>(Seattle!$F$24*10^3)/Seattle!$B$8</f>
        <v>0</v>
      </c>
      <c r="M217" s="76">
        <f>(Chicago!$F$24*10^3)/Chicago!$B$8</f>
        <v>0</v>
      </c>
      <c r="N217" s="76">
        <f>(Boulder!$F$24*10^3)/Boulder!$B$8</f>
        <v>0</v>
      </c>
      <c r="O217" s="76">
        <f>(Minneapolis!$F$24*10^3)/Minneapolis!$B$8</f>
        <v>0</v>
      </c>
      <c r="P217" s="76">
        <f>(Helena!$F$24*10^3)/Helena!$B$8</f>
        <v>0</v>
      </c>
      <c r="Q217" s="76">
        <f>(Duluth!$F$24*10^3)/Duluth!$B$8</f>
        <v>0</v>
      </c>
      <c r="R217" s="76">
        <f>(Fairbanks!$F$24*10^3)/Fairbanks!$B$8</f>
        <v>0</v>
      </c>
    </row>
    <row r="218" spans="1:18">
      <c r="A218" s="46"/>
      <c r="B218" s="51" t="s">
        <v>132</v>
      </c>
      <c r="C218" s="76">
        <f>(Miami!$F$25*10^3)/Miami!$B$8</f>
        <v>0</v>
      </c>
      <c r="D218" s="76">
        <f>(Houston!$F$25*10^3)/Houston!$B$8</f>
        <v>0</v>
      </c>
      <c r="E218" s="76">
        <f>(Phoenix!$F$25*10^3)/Phoenix!$B$8</f>
        <v>0</v>
      </c>
      <c r="F218" s="76">
        <f>(Atlanta!$F$25*10^3)/Atlanta!$B$8</f>
        <v>0</v>
      </c>
      <c r="G218" s="76">
        <f>(LosAngeles!$F$25*10^3)/LosAngeles!$B$8</f>
        <v>0</v>
      </c>
      <c r="H218" s="76">
        <f>(LasVegas!$F$25*10^3)/LasVegas!$B$8</f>
        <v>0</v>
      </c>
      <c r="I218" s="76">
        <f>(SanFrancisco!$F$25*10^3)/SanFrancisco!$B$8</f>
        <v>0</v>
      </c>
      <c r="J218" s="76">
        <f>(Baltimore!$F$25*10^3)/Baltimore!$B$8</f>
        <v>0</v>
      </c>
      <c r="K218" s="76">
        <f>(Albuquerque!$F$25*10^3)/Albuquerque!$B$8</f>
        <v>0</v>
      </c>
      <c r="L218" s="76">
        <f>(Seattle!$F$25*10^3)/Seattle!$B$8</f>
        <v>0</v>
      </c>
      <c r="M218" s="76">
        <f>(Chicago!$F$25*10^3)/Chicago!$B$8</f>
        <v>0</v>
      </c>
      <c r="N218" s="76">
        <f>(Boulder!$F$25*10^3)/Boulder!$B$8</f>
        <v>0</v>
      </c>
      <c r="O218" s="76">
        <f>(Minneapolis!$F$25*10^3)/Minneapolis!$B$8</f>
        <v>0</v>
      </c>
      <c r="P218" s="76">
        <f>(Helena!$F$25*10^3)/Helena!$B$8</f>
        <v>0</v>
      </c>
      <c r="Q218" s="76">
        <f>(Duluth!$F$25*10^3)/Duluth!$B$8</f>
        <v>0</v>
      </c>
      <c r="R218" s="76">
        <f>(Fairbanks!$F$25*10^3)/Fairbanks!$B$8</f>
        <v>0</v>
      </c>
    </row>
    <row r="219" spans="1:18">
      <c r="A219" s="46"/>
      <c r="B219" s="51" t="s">
        <v>133</v>
      </c>
      <c r="C219" s="76">
        <f>(Miami!$F$26*10^3)/Miami!$B$8</f>
        <v>0</v>
      </c>
      <c r="D219" s="76">
        <f>(Houston!$F$26*10^3)/Houston!$B$8</f>
        <v>0</v>
      </c>
      <c r="E219" s="76">
        <f>(Phoenix!$F$26*10^3)/Phoenix!$B$8</f>
        <v>0</v>
      </c>
      <c r="F219" s="76">
        <f>(Atlanta!$F$26*10^3)/Atlanta!$B$8</f>
        <v>0</v>
      </c>
      <c r="G219" s="76">
        <f>(LosAngeles!$F$26*10^3)/LosAngeles!$B$8</f>
        <v>0</v>
      </c>
      <c r="H219" s="76">
        <f>(LasVegas!$F$26*10^3)/LasVegas!$B$8</f>
        <v>0</v>
      </c>
      <c r="I219" s="76">
        <f>(SanFrancisco!$F$26*10^3)/SanFrancisco!$B$8</f>
        <v>0</v>
      </c>
      <c r="J219" s="76">
        <f>(Baltimore!$F$26*10^3)/Baltimore!$B$8</f>
        <v>0</v>
      </c>
      <c r="K219" s="76">
        <f>(Albuquerque!$F$26*10^3)/Albuquerque!$B$8</f>
        <v>0</v>
      </c>
      <c r="L219" s="76">
        <f>(Seattle!$F$26*10^3)/Seattle!$B$8</f>
        <v>0</v>
      </c>
      <c r="M219" s="76">
        <f>(Chicago!$F$26*10^3)/Chicago!$B$8</f>
        <v>0</v>
      </c>
      <c r="N219" s="76">
        <f>(Boulder!$F$26*10^3)/Boulder!$B$8</f>
        <v>0</v>
      </c>
      <c r="O219" s="76">
        <f>(Minneapolis!$F$26*10^3)/Minneapolis!$B$8</f>
        <v>0</v>
      </c>
      <c r="P219" s="76">
        <f>(Helena!$F$26*10^3)/Helena!$B$8</f>
        <v>0</v>
      </c>
      <c r="Q219" s="76">
        <f>(Duluth!$F$26*10^3)/Duluth!$B$8</f>
        <v>0</v>
      </c>
      <c r="R219" s="76">
        <f>(Fairbanks!$F$26*10^3)/Fairbanks!$B$8</f>
        <v>0</v>
      </c>
    </row>
    <row r="220" spans="1:18">
      <c r="A220" s="46"/>
      <c r="B220" s="51" t="s">
        <v>134</v>
      </c>
      <c r="C220" s="76">
        <f>(Miami!$F$28*10^3)/Miami!$B$8</f>
        <v>0</v>
      </c>
      <c r="D220" s="76">
        <f>(Houston!$F$28*10^3)/Houston!$B$8</f>
        <v>0</v>
      </c>
      <c r="E220" s="76">
        <f>(Phoenix!$F$28*10^3)/Phoenix!$B$8</f>
        <v>0</v>
      </c>
      <c r="F220" s="76">
        <f>(Atlanta!$F$28*10^3)/Atlanta!$B$8</f>
        <v>0</v>
      </c>
      <c r="G220" s="76">
        <f>(LosAngeles!$F$28*10^3)/LosAngeles!$B$8</f>
        <v>0</v>
      </c>
      <c r="H220" s="76">
        <f>(LasVegas!$F$28*10^3)/LasVegas!$B$8</f>
        <v>0</v>
      </c>
      <c r="I220" s="76">
        <f>(SanFrancisco!$F$28*10^3)/SanFrancisco!$B$8</f>
        <v>0</v>
      </c>
      <c r="J220" s="76">
        <f>(Baltimore!$F$28*10^3)/Baltimore!$B$8</f>
        <v>0</v>
      </c>
      <c r="K220" s="76">
        <f>(Albuquerque!$F$28*10^3)/Albuquerque!$B$8</f>
        <v>0</v>
      </c>
      <c r="L220" s="76">
        <f>(Seattle!$F$28*10^3)/Seattle!$B$8</f>
        <v>0</v>
      </c>
      <c r="M220" s="76">
        <f>(Chicago!$F$28*10^3)/Chicago!$B$8</f>
        <v>0</v>
      </c>
      <c r="N220" s="76">
        <f>(Boulder!$F$28*10^3)/Boulder!$B$8</f>
        <v>0</v>
      </c>
      <c r="O220" s="76">
        <f>(Minneapolis!$F$28*10^3)/Minneapolis!$B$8</f>
        <v>0</v>
      </c>
      <c r="P220" s="76">
        <f>(Helena!$F$28*10^3)/Helena!$B$8</f>
        <v>0</v>
      </c>
      <c r="Q220" s="76">
        <f>(Duluth!$F$28*10^3)/Duluth!$B$8</f>
        <v>0</v>
      </c>
      <c r="R220" s="76">
        <f>(Fairbanks!$F$28*10^3)/Fairbanks!$B$8</f>
        <v>0</v>
      </c>
    </row>
    <row r="221" spans="1:18">
      <c r="A221" s="46"/>
      <c r="B221" s="49" t="s">
        <v>286</v>
      </c>
      <c r="C221" s="76">
        <f>(Miami!$B$2*10^3)/Miami!$B$8</f>
        <v>763.166088199265</v>
      </c>
      <c r="D221" s="76">
        <f>(Houston!$B$2*10^3)/Houston!$B$8</f>
        <v>745.17915475704365</v>
      </c>
      <c r="E221" s="76">
        <f>(Phoenix!$B$2*10^3)/Phoenix!$B$8</f>
        <v>720.58493262556146</v>
      </c>
      <c r="F221" s="76">
        <f>(Atlanta!$B$2*10^3)/Atlanta!$B$8</f>
        <v>752.72917517354017</v>
      </c>
      <c r="G221" s="76">
        <f>(LosAngeles!$B$2*10^3)/LosAngeles!$B$8</f>
        <v>555.29603919967337</v>
      </c>
      <c r="H221" s="76">
        <f>(LasVegas!$B$2*10^3)/LasVegas!$B$8</f>
        <v>700.32717435688039</v>
      </c>
      <c r="I221" s="76">
        <f>(SanFrancisco!$B$2*10^3)/SanFrancisco!$B$8</f>
        <v>631.93242139648839</v>
      </c>
      <c r="J221" s="76">
        <f>(Baltimore!$B$2*10^3)/Baltimore!$B$8</f>
        <v>866.31635361371991</v>
      </c>
      <c r="K221" s="76">
        <f>(Albuquerque!$B$2*10^3)/Albuquerque!$B$8</f>
        <v>732.2432625561454</v>
      </c>
      <c r="L221" s="76">
        <f>(Seattle!$B$2*10^3)/Seattle!$B$8</f>
        <v>785.42364230298085</v>
      </c>
      <c r="M221" s="76">
        <f>(Chicago!$B$2*10^3)/Chicago!$B$8</f>
        <v>973.90567578603509</v>
      </c>
      <c r="N221" s="76">
        <f>(Boulder!$B$2*10^3)/Boulder!$B$8</f>
        <v>809.31349530420584</v>
      </c>
      <c r="O221" s="76">
        <f>(Minneapolis!$B$2*10^3)/Minneapolis!$B$8</f>
        <v>1123.0088811759902</v>
      </c>
      <c r="P221" s="76">
        <f>(Helena!$B$2*10^3)/Helena!$B$8</f>
        <v>969.19456921192318</v>
      </c>
      <c r="Q221" s="76">
        <f>(Duluth!$B$2*10^3)/Duluth!$B$8</f>
        <v>1226.904859126174</v>
      </c>
      <c r="R221" s="76">
        <f>(Fairbanks!$B$2*10^3)/Fairbanks!$B$8</f>
        <v>1820.3736218864842</v>
      </c>
    </row>
    <row r="222" spans="1:18">
      <c r="A222" s="49" t="s">
        <v>367</v>
      </c>
      <c r="B222" s="50"/>
    </row>
    <row r="223" spans="1:18">
      <c r="A223" s="46"/>
      <c r="B223" s="49" t="s">
        <v>366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>
      <c r="A224" s="46"/>
      <c r="B224" s="51" t="s">
        <v>364</v>
      </c>
      <c r="C224" s="55">
        <f>10^(-3)*Miami!$C$386</f>
        <v>1087.2874890000001</v>
      </c>
      <c r="D224" s="55">
        <f>10^(-3)*Houston!$C$386</f>
        <v>930.44647800000007</v>
      </c>
      <c r="E224" s="55">
        <f>10^(-3)*Phoenix!$C$386</f>
        <v>709.97458100000006</v>
      </c>
      <c r="F224" s="55">
        <f>10^(-3)*Atlanta!$C$386</f>
        <v>565.56896600000005</v>
      </c>
      <c r="G224" s="55">
        <f>10^(-3)*LosAngeles!$C$386</f>
        <v>842.96937600000001</v>
      </c>
      <c r="H224" s="55">
        <f>10^(-3)*LasVegas!$C$386</f>
        <v>557.24947499999996</v>
      </c>
      <c r="I224" s="55">
        <f>10^(-3)*SanFrancisco!$C$386</f>
        <v>523.60568899999998</v>
      </c>
      <c r="J224" s="55">
        <f>10^(-3)*Baltimore!$C$386</f>
        <v>515.72236800000007</v>
      </c>
      <c r="K224" s="55">
        <f>10^(-3)*Albuquerque!$C$386</f>
        <v>527.319615</v>
      </c>
      <c r="L224" s="55">
        <f>10^(-3)*Seattle!$C$386</f>
        <v>499.66806500000001</v>
      </c>
      <c r="M224" s="55">
        <f>10^(-3)*Chicago!$C$386</f>
        <v>502.05793400000005</v>
      </c>
      <c r="N224" s="55">
        <f>10^(-3)*Boulder!$C$386</f>
        <v>544.02420600000005</v>
      </c>
      <c r="O224" s="55">
        <f>10^(-3)*Minneapolis!$C$386</f>
        <v>503.082133</v>
      </c>
      <c r="P224" s="55">
        <f>10^(-3)*Helena!$C$386</f>
        <v>507.43467500000003</v>
      </c>
      <c r="Q224" s="55">
        <f>10^(-3)*Duluth!$C$386</f>
        <v>503.92760200000004</v>
      </c>
      <c r="R224" s="55">
        <f>10^(-3)*Fairbanks!$C$386</f>
        <v>521.90176799999995</v>
      </c>
    </row>
    <row r="225" spans="1:18">
      <c r="A225" s="46"/>
      <c r="B225" s="51" t="s">
        <v>363</v>
      </c>
      <c r="C225" s="55">
        <f>10^(-3)*Miami!$C$387</f>
        <v>1137.707439</v>
      </c>
      <c r="D225" s="55">
        <f>10^(-3)*Houston!$C$387</f>
        <v>873.72501499999998</v>
      </c>
      <c r="E225" s="55">
        <f>10^(-3)*Phoenix!$C$387</f>
        <v>797.943714</v>
      </c>
      <c r="F225" s="55">
        <f>10^(-3)*Atlanta!$C$387</f>
        <v>545.92037000000005</v>
      </c>
      <c r="G225" s="55">
        <f>10^(-3)*LosAngeles!$C$387</f>
        <v>802.01749800000005</v>
      </c>
      <c r="H225" s="55">
        <f>10^(-3)*LasVegas!$C$387</f>
        <v>612.06981600000006</v>
      </c>
      <c r="I225" s="55">
        <f>10^(-3)*SanFrancisco!$C$387</f>
        <v>635.27658700000006</v>
      </c>
      <c r="J225" s="55">
        <f>10^(-3)*Baltimore!$C$387</f>
        <v>510.68932100000001</v>
      </c>
      <c r="K225" s="55">
        <f>10^(-3)*Albuquerque!$C$387</f>
        <v>613.85523799999999</v>
      </c>
      <c r="L225" s="55">
        <f>10^(-3)*Seattle!$C$387</f>
        <v>518.40797799999996</v>
      </c>
      <c r="M225" s="55">
        <f>10^(-3)*Chicago!$C$387</f>
        <v>500.17806900000005</v>
      </c>
      <c r="N225" s="55">
        <f>10^(-3)*Boulder!$C$387</f>
        <v>518.52828</v>
      </c>
      <c r="O225" s="55">
        <f>10^(-3)*Minneapolis!$C$387</f>
        <v>501.54244799999998</v>
      </c>
      <c r="P225" s="55">
        <f>10^(-3)*Helena!$C$387</f>
        <v>528.56122300000004</v>
      </c>
      <c r="Q225" s="55">
        <f>10^(-3)*Duluth!$C$387</f>
        <v>503.24279799999999</v>
      </c>
      <c r="R225" s="55">
        <f>10^(-3)*Fairbanks!$C$387</f>
        <v>513.50903000000005</v>
      </c>
    </row>
    <row r="226" spans="1:18">
      <c r="A226" s="46"/>
      <c r="B226" s="65" t="s">
        <v>362</v>
      </c>
      <c r="C226" s="55">
        <f>10^(-3)*Miami!$C$388</f>
        <v>1177.4309459999999</v>
      </c>
      <c r="D226" s="55">
        <f>10^(-3)*Houston!$C$388</f>
        <v>937.59725200000003</v>
      </c>
      <c r="E226" s="55">
        <f>10^(-3)*Phoenix!$C$388</f>
        <v>1010.849411</v>
      </c>
      <c r="F226" s="55">
        <f>10^(-3)*Atlanta!$C$388</f>
        <v>734.96063100000003</v>
      </c>
      <c r="G226" s="55">
        <f>10^(-3)*LosAngeles!$C$388</f>
        <v>773.95130900000004</v>
      </c>
      <c r="H226" s="55">
        <f>10^(-3)*LasVegas!$C$388</f>
        <v>720.53565900000001</v>
      </c>
      <c r="I226" s="55">
        <f>10^(-3)*SanFrancisco!$C$388</f>
        <v>550.11247800000001</v>
      </c>
      <c r="J226" s="55">
        <f>10^(-3)*Baltimore!$C$388</f>
        <v>737.28311300000007</v>
      </c>
      <c r="K226" s="55">
        <f>10^(-3)*Albuquerque!$C$388</f>
        <v>626.34890099999996</v>
      </c>
      <c r="L226" s="55">
        <f>10^(-3)*Seattle!$C$388</f>
        <v>594.05347800000004</v>
      </c>
      <c r="M226" s="55">
        <f>10^(-3)*Chicago!$C$388</f>
        <v>623.08427900000004</v>
      </c>
      <c r="N226" s="55">
        <f>10^(-3)*Boulder!$C$388</f>
        <v>654.09638000000007</v>
      </c>
      <c r="O226" s="55">
        <f>10^(-3)*Minneapolis!$C$388</f>
        <v>521.458394</v>
      </c>
      <c r="P226" s="55">
        <f>10^(-3)*Helena!$C$388</f>
        <v>601.05776500000002</v>
      </c>
      <c r="Q226" s="55">
        <f>10^(-3)*Duluth!$C$388</f>
        <v>500.55844000000002</v>
      </c>
      <c r="R226" s="55">
        <f>10^(-3)*Fairbanks!$C$388</f>
        <v>513.28349800000001</v>
      </c>
    </row>
    <row r="227" spans="1:18">
      <c r="A227" s="46"/>
      <c r="B227" s="65" t="s">
        <v>361</v>
      </c>
      <c r="C227" s="55">
        <f>10^(-3)*Miami!$C$389</f>
        <v>1244.3994240000002</v>
      </c>
      <c r="D227" s="55">
        <f>10^(-3)*Houston!$C$389</f>
        <v>1045.5075590000001</v>
      </c>
      <c r="E227" s="55">
        <f>10^(-3)*Phoenix!$C$389</f>
        <v>1040.7718170000001</v>
      </c>
      <c r="F227" s="55">
        <f>10^(-3)*Atlanta!$C$389</f>
        <v>904.05625199999997</v>
      </c>
      <c r="G227" s="55">
        <f>10^(-3)*LosAngeles!$C$389</f>
        <v>888.06801500000006</v>
      </c>
      <c r="H227" s="55">
        <f>10^(-3)*LasVegas!$C$389</f>
        <v>1021.875988</v>
      </c>
      <c r="I227" s="55">
        <f>10^(-3)*SanFrancisco!$C$389</f>
        <v>660.61494200000004</v>
      </c>
      <c r="J227" s="55">
        <f>10^(-3)*Baltimore!$C$389</f>
        <v>748.60328200000004</v>
      </c>
      <c r="K227" s="55">
        <f>10^(-3)*Albuquerque!$C$389</f>
        <v>806.55087400000002</v>
      </c>
      <c r="L227" s="55">
        <f>10^(-3)*Seattle!$C$389</f>
        <v>539.22995800000001</v>
      </c>
      <c r="M227" s="55">
        <f>10^(-3)*Chicago!$C$389</f>
        <v>630.58329900000001</v>
      </c>
      <c r="N227" s="55">
        <f>10^(-3)*Boulder!$C$389</f>
        <v>723.50582700000007</v>
      </c>
      <c r="O227" s="55">
        <f>10^(-3)*Minneapolis!$C$389</f>
        <v>624.44547999999998</v>
      </c>
      <c r="P227" s="55">
        <f>10^(-3)*Helena!$C$389</f>
        <v>568.18580500000007</v>
      </c>
      <c r="Q227" s="55">
        <f>10^(-3)*Duluth!$C$389</f>
        <v>525.84932499999991</v>
      </c>
      <c r="R227" s="55">
        <f>10^(-3)*Fairbanks!$C$389</f>
        <v>505.33689199999998</v>
      </c>
    </row>
    <row r="228" spans="1:18">
      <c r="A228" s="46"/>
      <c r="B228" s="65" t="s">
        <v>344</v>
      </c>
      <c r="C228" s="55">
        <f>10^(-3)*Miami!$C$390</f>
        <v>1380.4680840000001</v>
      </c>
      <c r="D228" s="55">
        <f>10^(-3)*Houston!$C$390</f>
        <v>1346.194655</v>
      </c>
      <c r="E228" s="55">
        <f>10^(-3)*Phoenix!$C$390</f>
        <v>1251.5736000000002</v>
      </c>
      <c r="F228" s="55">
        <f>10^(-3)*Atlanta!$C$390</f>
        <v>1094.0202830000001</v>
      </c>
      <c r="G228" s="55">
        <f>10^(-3)*LosAngeles!$C$390</f>
        <v>890.23907900000006</v>
      </c>
      <c r="H228" s="55">
        <f>10^(-3)*LasVegas!$C$390</f>
        <v>1178.787141</v>
      </c>
      <c r="I228" s="55">
        <f>10^(-3)*SanFrancisco!$C$390</f>
        <v>727.80159100000003</v>
      </c>
      <c r="J228" s="55">
        <f>10^(-3)*Baltimore!$C$390</f>
        <v>1050.690049</v>
      </c>
      <c r="K228" s="55">
        <f>10^(-3)*Albuquerque!$C$390</f>
        <v>942.10241599999995</v>
      </c>
      <c r="L228" s="55">
        <f>10^(-3)*Seattle!$C$390</f>
        <v>734.41455500000006</v>
      </c>
      <c r="M228" s="55">
        <f>10^(-3)*Chicago!$C$390</f>
        <v>1014.793554</v>
      </c>
      <c r="N228" s="55">
        <f>10^(-3)*Boulder!$C$390</f>
        <v>842.77673199999992</v>
      </c>
      <c r="O228" s="55">
        <f>10^(-3)*Minneapolis!$C$390</f>
        <v>981.81564099999991</v>
      </c>
      <c r="P228" s="55">
        <f>10^(-3)*Helena!$C$390</f>
        <v>703.82429200000001</v>
      </c>
      <c r="Q228" s="55">
        <f>10^(-3)*Duluth!$C$390</f>
        <v>695.87198400000011</v>
      </c>
      <c r="R228" s="55">
        <f>10^(-3)*Fairbanks!$C$390</f>
        <v>607.68254000000002</v>
      </c>
    </row>
    <row r="229" spans="1:18">
      <c r="A229" s="46"/>
      <c r="B229" s="65" t="s">
        <v>360</v>
      </c>
      <c r="C229" s="55">
        <f>10^(-3)*Miami!$C$391</f>
        <v>1478.5662790000001</v>
      </c>
      <c r="D229" s="55">
        <f>10^(-3)*Houston!$C$391</f>
        <v>1343.8873430000001</v>
      </c>
      <c r="E229" s="55">
        <f>10^(-3)*Phoenix!$C$391</f>
        <v>1544.9348680000001</v>
      </c>
      <c r="F229" s="55">
        <f>10^(-3)*Atlanta!$C$391</f>
        <v>1221.8502490000001</v>
      </c>
      <c r="G229" s="55">
        <f>10^(-3)*LosAngeles!$C$391</f>
        <v>872.55719399999998</v>
      </c>
      <c r="H229" s="55">
        <f>10^(-3)*LasVegas!$C$391</f>
        <v>1425.7493529999999</v>
      </c>
      <c r="I229" s="55">
        <f>10^(-3)*SanFrancisco!$C$391</f>
        <v>748.46030500000006</v>
      </c>
      <c r="J229" s="55">
        <f>10^(-3)*Baltimore!$C$391</f>
        <v>1357.2933479999999</v>
      </c>
      <c r="K229" s="55">
        <f>10^(-3)*Albuquerque!$C$391</f>
        <v>1063.9944680000001</v>
      </c>
      <c r="L229" s="55">
        <f>10^(-3)*Seattle!$C$391</f>
        <v>787.55882999999994</v>
      </c>
      <c r="M229" s="55">
        <f>10^(-3)*Chicago!$C$391</f>
        <v>1340.5371700000001</v>
      </c>
      <c r="N229" s="55">
        <f>10^(-3)*Boulder!$C$391</f>
        <v>977.05881900000008</v>
      </c>
      <c r="O229" s="55">
        <f>10^(-3)*Minneapolis!$C$391</f>
        <v>1235.6606119999999</v>
      </c>
      <c r="P229" s="55">
        <f>10^(-3)*Helena!$C$391</f>
        <v>963.32081000000005</v>
      </c>
      <c r="Q229" s="55">
        <f>10^(-3)*Duluth!$C$391</f>
        <v>1025.071279</v>
      </c>
      <c r="R229" s="55">
        <f>10^(-3)*Fairbanks!$C$391</f>
        <v>795.12812800000006</v>
      </c>
    </row>
    <row r="230" spans="1:18">
      <c r="A230" s="46"/>
      <c r="B230" s="65" t="s">
        <v>359</v>
      </c>
      <c r="C230" s="55">
        <f>10^(-3)*Miami!$C$392</f>
        <v>1134.1718970000002</v>
      </c>
      <c r="D230" s="55">
        <f>10^(-3)*Houston!$C$392</f>
        <v>1187.4515610000001</v>
      </c>
      <c r="E230" s="55">
        <f>10^(-3)*Phoenix!$C$392</f>
        <v>1343.0686900000001</v>
      </c>
      <c r="F230" s="55">
        <f>10^(-3)*Atlanta!$C$392</f>
        <v>1122.8005800000001</v>
      </c>
      <c r="G230" s="55">
        <f>10^(-3)*LosAngeles!$C$392</f>
        <v>623.72908100000006</v>
      </c>
      <c r="H230" s="55">
        <f>10^(-3)*LasVegas!$C$392</f>
        <v>1179.7373799999998</v>
      </c>
      <c r="I230" s="55">
        <f>10^(-3)*SanFrancisco!$C$392</f>
        <v>607.81404599999996</v>
      </c>
      <c r="J230" s="55">
        <f>10^(-3)*Baltimore!$C$392</f>
        <v>1151.1436510000001</v>
      </c>
      <c r="K230" s="55">
        <f>10^(-3)*Albuquerque!$C$392</f>
        <v>872.53108799999995</v>
      </c>
      <c r="L230" s="55">
        <f>10^(-3)*Seattle!$C$392</f>
        <v>632.7038490000001</v>
      </c>
      <c r="M230" s="55">
        <f>10^(-3)*Chicago!$C$392</f>
        <v>1029.36356</v>
      </c>
      <c r="N230" s="55">
        <f>10^(-3)*Boulder!$C$392</f>
        <v>782.64128600000004</v>
      </c>
      <c r="O230" s="55">
        <f>10^(-3)*Minneapolis!$C$392</f>
        <v>983.80951200000004</v>
      </c>
      <c r="P230" s="55">
        <f>10^(-3)*Helena!$C$392</f>
        <v>732.68299400000001</v>
      </c>
      <c r="Q230" s="55">
        <f>10^(-3)*Duluth!$C$392</f>
        <v>800.31535100000008</v>
      </c>
      <c r="R230" s="55">
        <f>10^(-3)*Fairbanks!$C$392</f>
        <v>517.00245800000005</v>
      </c>
    </row>
    <row r="231" spans="1:18">
      <c r="A231" s="46"/>
      <c r="B231" s="65" t="s">
        <v>358</v>
      </c>
      <c r="C231" s="55">
        <f>10^(-3)*Miami!$C$393</f>
        <v>1218.378618</v>
      </c>
      <c r="D231" s="55">
        <f>10^(-3)*Houston!$C$393</f>
        <v>1125.3842320000001</v>
      </c>
      <c r="E231" s="55">
        <f>10^(-3)*Phoenix!$C$393</f>
        <v>1296.659682</v>
      </c>
      <c r="F231" s="55">
        <f>10^(-3)*Atlanta!$C$393</f>
        <v>1020.069347</v>
      </c>
      <c r="G231" s="55">
        <f>10^(-3)*LosAngeles!$C$393</f>
        <v>793.50892599999997</v>
      </c>
      <c r="H231" s="55">
        <f>10^(-3)*LasVegas!$C$393</f>
        <v>1128.8983009999999</v>
      </c>
      <c r="I231" s="55">
        <f>10^(-3)*SanFrancisco!$C$393</f>
        <v>565.967129</v>
      </c>
      <c r="J231" s="55">
        <f>10^(-3)*Baltimore!$C$393</f>
        <v>1153.800943</v>
      </c>
      <c r="K231" s="55">
        <f>10^(-3)*Albuquerque!$C$393</f>
        <v>845.80164400000001</v>
      </c>
      <c r="L231" s="55">
        <f>10^(-3)*Seattle!$C$393</f>
        <v>572.38647100000003</v>
      </c>
      <c r="M231" s="55">
        <f>10^(-3)*Chicago!$C$393</f>
        <v>1042.724573</v>
      </c>
      <c r="N231" s="55">
        <f>10^(-3)*Boulder!$C$393</f>
        <v>813.56799600000011</v>
      </c>
      <c r="O231" s="55">
        <f>10^(-3)*Minneapolis!$C$393</f>
        <v>939.48225600000012</v>
      </c>
      <c r="P231" s="55">
        <f>10^(-3)*Helena!$C$393</f>
        <v>685.44296699999995</v>
      </c>
      <c r="Q231" s="55">
        <f>10^(-3)*Duluth!$C$393</f>
        <v>725.19302000000005</v>
      </c>
      <c r="R231" s="55">
        <f>10^(-3)*Fairbanks!$C$393</f>
        <v>512.81114000000002</v>
      </c>
    </row>
    <row r="232" spans="1:18">
      <c r="A232" s="46"/>
      <c r="B232" s="65" t="s">
        <v>357</v>
      </c>
      <c r="C232" s="55">
        <f>10^(-3)*Miami!$C$394</f>
        <v>1402.7080249999999</v>
      </c>
      <c r="D232" s="55">
        <f>10^(-3)*Houston!$C$394</f>
        <v>1417.241552</v>
      </c>
      <c r="E232" s="55">
        <f>10^(-3)*Phoenix!$C$394</f>
        <v>1392.2168060000001</v>
      </c>
      <c r="F232" s="55">
        <f>10^(-3)*Atlanta!$C$394</f>
        <v>1183.7659180000001</v>
      </c>
      <c r="G232" s="55">
        <f>10^(-3)*LosAngeles!$C$394</f>
        <v>1079.916528</v>
      </c>
      <c r="H232" s="55">
        <f>10^(-3)*LasVegas!$C$394</f>
        <v>1181.6974829999999</v>
      </c>
      <c r="I232" s="55">
        <f>10^(-3)*SanFrancisco!$C$394</f>
        <v>1042.5190520000001</v>
      </c>
      <c r="J232" s="55">
        <f>10^(-3)*Baltimore!$C$394</f>
        <v>1058.369052</v>
      </c>
      <c r="K232" s="55">
        <f>10^(-3)*Albuquerque!$C$394</f>
        <v>899.76022900000009</v>
      </c>
      <c r="L232" s="55">
        <f>10^(-3)*Seattle!$C$394</f>
        <v>866.78358300000002</v>
      </c>
      <c r="M232" s="55">
        <f>10^(-3)*Chicago!$C$394</f>
        <v>1013.407563</v>
      </c>
      <c r="N232" s="55">
        <f>10^(-3)*Boulder!$C$394</f>
        <v>899.17588600000011</v>
      </c>
      <c r="O232" s="55">
        <f>10^(-3)*Minneapolis!$C$394</f>
        <v>972.74247600000001</v>
      </c>
      <c r="P232" s="55">
        <f>10^(-3)*Helena!$C$394</f>
        <v>779.03703700000005</v>
      </c>
      <c r="Q232" s="55">
        <f>10^(-3)*Duluth!$C$394</f>
        <v>872.95259299999998</v>
      </c>
      <c r="R232" s="55">
        <f>10^(-3)*Fairbanks!$C$394</f>
        <v>521.16573200000005</v>
      </c>
    </row>
    <row r="233" spans="1:18">
      <c r="A233" s="46"/>
      <c r="B233" s="65" t="s">
        <v>356</v>
      </c>
      <c r="C233" s="55">
        <f>10^(-3)*Miami!$C$395</f>
        <v>1349.452329</v>
      </c>
      <c r="D233" s="55">
        <f>10^(-3)*Houston!$C$395</f>
        <v>1170.577479</v>
      </c>
      <c r="E233" s="55">
        <f>10^(-3)*Phoenix!$C$395</f>
        <v>1054.421517</v>
      </c>
      <c r="F233" s="55">
        <f>10^(-3)*Atlanta!$C$395</f>
        <v>989.21777399999996</v>
      </c>
      <c r="G233" s="55">
        <f>10^(-3)*LosAngeles!$C$395</f>
        <v>948.20146799999998</v>
      </c>
      <c r="H233" s="55">
        <f>10^(-3)*LasVegas!$C$395</f>
        <v>1021.549295</v>
      </c>
      <c r="I233" s="55">
        <f>10^(-3)*SanFrancisco!$C$395</f>
        <v>713.33670200000006</v>
      </c>
      <c r="J233" s="55">
        <f>10^(-3)*Baltimore!$C$395</f>
        <v>913.56665199999998</v>
      </c>
      <c r="K233" s="55">
        <f>10^(-3)*Albuquerque!$C$395</f>
        <v>790.207716</v>
      </c>
      <c r="L233" s="55">
        <f>10^(-3)*Seattle!$C$395</f>
        <v>619.52689500000008</v>
      </c>
      <c r="M233" s="55">
        <f>10^(-3)*Chicago!$C$395</f>
        <v>778.52485900000011</v>
      </c>
      <c r="N233" s="55">
        <f>10^(-3)*Boulder!$C$395</f>
        <v>811.15148199999999</v>
      </c>
      <c r="O233" s="55">
        <f>10^(-3)*Minneapolis!$C$395</f>
        <v>662.84745400000008</v>
      </c>
      <c r="P233" s="55">
        <f>10^(-3)*Helena!$C$395</f>
        <v>666.86614699999996</v>
      </c>
      <c r="Q233" s="55">
        <f>10^(-3)*Duluth!$C$395</f>
        <v>554.0218880000001</v>
      </c>
      <c r="R233" s="55">
        <f>10^(-3)*Fairbanks!$C$395</f>
        <v>508.53606400000001</v>
      </c>
    </row>
    <row r="234" spans="1:18">
      <c r="A234" s="46"/>
      <c r="B234" s="65" t="s">
        <v>355</v>
      </c>
      <c r="C234" s="55">
        <f>10^(-3)*Miami!$C$396</f>
        <v>1212.8938950000002</v>
      </c>
      <c r="D234" s="55">
        <f>10^(-3)*Houston!$C$396</f>
        <v>1029.6580739999999</v>
      </c>
      <c r="E234" s="55">
        <f>10^(-3)*Phoenix!$C$396</f>
        <v>920.48477500000001</v>
      </c>
      <c r="F234" s="55">
        <f>10^(-3)*Atlanta!$C$396</f>
        <v>645.92284900000004</v>
      </c>
      <c r="G234" s="55">
        <f>10^(-3)*LosAngeles!$C$396</f>
        <v>857.45559000000003</v>
      </c>
      <c r="H234" s="55">
        <f>10^(-3)*LasVegas!$C$396</f>
        <v>643.73860300000001</v>
      </c>
      <c r="I234" s="55">
        <f>10^(-3)*SanFrancisco!$C$396</f>
        <v>552.20668999999998</v>
      </c>
      <c r="J234" s="55">
        <f>10^(-3)*Baltimore!$C$396</f>
        <v>766.80554599999994</v>
      </c>
      <c r="K234" s="55">
        <f>10^(-3)*Albuquerque!$C$396</f>
        <v>587.89474500000006</v>
      </c>
      <c r="L234" s="55">
        <f>10^(-3)*Seattle!$C$396</f>
        <v>516.433359</v>
      </c>
      <c r="M234" s="55">
        <f>10^(-3)*Chicago!$C$396</f>
        <v>772.288004</v>
      </c>
      <c r="N234" s="55">
        <f>10^(-3)*Boulder!$C$396</f>
        <v>595.73763899999994</v>
      </c>
      <c r="O234" s="55">
        <f>10^(-3)*Minneapolis!$C$396</f>
        <v>558.05344100000002</v>
      </c>
      <c r="P234" s="55">
        <f>10^(-3)*Helena!$C$396</f>
        <v>510.29504700000001</v>
      </c>
      <c r="Q234" s="55">
        <f>10^(-3)*Duluth!$C$396</f>
        <v>501.52202799999998</v>
      </c>
      <c r="R234" s="55">
        <f>10^(-3)*Fairbanks!$C$396</f>
        <v>514.26430800000003</v>
      </c>
    </row>
    <row r="235" spans="1:18">
      <c r="A235" s="46"/>
      <c r="B235" s="65" t="s">
        <v>354</v>
      </c>
      <c r="C235" s="55">
        <f>10^(-3)*Miami!$C$397</f>
        <v>1061.0914680000001</v>
      </c>
      <c r="D235" s="55">
        <f>10^(-3)*Houston!$C$397</f>
        <v>918.53772900000001</v>
      </c>
      <c r="E235" s="55">
        <f>10^(-3)*Phoenix!$C$397</f>
        <v>684.18596300000002</v>
      </c>
      <c r="F235" s="55">
        <f>10^(-3)*Atlanta!$C$397</f>
        <v>558.46808700000008</v>
      </c>
      <c r="G235" s="55">
        <f>10^(-3)*LosAngeles!$C$397</f>
        <v>865.74152500000002</v>
      </c>
      <c r="H235" s="55">
        <f>10^(-3)*LasVegas!$C$397</f>
        <v>613.7042560000001</v>
      </c>
      <c r="I235" s="55">
        <f>10^(-3)*SanFrancisco!$C$397</f>
        <v>526.11863500000004</v>
      </c>
      <c r="J235" s="55">
        <f>10^(-3)*Baltimore!$C$397</f>
        <v>500.07225300000005</v>
      </c>
      <c r="K235" s="55">
        <f>10^(-3)*Albuquerque!$C$397</f>
        <v>519.129008</v>
      </c>
      <c r="L235" s="55">
        <f>10^(-3)*Seattle!$C$397</f>
        <v>499.68382200000002</v>
      </c>
      <c r="M235" s="55">
        <f>10^(-3)*Chicago!$C$397</f>
        <v>499.917776</v>
      </c>
      <c r="N235" s="55">
        <f>10^(-3)*Boulder!$C$397</f>
        <v>511.62674699999997</v>
      </c>
      <c r="O235" s="55">
        <f>10^(-3)*Minneapolis!$C$397</f>
        <v>500.77543600000001</v>
      </c>
      <c r="P235" s="55">
        <f>10^(-3)*Helena!$C$397</f>
        <v>507.08498400000002</v>
      </c>
      <c r="Q235" s="55">
        <f>10^(-3)*Duluth!$C$397</f>
        <v>501.47141499999998</v>
      </c>
      <c r="R235" s="55">
        <f>10^(-3)*Fairbanks!$C$397</f>
        <v>521.31532300000003</v>
      </c>
    </row>
    <row r="236" spans="1:18">
      <c r="A236" s="46"/>
      <c r="B236" s="65" t="s">
        <v>365</v>
      </c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1:18">
      <c r="A237" s="46"/>
      <c r="B237" s="51" t="s">
        <v>364</v>
      </c>
      <c r="C237" s="55" t="str">
        <f>Miami!$D$386</f>
        <v>06-JAN-12:00</v>
      </c>
      <c r="D237" s="55" t="str">
        <f>Houston!$D$386</f>
        <v>03-JAN-12:39</v>
      </c>
      <c r="E237" s="55" t="str">
        <f>Phoenix!$D$386</f>
        <v>26-JAN-15:00</v>
      </c>
      <c r="F237" s="55" t="str">
        <f>Atlanta!$D$386</f>
        <v>23-JAN-16:30</v>
      </c>
      <c r="G237" s="55" t="str">
        <f>LosAngeles!$D$386</f>
        <v>26-JAN-12:00</v>
      </c>
      <c r="H237" s="55" t="str">
        <f>LasVegas!$D$386</f>
        <v>18-JAN-14:00</v>
      </c>
      <c r="I237" s="55" t="str">
        <f>SanFrancisco!$D$386</f>
        <v>27-JAN-14:00</v>
      </c>
      <c r="J237" s="55" t="str">
        <f>Baltimore!$D$386</f>
        <v>09-JAN-11:50</v>
      </c>
      <c r="K237" s="55" t="str">
        <f>Albuquerque!$D$386</f>
        <v>25-JAN-14:00</v>
      </c>
      <c r="L237" s="55" t="str">
        <f>Seattle!$D$386</f>
        <v>09-JAN-11:39</v>
      </c>
      <c r="M237" s="55" t="str">
        <f>Chicago!$D$386</f>
        <v>27-JAN-11:09</v>
      </c>
      <c r="N237" s="55" t="str">
        <f>Boulder!$D$386</f>
        <v>27-JAN-12:00</v>
      </c>
      <c r="O237" s="55" t="str">
        <f>Minneapolis!$D$386</f>
        <v>04-JAN-11:09</v>
      </c>
      <c r="P237" s="55" t="str">
        <f>Helena!$D$386</f>
        <v>05-JAN-08:09</v>
      </c>
      <c r="Q237" s="55" t="str">
        <f>Duluth!$D$386</f>
        <v>09-JAN-11:09</v>
      </c>
      <c r="R237" s="55" t="str">
        <f>Fairbanks!$D$386</f>
        <v>02-JAN-11:09</v>
      </c>
    </row>
    <row r="238" spans="1:18">
      <c r="A238" s="46"/>
      <c r="B238" s="51" t="s">
        <v>363</v>
      </c>
      <c r="C238" s="55" t="str">
        <f>Miami!$D$387</f>
        <v>23-FEB-11:00</v>
      </c>
      <c r="D238" s="55" t="str">
        <f>Houston!$D$387</f>
        <v>23-FEB-15:09</v>
      </c>
      <c r="E238" s="55" t="str">
        <f>Phoenix!$D$387</f>
        <v>28-FEB-15:00</v>
      </c>
      <c r="F238" s="55" t="str">
        <f>Atlanta!$D$387</f>
        <v>22-FEB-15:00</v>
      </c>
      <c r="G238" s="55" t="str">
        <f>LosAngeles!$D$387</f>
        <v>13-FEB-11:00</v>
      </c>
      <c r="H238" s="55" t="str">
        <f>LasVegas!$D$387</f>
        <v>08-FEB-15:00</v>
      </c>
      <c r="I238" s="55" t="str">
        <f>SanFrancisco!$D$387</f>
        <v>15-FEB-16:10</v>
      </c>
      <c r="J238" s="55" t="str">
        <f>Baltimore!$D$387</f>
        <v>15-FEB-12:00</v>
      </c>
      <c r="K238" s="55" t="str">
        <f>Albuquerque!$D$387</f>
        <v>14-FEB-16:10</v>
      </c>
      <c r="L238" s="55" t="str">
        <f>Seattle!$D$387</f>
        <v>21-FEB-12:00</v>
      </c>
      <c r="M238" s="55" t="str">
        <f>Chicago!$D$387</f>
        <v>28-FEB-11:39</v>
      </c>
      <c r="N238" s="55" t="str">
        <f>Boulder!$D$387</f>
        <v>07-FEB-14:00</v>
      </c>
      <c r="O238" s="55" t="str">
        <f>Minneapolis!$D$387</f>
        <v>03-FEB-11:09</v>
      </c>
      <c r="P238" s="55" t="str">
        <f>Helena!$D$387</f>
        <v>02-FEB-14:00</v>
      </c>
      <c r="Q238" s="55" t="str">
        <f>Duluth!$D$387</f>
        <v>01-FEB-11:09</v>
      </c>
      <c r="R238" s="55" t="str">
        <f>Fairbanks!$D$387</f>
        <v>03-FEB-09:39</v>
      </c>
    </row>
    <row r="239" spans="1:18">
      <c r="A239" s="46"/>
      <c r="B239" s="65" t="s">
        <v>362</v>
      </c>
      <c r="C239" s="55" t="str">
        <f>Miami!$D$388</f>
        <v>13-MAR-15:09</v>
      </c>
      <c r="D239" s="55" t="str">
        <f>Houston!$D$388</f>
        <v>29-MAR-11:00</v>
      </c>
      <c r="E239" s="55" t="str">
        <f>Phoenix!$D$388</f>
        <v>17-MAR-14:00</v>
      </c>
      <c r="F239" s="55" t="str">
        <f>Atlanta!$D$388</f>
        <v>28-MAR-15:39</v>
      </c>
      <c r="G239" s="55" t="str">
        <f>LosAngeles!$D$388</f>
        <v>30-MAR-11:00</v>
      </c>
      <c r="H239" s="55" t="str">
        <f>LasVegas!$D$388</f>
        <v>31-MAR-15:00</v>
      </c>
      <c r="I239" s="55" t="str">
        <f>SanFrancisco!$D$388</f>
        <v>01-MAR-12:00</v>
      </c>
      <c r="J239" s="55" t="str">
        <f>Baltimore!$D$388</f>
        <v>09-MAR-15:00</v>
      </c>
      <c r="K239" s="55" t="str">
        <f>Albuquerque!$D$388</f>
        <v>02-MAR-15:09</v>
      </c>
      <c r="L239" s="55" t="str">
        <f>Seattle!$D$388</f>
        <v>29-MAR-15:00</v>
      </c>
      <c r="M239" s="55" t="str">
        <f>Chicago!$D$388</f>
        <v>31-MAR-15:09</v>
      </c>
      <c r="N239" s="55" t="str">
        <f>Boulder!$D$388</f>
        <v>30-MAR-15:00</v>
      </c>
      <c r="O239" s="55" t="str">
        <f>Minneapolis!$D$388</f>
        <v>23-MAR-13:00</v>
      </c>
      <c r="P239" s="55" t="str">
        <f>Helena!$D$388</f>
        <v>30-MAR-15:00</v>
      </c>
      <c r="Q239" s="55" t="str">
        <f>Duluth!$D$388</f>
        <v>07-MAR-11:09</v>
      </c>
      <c r="R239" s="55" t="str">
        <f>Fairbanks!$D$388</f>
        <v>14-MAR-07:19</v>
      </c>
    </row>
    <row r="240" spans="1:18">
      <c r="A240" s="46"/>
      <c r="B240" s="65" t="s">
        <v>361</v>
      </c>
      <c r="C240" s="55" t="str">
        <f>Miami!$D$389</f>
        <v>03-APR-13:00</v>
      </c>
      <c r="D240" s="55" t="str">
        <f>Houston!$D$389</f>
        <v>21-APR-14:00</v>
      </c>
      <c r="E240" s="55" t="str">
        <f>Phoenix!$D$389</f>
        <v>26-APR-14:00</v>
      </c>
      <c r="F240" s="55" t="str">
        <f>Atlanta!$D$389</f>
        <v>14-APR-15:00</v>
      </c>
      <c r="G240" s="55" t="str">
        <f>LosAngeles!$D$389</f>
        <v>11-APR-15:00</v>
      </c>
      <c r="H240" s="55" t="str">
        <f>LasVegas!$D$389</f>
        <v>21-APR-15:09</v>
      </c>
      <c r="I240" s="55" t="str">
        <f>SanFrancisco!$D$389</f>
        <v>13-APR-14:00</v>
      </c>
      <c r="J240" s="55" t="str">
        <f>Baltimore!$D$389</f>
        <v>04-APR-15:00</v>
      </c>
      <c r="K240" s="55" t="str">
        <f>Albuquerque!$D$389</f>
        <v>21-APR-15:00</v>
      </c>
      <c r="L240" s="55" t="str">
        <f>Seattle!$D$389</f>
        <v>14-APR-13:00</v>
      </c>
      <c r="M240" s="55" t="str">
        <f>Chicago!$D$389</f>
        <v>07-APR-14:39</v>
      </c>
      <c r="N240" s="55" t="str">
        <f>Boulder!$D$389</f>
        <v>25-APR-14:00</v>
      </c>
      <c r="O240" s="55" t="str">
        <f>Minneapolis!$D$389</f>
        <v>14-APR-15:00</v>
      </c>
      <c r="P240" s="55" t="str">
        <f>Helena!$D$389</f>
        <v>06-APR-15:00</v>
      </c>
      <c r="Q240" s="55" t="str">
        <f>Duluth!$D$389</f>
        <v>04-APR-14:00</v>
      </c>
      <c r="R240" s="55" t="str">
        <f>Fairbanks!$D$389</f>
        <v>24-APR-11:00</v>
      </c>
    </row>
    <row r="241" spans="1:18">
      <c r="A241" s="46"/>
      <c r="B241" s="65" t="s">
        <v>344</v>
      </c>
      <c r="C241" s="55" t="str">
        <f>Miami!$D$390</f>
        <v>24-MAY-14:00</v>
      </c>
      <c r="D241" s="55" t="str">
        <f>Houston!$D$390</f>
        <v>18-MAY-13:00</v>
      </c>
      <c r="E241" s="55" t="str">
        <f>Phoenix!$D$390</f>
        <v>30-MAY-15:00</v>
      </c>
      <c r="F241" s="55" t="str">
        <f>Atlanta!$D$390</f>
        <v>15-MAY-14:00</v>
      </c>
      <c r="G241" s="55" t="str">
        <f>LosAngeles!$D$390</f>
        <v>30-MAY-11:20</v>
      </c>
      <c r="H241" s="55" t="str">
        <f>LasVegas!$D$390</f>
        <v>31-MAY-15:00</v>
      </c>
      <c r="I241" s="55" t="str">
        <f>SanFrancisco!$D$390</f>
        <v>17-MAY-13:00</v>
      </c>
      <c r="J241" s="55" t="str">
        <f>Baltimore!$D$390</f>
        <v>31-MAY-15:00</v>
      </c>
      <c r="K241" s="55" t="str">
        <f>Albuquerque!$D$390</f>
        <v>31-MAY-15:00</v>
      </c>
      <c r="L241" s="55" t="str">
        <f>Seattle!$D$390</f>
        <v>05-MAY-15:00</v>
      </c>
      <c r="M241" s="55" t="str">
        <f>Chicago!$D$390</f>
        <v>30-MAY-15:00</v>
      </c>
      <c r="N241" s="55" t="str">
        <f>Boulder!$D$390</f>
        <v>23-MAY-15:00</v>
      </c>
      <c r="O241" s="55" t="str">
        <f>Minneapolis!$D$390</f>
        <v>31-MAY-11:00</v>
      </c>
      <c r="P241" s="55" t="str">
        <f>Helena!$D$390</f>
        <v>16-MAY-15:00</v>
      </c>
      <c r="Q241" s="55" t="str">
        <f>Duluth!$D$390</f>
        <v>31-MAY-15:00</v>
      </c>
      <c r="R241" s="55" t="str">
        <f>Fairbanks!$D$390</f>
        <v>24-MAY-14:00</v>
      </c>
    </row>
    <row r="242" spans="1:18">
      <c r="A242" s="46"/>
      <c r="B242" s="65" t="s">
        <v>360</v>
      </c>
      <c r="C242" s="55" t="str">
        <f>Miami!$D$391</f>
        <v>27-JUN-14:00</v>
      </c>
      <c r="D242" s="55" t="str">
        <f>Houston!$D$391</f>
        <v>13-JUN-14:00</v>
      </c>
      <c r="E242" s="55" t="str">
        <f>Phoenix!$D$391</f>
        <v>08-JUN-15:00</v>
      </c>
      <c r="F242" s="55" t="str">
        <f>Atlanta!$D$391</f>
        <v>19-JUN-15:09</v>
      </c>
      <c r="G242" s="55" t="str">
        <f>LosAngeles!$D$391</f>
        <v>28-JUN-12:00</v>
      </c>
      <c r="H242" s="55" t="str">
        <f>LasVegas!$D$391</f>
        <v>27-JUN-15:00</v>
      </c>
      <c r="I242" s="55" t="str">
        <f>SanFrancisco!$D$391</f>
        <v>15-JUN-12:00</v>
      </c>
      <c r="J242" s="55" t="str">
        <f>Baltimore!$D$391</f>
        <v>30-JUN-14:00</v>
      </c>
      <c r="K242" s="55" t="str">
        <f>Albuquerque!$D$391</f>
        <v>29-JUN-13:00</v>
      </c>
      <c r="L242" s="55" t="str">
        <f>Seattle!$D$391</f>
        <v>28-JUN-14:00</v>
      </c>
      <c r="M242" s="55" t="str">
        <f>Chicago!$D$391</f>
        <v>08-JUN-12:00</v>
      </c>
      <c r="N242" s="55" t="str">
        <f>Boulder!$D$391</f>
        <v>28-JUN-11:00</v>
      </c>
      <c r="O242" s="55" t="str">
        <f>Minneapolis!$D$391</f>
        <v>29-JUN-14:00</v>
      </c>
      <c r="P242" s="55" t="str">
        <f>Helena!$D$391</f>
        <v>30-JUN-15:00</v>
      </c>
      <c r="Q242" s="55" t="str">
        <f>Duluth!$D$391</f>
        <v>14-JUN-15:09</v>
      </c>
      <c r="R242" s="55" t="str">
        <f>Fairbanks!$D$391</f>
        <v>20-JUN-14:00</v>
      </c>
    </row>
    <row r="243" spans="1:18">
      <c r="A243" s="46"/>
      <c r="B243" s="65" t="s">
        <v>359</v>
      </c>
      <c r="C243" s="55" t="str">
        <f>Miami!$D$392</f>
        <v>13-JUL-14:00</v>
      </c>
      <c r="D243" s="55" t="str">
        <f>Houston!$D$392</f>
        <v>18-JUL-11:00</v>
      </c>
      <c r="E243" s="55" t="str">
        <f>Phoenix!$D$392</f>
        <v>11-JUL-15:00</v>
      </c>
      <c r="F243" s="55" t="str">
        <f>Atlanta!$D$392</f>
        <v>03-JUL-15:00</v>
      </c>
      <c r="G243" s="55" t="str">
        <f>LosAngeles!$D$392</f>
        <v>24-JUL-13:50</v>
      </c>
      <c r="H243" s="55" t="str">
        <f>LasVegas!$D$392</f>
        <v>24-JUL-15:00</v>
      </c>
      <c r="I243" s="55" t="str">
        <f>SanFrancisco!$D$392</f>
        <v>03-JUL-12:00</v>
      </c>
      <c r="J243" s="55" t="str">
        <f>Baltimore!$D$392</f>
        <v>25-JUL-12:00</v>
      </c>
      <c r="K243" s="55" t="str">
        <f>Albuquerque!$D$392</f>
        <v>31-JUL-14:00</v>
      </c>
      <c r="L243" s="55" t="str">
        <f>Seattle!$D$392</f>
        <v>24-JUL-14:00</v>
      </c>
      <c r="M243" s="55" t="str">
        <f>Chicago!$D$392</f>
        <v>13-JUL-12:00</v>
      </c>
      <c r="N243" s="55" t="str">
        <f>Boulder!$D$392</f>
        <v>17-JUL-14:00</v>
      </c>
      <c r="O243" s="55" t="str">
        <f>Minneapolis!$D$392</f>
        <v>13-JUL-15:00</v>
      </c>
      <c r="P243" s="55" t="str">
        <f>Helena!$D$392</f>
        <v>21-JUL-15:00</v>
      </c>
      <c r="Q243" s="55" t="str">
        <f>Duluth!$D$392</f>
        <v>06-JUL-14:00</v>
      </c>
      <c r="R243" s="55" t="str">
        <f>Fairbanks!$D$392</f>
        <v>21-JUL-15:00</v>
      </c>
    </row>
    <row r="244" spans="1:18">
      <c r="A244" s="46"/>
      <c r="B244" s="65" t="s">
        <v>358</v>
      </c>
      <c r="C244" s="55" t="str">
        <f>Miami!$D$393</f>
        <v>21-AUG-13:00</v>
      </c>
      <c r="D244" s="55" t="str">
        <f>Houston!$D$393</f>
        <v>31-AUG-13:00</v>
      </c>
      <c r="E244" s="55" t="str">
        <f>Phoenix!$D$393</f>
        <v>01-AUG-15:00</v>
      </c>
      <c r="F244" s="55" t="str">
        <f>Atlanta!$D$393</f>
        <v>17-AUG-13:00</v>
      </c>
      <c r="G244" s="55" t="str">
        <f>LosAngeles!$D$393</f>
        <v>08-AUG-11:00</v>
      </c>
      <c r="H244" s="55" t="str">
        <f>LasVegas!$D$393</f>
        <v>04-AUG-14:00</v>
      </c>
      <c r="I244" s="55" t="str">
        <f>SanFrancisco!$D$393</f>
        <v>15-AUG-11:00</v>
      </c>
      <c r="J244" s="55" t="str">
        <f>Baltimore!$D$393</f>
        <v>09-AUG-14:00</v>
      </c>
      <c r="K244" s="55" t="str">
        <f>Albuquerque!$D$393</f>
        <v>01-AUG-13:00</v>
      </c>
      <c r="L244" s="55" t="str">
        <f>Seattle!$D$393</f>
        <v>07-AUG-14:00</v>
      </c>
      <c r="M244" s="55" t="str">
        <f>Chicago!$D$393</f>
        <v>04-AUG-15:50</v>
      </c>
      <c r="N244" s="55" t="str">
        <f>Boulder!$D$393</f>
        <v>30-AUG-13:00</v>
      </c>
      <c r="O244" s="55" t="str">
        <f>Minneapolis!$D$393</f>
        <v>25-AUG-15:00</v>
      </c>
      <c r="P244" s="55" t="str">
        <f>Helena!$D$393</f>
        <v>09-AUG-15:00</v>
      </c>
      <c r="Q244" s="55" t="str">
        <f>Duluth!$D$393</f>
        <v>11-AUG-14:00</v>
      </c>
      <c r="R244" s="55" t="str">
        <f>Fairbanks!$D$393</f>
        <v>15-AUG-13:00</v>
      </c>
    </row>
    <row r="245" spans="1:18">
      <c r="A245" s="46"/>
      <c r="B245" s="65" t="s">
        <v>357</v>
      </c>
      <c r="C245" s="55" t="str">
        <f>Miami!$D$394</f>
        <v>07-SEP-13:00</v>
      </c>
      <c r="D245" s="55" t="str">
        <f>Houston!$D$394</f>
        <v>15-SEP-14:00</v>
      </c>
      <c r="E245" s="55" t="str">
        <f>Phoenix!$D$394</f>
        <v>08-SEP-13:00</v>
      </c>
      <c r="F245" s="55" t="str">
        <f>Atlanta!$D$394</f>
        <v>11-SEP-13:00</v>
      </c>
      <c r="G245" s="55" t="str">
        <f>LosAngeles!$D$394</f>
        <v>25-SEP-15:09</v>
      </c>
      <c r="H245" s="55" t="str">
        <f>LasVegas!$D$394</f>
        <v>20-SEP-15:00</v>
      </c>
      <c r="I245" s="55" t="str">
        <f>SanFrancisco!$D$394</f>
        <v>28-SEP-14:00</v>
      </c>
      <c r="J245" s="55" t="str">
        <f>Baltimore!$D$394</f>
        <v>08-SEP-14:00</v>
      </c>
      <c r="K245" s="55" t="str">
        <f>Albuquerque!$D$394</f>
        <v>20-SEP-15:09</v>
      </c>
      <c r="L245" s="55" t="str">
        <f>Seattle!$D$394</f>
        <v>13-SEP-14:00</v>
      </c>
      <c r="M245" s="55" t="str">
        <f>Chicago!$D$394</f>
        <v>06-SEP-10:00</v>
      </c>
      <c r="N245" s="55" t="str">
        <f>Boulder!$D$394</f>
        <v>05-SEP-13:00</v>
      </c>
      <c r="O245" s="55" t="str">
        <f>Minneapolis!$D$394</f>
        <v>14-SEP-15:09</v>
      </c>
      <c r="P245" s="55" t="str">
        <f>Helena!$D$394</f>
        <v>07-SEP-15:00</v>
      </c>
      <c r="Q245" s="55" t="str">
        <f>Duluth!$D$394</f>
        <v>07-SEP-14:00</v>
      </c>
      <c r="R245" s="55" t="str">
        <f>Fairbanks!$D$394</f>
        <v>07-SEP-14:00</v>
      </c>
    </row>
    <row r="246" spans="1:18">
      <c r="A246" s="46"/>
      <c r="B246" s="65" t="s">
        <v>356</v>
      </c>
      <c r="C246" s="55" t="str">
        <f>Miami!$D$395</f>
        <v>06-OCT-13:00</v>
      </c>
      <c r="D246" s="55" t="str">
        <f>Houston!$D$395</f>
        <v>30-OCT-13:00</v>
      </c>
      <c r="E246" s="55" t="str">
        <f>Phoenix!$D$395</f>
        <v>02-OCT-15:00</v>
      </c>
      <c r="F246" s="55" t="str">
        <f>Atlanta!$D$395</f>
        <v>12-OCT-15:00</v>
      </c>
      <c r="G246" s="55" t="str">
        <f>LosAngeles!$D$395</f>
        <v>19-OCT-10:00</v>
      </c>
      <c r="H246" s="55" t="str">
        <f>LasVegas!$D$395</f>
        <v>03-OCT-15:09</v>
      </c>
      <c r="I246" s="55" t="str">
        <f>SanFrancisco!$D$395</f>
        <v>31-OCT-12:00</v>
      </c>
      <c r="J246" s="55" t="str">
        <f>Baltimore!$D$395</f>
        <v>03-OCT-11:00</v>
      </c>
      <c r="K246" s="55" t="str">
        <f>Albuquerque!$D$395</f>
        <v>11-OCT-15:00</v>
      </c>
      <c r="L246" s="55" t="str">
        <f>Seattle!$D$395</f>
        <v>17-OCT-15:09</v>
      </c>
      <c r="M246" s="55" t="str">
        <f>Chicago!$D$395</f>
        <v>31-OCT-11:00</v>
      </c>
      <c r="N246" s="55" t="str">
        <f>Boulder!$D$395</f>
        <v>05-OCT-15:09</v>
      </c>
      <c r="O246" s="55" t="str">
        <f>Minneapolis!$D$395</f>
        <v>06-OCT-15:09</v>
      </c>
      <c r="P246" s="55" t="str">
        <f>Helena!$D$395</f>
        <v>06-OCT-15:00</v>
      </c>
      <c r="Q246" s="55" t="str">
        <f>Duluth!$D$395</f>
        <v>06-OCT-14:00</v>
      </c>
      <c r="R246" s="55" t="str">
        <f>Fairbanks!$D$395</f>
        <v>30-OCT-07:10</v>
      </c>
    </row>
    <row r="247" spans="1:18">
      <c r="A247" s="46"/>
      <c r="B247" s="65" t="s">
        <v>355</v>
      </c>
      <c r="C247" s="55" t="str">
        <f>Miami!$D$396</f>
        <v>01-NOV-11:00</v>
      </c>
      <c r="D247" s="55" t="str">
        <f>Houston!$D$396</f>
        <v>27-NOV-12:00</v>
      </c>
      <c r="E247" s="55" t="str">
        <f>Phoenix!$D$396</f>
        <v>13-NOV-15:39</v>
      </c>
      <c r="F247" s="55" t="str">
        <f>Atlanta!$D$396</f>
        <v>22-NOV-15:09</v>
      </c>
      <c r="G247" s="55" t="str">
        <f>LosAngeles!$D$396</f>
        <v>20-NOV-12:00</v>
      </c>
      <c r="H247" s="55" t="str">
        <f>LasVegas!$D$396</f>
        <v>10-NOV-12:00</v>
      </c>
      <c r="I247" s="55" t="str">
        <f>SanFrancisco!$D$396</f>
        <v>14-NOV-12:00</v>
      </c>
      <c r="J247" s="55" t="str">
        <f>Baltimore!$D$396</f>
        <v>03-NOV-13:00</v>
      </c>
      <c r="K247" s="55" t="str">
        <f>Albuquerque!$D$396</f>
        <v>08-NOV-16:10</v>
      </c>
      <c r="L247" s="55" t="str">
        <f>Seattle!$D$396</f>
        <v>03-NOV-10:39</v>
      </c>
      <c r="M247" s="55" t="str">
        <f>Chicago!$D$396</f>
        <v>02-NOV-14:39</v>
      </c>
      <c r="N247" s="55" t="str">
        <f>Boulder!$D$396</f>
        <v>10-NOV-13:00</v>
      </c>
      <c r="O247" s="55" t="str">
        <f>Minneapolis!$D$396</f>
        <v>02-NOV-14:00</v>
      </c>
      <c r="P247" s="55" t="str">
        <f>Helena!$D$396</f>
        <v>21-NOV-11:39</v>
      </c>
      <c r="Q247" s="55" t="str">
        <f>Duluth!$D$396</f>
        <v>09-NOV-11:50</v>
      </c>
      <c r="R247" s="55" t="str">
        <f>Fairbanks!$D$396</f>
        <v>27-NOV-10:09</v>
      </c>
    </row>
    <row r="248" spans="1:18">
      <c r="A248" s="46"/>
      <c r="B248" s="65" t="s">
        <v>354</v>
      </c>
      <c r="C248" s="55" t="str">
        <f>Miami!$D$397</f>
        <v>15-DEC-16:10</v>
      </c>
      <c r="D248" s="55" t="str">
        <f>Houston!$D$397</f>
        <v>19-DEC-15:09</v>
      </c>
      <c r="E248" s="55" t="str">
        <f>Phoenix!$D$397</f>
        <v>11-DEC-15:00</v>
      </c>
      <c r="F248" s="55" t="str">
        <f>Atlanta!$D$397</f>
        <v>13-DEC-16:10</v>
      </c>
      <c r="G248" s="55" t="str">
        <f>LosAngeles!$D$397</f>
        <v>19-DEC-12:00</v>
      </c>
      <c r="H248" s="55" t="str">
        <f>LasVegas!$D$397</f>
        <v>05-DEC-14:30</v>
      </c>
      <c r="I248" s="55" t="str">
        <f>SanFrancisco!$D$397</f>
        <v>07-DEC-14:00</v>
      </c>
      <c r="J248" s="55" t="str">
        <f>Baltimore!$D$397</f>
        <v>06-DEC-11:39</v>
      </c>
      <c r="K248" s="55" t="str">
        <f>Albuquerque!$D$397</f>
        <v>08-DEC-14:00</v>
      </c>
      <c r="L248" s="55" t="str">
        <f>Seattle!$D$397</f>
        <v>13-DEC-11:09</v>
      </c>
      <c r="M248" s="55" t="str">
        <f>Chicago!$D$397</f>
        <v>14-DEC-11:39</v>
      </c>
      <c r="N248" s="55" t="str">
        <f>Boulder!$D$397</f>
        <v>21-DEC-14:30</v>
      </c>
      <c r="O248" s="55" t="str">
        <f>Minneapolis!$D$397</f>
        <v>20-DEC-11:09</v>
      </c>
      <c r="P248" s="55" t="str">
        <f>Helena!$D$397</f>
        <v>18-DEC-08:09</v>
      </c>
      <c r="Q248" s="55" t="str">
        <f>Duluth!$D$397</f>
        <v>20-DEC-11:09</v>
      </c>
      <c r="R248" s="55" t="str">
        <f>Fairbanks!$D$397</f>
        <v>29-DEC-11:09</v>
      </c>
    </row>
    <row r="249" spans="1:18" s="75" customFormat="1">
      <c r="A249" s="69" t="s">
        <v>386</v>
      </c>
      <c r="B249" s="6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</row>
    <row r="250" spans="1:18" s="75" customFormat="1">
      <c r="A250" s="46"/>
      <c r="B250" s="80" t="s">
        <v>387</v>
      </c>
      <c r="C250" s="74">
        <f>Miami!$B$4</f>
        <v>47919.37</v>
      </c>
      <c r="D250" s="74">
        <f>Houston!$B$4</f>
        <v>46207.14</v>
      </c>
      <c r="E250" s="74">
        <f>Phoenix!$B$4</f>
        <v>40463.870000000003</v>
      </c>
      <c r="F250" s="74">
        <f>Atlanta!$B$4</f>
        <v>38736.54</v>
      </c>
      <c r="G250" s="74">
        <f>LosAngeles!$B$4</f>
        <v>29902.54</v>
      </c>
      <c r="H250" s="74">
        <f>LasVegas!$B$4</f>
        <v>41828.85</v>
      </c>
      <c r="I250" s="74">
        <f>SanFrancisco!$B$4</f>
        <v>29858.84</v>
      </c>
      <c r="J250" s="74">
        <f>Baltimore!$B$4</f>
        <v>41983.32</v>
      </c>
      <c r="K250" s="74">
        <f>Albuquerque!$B$4</f>
        <v>35989.03</v>
      </c>
      <c r="L250" s="74">
        <f>Seattle!$B$4</f>
        <v>22025.4</v>
      </c>
      <c r="M250" s="74">
        <f>Chicago!$B$4</f>
        <v>42942.91</v>
      </c>
      <c r="N250" s="74">
        <f>Boulder!$B$4</f>
        <v>36415.019999999997</v>
      </c>
      <c r="O250" s="74">
        <f>Minneapolis!$B$4</f>
        <v>44570.34</v>
      </c>
      <c r="P250" s="74">
        <f>Helena!$B$4</f>
        <v>40491.300000000003</v>
      </c>
      <c r="Q250" s="74">
        <f>Duluth!$B$4</f>
        <v>45461.24</v>
      </c>
      <c r="R250" s="74">
        <f>Fairbanks!$B$4</f>
        <v>59198.11</v>
      </c>
    </row>
    <row r="251" spans="1:18" s="75" customFormat="1">
      <c r="A251" s="46"/>
      <c r="B251" s="81" t="s">
        <v>388</v>
      </c>
      <c r="C251" s="74">
        <f>Miami!$C$4</f>
        <v>2445.86</v>
      </c>
      <c r="D251" s="74">
        <f>Houston!$C$4</f>
        <v>2358.4699999999998</v>
      </c>
      <c r="E251" s="74">
        <f>Phoenix!$C$4</f>
        <v>2065.33</v>
      </c>
      <c r="F251" s="74">
        <f>Atlanta!$C$4</f>
        <v>1977.16</v>
      </c>
      <c r="G251" s="74">
        <f>LosAngeles!$C$4</f>
        <v>1526.26</v>
      </c>
      <c r="H251" s="74">
        <f>LasVegas!$C$4</f>
        <v>2135</v>
      </c>
      <c r="I251" s="74">
        <f>SanFrancisco!$C$4</f>
        <v>1524.03</v>
      </c>
      <c r="J251" s="74">
        <f>Baltimore!$C$4</f>
        <v>2142.88</v>
      </c>
      <c r="K251" s="74">
        <f>Albuquerque!$C$4</f>
        <v>1836.92</v>
      </c>
      <c r="L251" s="74">
        <f>Seattle!$C$4</f>
        <v>1124.2</v>
      </c>
      <c r="M251" s="74">
        <f>Chicago!$C$4</f>
        <v>2191.86</v>
      </c>
      <c r="N251" s="74">
        <f>Boulder!$C$4</f>
        <v>1858.67</v>
      </c>
      <c r="O251" s="74">
        <f>Minneapolis!$C$4</f>
        <v>2274.9299999999998</v>
      </c>
      <c r="P251" s="74">
        <f>Helena!$C$4</f>
        <v>2066.73</v>
      </c>
      <c r="Q251" s="74">
        <f>Duluth!$C$4</f>
        <v>2320.4</v>
      </c>
      <c r="R251" s="74">
        <f>Fairbanks!$C$4</f>
        <v>3021.55</v>
      </c>
    </row>
    <row r="252" spans="1:18">
      <c r="A252" s="69" t="s">
        <v>353</v>
      </c>
      <c r="B252" s="70"/>
    </row>
    <row r="253" spans="1:18">
      <c r="A253" s="69"/>
      <c r="B253" s="68" t="s">
        <v>115</v>
      </c>
      <c r="C253" s="40">
        <f>Miami!$G$14</f>
        <v>0</v>
      </c>
      <c r="D253" s="40">
        <f>Houston!$G$14</f>
        <v>0</v>
      </c>
      <c r="E253" s="40">
        <f>Phoenix!$G$14</f>
        <v>0</v>
      </c>
      <c r="F253" s="40">
        <f>Atlanta!$G$14</f>
        <v>0</v>
      </c>
      <c r="G253" s="40">
        <f>LosAngeles!$G$14</f>
        <v>0</v>
      </c>
      <c r="H253" s="40">
        <f>LasVegas!$G$14</f>
        <v>0</v>
      </c>
      <c r="I253" s="40">
        <f>SanFrancisco!$G$14</f>
        <v>0</v>
      </c>
      <c r="J253" s="40">
        <f>Baltimore!$G$14</f>
        <v>0</v>
      </c>
      <c r="K253" s="40">
        <f>Albuquerque!$G$14</f>
        <v>0</v>
      </c>
      <c r="L253" s="40">
        <f>Seattle!$G$14</f>
        <v>0</v>
      </c>
      <c r="M253" s="40">
        <f>Chicago!$G$14</f>
        <v>0</v>
      </c>
      <c r="N253" s="40">
        <f>Boulder!$G$14</f>
        <v>0</v>
      </c>
      <c r="O253" s="40">
        <f>Minneapolis!$G$14</f>
        <v>0</v>
      </c>
      <c r="P253" s="40">
        <f>Helena!$G$14</f>
        <v>0</v>
      </c>
      <c r="Q253" s="40">
        <f>Duluth!$G$14</f>
        <v>0</v>
      </c>
      <c r="R253" s="40">
        <f>Fairbanks!$G$14</f>
        <v>0</v>
      </c>
    </row>
    <row r="254" spans="1:18">
      <c r="A254" s="69"/>
      <c r="B254" s="68" t="s">
        <v>129</v>
      </c>
      <c r="C254" s="40">
        <f>Miami!$G$21</f>
        <v>0</v>
      </c>
      <c r="D254" s="40">
        <f>Houston!$G$21</f>
        <v>0</v>
      </c>
      <c r="E254" s="40">
        <f>Phoenix!$G$21</f>
        <v>0</v>
      </c>
      <c r="F254" s="40">
        <f>Atlanta!$G$21</f>
        <v>0</v>
      </c>
      <c r="G254" s="40">
        <f>LosAngeles!$G$21</f>
        <v>0</v>
      </c>
      <c r="H254" s="40">
        <f>LasVegas!$G$21</f>
        <v>0</v>
      </c>
      <c r="I254" s="40">
        <f>SanFrancisco!$G$21</f>
        <v>0</v>
      </c>
      <c r="J254" s="40">
        <f>Baltimore!$G$21</f>
        <v>0</v>
      </c>
      <c r="K254" s="40">
        <f>Albuquerque!$G$21</f>
        <v>0</v>
      </c>
      <c r="L254" s="40">
        <f>Seattle!$G$21</f>
        <v>0</v>
      </c>
      <c r="M254" s="40">
        <f>Chicago!$G$21</f>
        <v>0</v>
      </c>
      <c r="N254" s="40">
        <f>Boulder!$G$21</f>
        <v>0</v>
      </c>
      <c r="O254" s="40">
        <f>Minneapolis!$G$21</f>
        <v>0</v>
      </c>
      <c r="P254" s="40">
        <f>Helena!$G$21</f>
        <v>0</v>
      </c>
      <c r="Q254" s="40">
        <f>Duluth!$G$21</f>
        <v>0</v>
      </c>
      <c r="R254" s="40">
        <f>Fairbanks!$G$21</f>
        <v>0</v>
      </c>
    </row>
    <row r="255" spans="1:18">
      <c r="A255" s="69"/>
      <c r="B255" s="68" t="s">
        <v>131</v>
      </c>
      <c r="C255" s="40">
        <f>Miami!$G$24</f>
        <v>2677.93</v>
      </c>
      <c r="D255" s="40">
        <f>Houston!$G$24</f>
        <v>2677.93</v>
      </c>
      <c r="E255" s="40">
        <f>Phoenix!$G$24</f>
        <v>2677.93</v>
      </c>
      <c r="F255" s="40">
        <f>Atlanta!$G$24</f>
        <v>2677.93</v>
      </c>
      <c r="G255" s="40">
        <f>LosAngeles!$G$24</f>
        <v>2677.93</v>
      </c>
      <c r="H255" s="40">
        <f>LasVegas!$G$24</f>
        <v>2677.93</v>
      </c>
      <c r="I255" s="40">
        <f>SanFrancisco!$G$24</f>
        <v>2677.93</v>
      </c>
      <c r="J255" s="40">
        <f>Baltimore!$G$24</f>
        <v>2677.93</v>
      </c>
      <c r="K255" s="40">
        <f>Albuquerque!$G$24</f>
        <v>2677.93</v>
      </c>
      <c r="L255" s="40">
        <f>Seattle!$G$24</f>
        <v>2677.93</v>
      </c>
      <c r="M255" s="40">
        <f>Chicago!$G$24</f>
        <v>2677.93</v>
      </c>
      <c r="N255" s="40">
        <f>Boulder!$G$24</f>
        <v>2677.93</v>
      </c>
      <c r="O255" s="40">
        <f>Minneapolis!$G$24</f>
        <v>2677.93</v>
      </c>
      <c r="P255" s="40">
        <f>Helena!$G$24</f>
        <v>2677.93</v>
      </c>
      <c r="Q255" s="40">
        <f>Duluth!$G$24</f>
        <v>2677.93</v>
      </c>
      <c r="R255" s="40">
        <f>Fairbanks!$G$24</f>
        <v>2677.93</v>
      </c>
    </row>
    <row r="256" spans="1:18">
      <c r="A256" s="69"/>
      <c r="B256" s="70" t="s">
        <v>352</v>
      </c>
      <c r="C256" s="40">
        <f>Miami!$G$28</f>
        <v>2677.93</v>
      </c>
      <c r="D256" s="40">
        <f>Houston!$G$28</f>
        <v>2677.93</v>
      </c>
      <c r="E256" s="40">
        <f>Phoenix!$G$28</f>
        <v>2677.93</v>
      </c>
      <c r="F256" s="40">
        <f>Atlanta!$G$28</f>
        <v>2677.93</v>
      </c>
      <c r="G256" s="40">
        <f>LosAngeles!$G$28</f>
        <v>2677.93</v>
      </c>
      <c r="H256" s="40">
        <f>LasVegas!$G$28</f>
        <v>2677.93</v>
      </c>
      <c r="I256" s="40">
        <f>SanFrancisco!$G$28</f>
        <v>2677.93</v>
      </c>
      <c r="J256" s="40">
        <f>Baltimore!$G$28</f>
        <v>2677.93</v>
      </c>
      <c r="K256" s="40">
        <f>Albuquerque!$G$28</f>
        <v>2677.93</v>
      </c>
      <c r="L256" s="40">
        <f>Seattle!$G$28</f>
        <v>2677.93</v>
      </c>
      <c r="M256" s="40">
        <f>Chicago!$G$28</f>
        <v>2677.93</v>
      </c>
      <c r="N256" s="40">
        <f>Boulder!$G$28</f>
        <v>2677.93</v>
      </c>
      <c r="O256" s="40">
        <f>Minneapolis!$G$28</f>
        <v>2677.93</v>
      </c>
      <c r="P256" s="40">
        <f>Helena!$G$28</f>
        <v>2677.93</v>
      </c>
      <c r="Q256" s="40">
        <f>Duluth!$G$28</f>
        <v>2677.93</v>
      </c>
      <c r="R256" s="40">
        <f>Fairbanks!$G$28</f>
        <v>2677.93</v>
      </c>
    </row>
    <row r="257" spans="1:18">
      <c r="A257" s="69" t="s">
        <v>351</v>
      </c>
      <c r="B257" s="68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>
      <c r="A258" s="46"/>
      <c r="B258" s="65" t="s">
        <v>350</v>
      </c>
      <c r="C258" s="40">
        <f>Miami!$H$381</f>
        <v>1095240</v>
      </c>
      <c r="D258" s="40">
        <f>Houston!$H$381</f>
        <v>1152410</v>
      </c>
      <c r="E258" s="40">
        <f>Phoenix!$H$381</f>
        <v>1050650</v>
      </c>
      <c r="F258" s="40">
        <f>Atlanta!$H$381</f>
        <v>938660.26509999996</v>
      </c>
      <c r="G258" s="40">
        <f>LosAngeles!$H$381</f>
        <v>326020.39649999997</v>
      </c>
      <c r="H258" s="40">
        <f>LasVegas!$H$381</f>
        <v>1064730</v>
      </c>
      <c r="I258" s="40">
        <f>SanFrancisco!$H$381</f>
        <v>340969.05339999998</v>
      </c>
      <c r="J258" s="40">
        <f>Baltimore!$H$381</f>
        <v>843458.82940000005</v>
      </c>
      <c r="K258" s="40">
        <f>Albuquerque!$H$381</f>
        <v>1130040</v>
      </c>
      <c r="L258" s="40">
        <f>Seattle!$H$381</f>
        <v>295152.9106</v>
      </c>
      <c r="M258" s="40">
        <f>Chicago!$H$381</f>
        <v>1515760</v>
      </c>
      <c r="N258" s="40">
        <f>Boulder!$H$381</f>
        <v>1104840</v>
      </c>
      <c r="O258" s="40">
        <f>Minneapolis!$H$381</f>
        <v>1071770</v>
      </c>
      <c r="P258" s="40">
        <f>Helena!$H$381</f>
        <v>1034180</v>
      </c>
      <c r="Q258" s="40">
        <f>Duluth!$H$381</f>
        <v>1064710</v>
      </c>
      <c r="R258" s="40">
        <f>Fairbanks!$H$381</f>
        <v>1134170</v>
      </c>
    </row>
    <row r="259" spans="1:18">
      <c r="A259" s="46"/>
      <c r="B259" s="51" t="s">
        <v>349</v>
      </c>
      <c r="C259" s="40">
        <f>Miami!$B$381</f>
        <v>2543880</v>
      </c>
      <c r="D259" s="40">
        <f>Houston!$B$381</f>
        <v>2910130</v>
      </c>
      <c r="E259" s="40">
        <f>Phoenix!$B$381</f>
        <v>2490420</v>
      </c>
      <c r="F259" s="40">
        <f>Atlanta!$B$381</f>
        <v>2183860</v>
      </c>
      <c r="G259" s="40">
        <f>LosAngeles!$B$381</f>
        <v>877862.96149999998</v>
      </c>
      <c r="H259" s="40">
        <f>LasVegas!$B$381</f>
        <v>2549220</v>
      </c>
      <c r="I259" s="40">
        <f>SanFrancisco!$B$381</f>
        <v>927036.97549999994</v>
      </c>
      <c r="J259" s="40">
        <f>Baltimore!$B$381</f>
        <v>1979330</v>
      </c>
      <c r="K259" s="40">
        <f>Albuquerque!$B$381</f>
        <v>2685700</v>
      </c>
      <c r="L259" s="40">
        <f>Seattle!$B$381</f>
        <v>769260.826</v>
      </c>
      <c r="M259" s="40">
        <f>Chicago!$B$381</f>
        <v>3602950</v>
      </c>
      <c r="N259" s="40">
        <f>Boulder!$B$381</f>
        <v>2647740</v>
      </c>
      <c r="O259" s="40">
        <f>Minneapolis!$B$381</f>
        <v>2610240</v>
      </c>
      <c r="P259" s="40">
        <f>Helena!$B$381</f>
        <v>2514080</v>
      </c>
      <c r="Q259" s="40">
        <f>Duluth!$B$381</f>
        <v>2621380</v>
      </c>
      <c r="R259" s="40">
        <f>Fairbanks!$B$381</f>
        <v>3031620</v>
      </c>
    </row>
    <row r="260" spans="1:18">
      <c r="A260" s="46"/>
      <c r="B260" s="65" t="s">
        <v>348</v>
      </c>
      <c r="C260" s="40">
        <f>Miami!$C$381</f>
        <v>4452.8131000000003</v>
      </c>
      <c r="D260" s="40">
        <f>Houston!$C$381</f>
        <v>3768.2366000000002</v>
      </c>
      <c r="E260" s="40">
        <f>Phoenix!$C$381</f>
        <v>4126.7429000000002</v>
      </c>
      <c r="F260" s="40">
        <f>Atlanta!$C$381</f>
        <v>3961.9052999999999</v>
      </c>
      <c r="G260" s="40">
        <f>LosAngeles!$C$381</f>
        <v>756.36019999999996</v>
      </c>
      <c r="H260" s="40">
        <f>LasVegas!$C$381</f>
        <v>4069.259</v>
      </c>
      <c r="I260" s="40">
        <f>SanFrancisco!$C$381</f>
        <v>804.79819999999995</v>
      </c>
      <c r="J260" s="40">
        <f>Baltimore!$C$381</f>
        <v>3529.0877999999998</v>
      </c>
      <c r="K260" s="40">
        <f>Albuquerque!$C$381</f>
        <v>4482.0727999999999</v>
      </c>
      <c r="L260" s="40">
        <f>Seattle!$C$381</f>
        <v>968.21140000000003</v>
      </c>
      <c r="M260" s="40">
        <f>Chicago!$C$381</f>
        <v>6081.4758000000002</v>
      </c>
      <c r="N260" s="40">
        <f>Boulder!$C$381</f>
        <v>4324.6277</v>
      </c>
      <c r="O260" s="40">
        <f>Minneapolis!$C$381</f>
        <v>4130.6422000000002</v>
      </c>
      <c r="P260" s="40">
        <f>Helena!$C$381</f>
        <v>3979.2139000000002</v>
      </c>
      <c r="Q260" s="40">
        <f>Duluth!$C$381</f>
        <v>4026.5983999999999</v>
      </c>
      <c r="R260" s="40">
        <f>Fairbanks!$C$381</f>
        <v>3303.8519999999999</v>
      </c>
    </row>
    <row r="261" spans="1:18">
      <c r="A261" s="46"/>
      <c r="B261" s="65" t="s">
        <v>347</v>
      </c>
      <c r="C261" s="40">
        <f>Miami!$D$381</f>
        <v>16882.3158</v>
      </c>
      <c r="D261" s="40">
        <f>Houston!$D$381</f>
        <v>15788.265799999999</v>
      </c>
      <c r="E261" s="40">
        <f>Phoenix!$D$381</f>
        <v>13509.8977</v>
      </c>
      <c r="F261" s="40">
        <f>Atlanta!$D$381</f>
        <v>9713.6448</v>
      </c>
      <c r="G261" s="40">
        <f>LosAngeles!$D$381</f>
        <v>7273.2996000000003</v>
      </c>
      <c r="H261" s="40">
        <f>LasVegas!$D$381</f>
        <v>16507.934499999999</v>
      </c>
      <c r="I261" s="40">
        <f>SanFrancisco!$D$381</f>
        <v>6594.6435000000001</v>
      </c>
      <c r="J261" s="40">
        <f>Baltimore!$D$381</f>
        <v>9574.1762999999992</v>
      </c>
      <c r="K261" s="40">
        <f>Albuquerque!$D$381</f>
        <v>11075.9241</v>
      </c>
      <c r="L261" s="40">
        <f>Seattle!$D$381</f>
        <v>1726.7345</v>
      </c>
      <c r="M261" s="40">
        <f>Chicago!$D$381</f>
        <v>16866.511399999999</v>
      </c>
      <c r="N261" s="40">
        <f>Boulder!$D$381</f>
        <v>10410.093500000001</v>
      </c>
      <c r="O261" s="40">
        <f>Minneapolis!$D$381</f>
        <v>5747.1552000000001</v>
      </c>
      <c r="P261" s="40">
        <f>Helena!$D$381</f>
        <v>6149.2426999999998</v>
      </c>
      <c r="Q261" s="40">
        <f>Duluth!$D$381</f>
        <v>5375.4894000000004</v>
      </c>
      <c r="R261" s="40">
        <f>Fairbanks!$D$381</f>
        <v>11554.384899999999</v>
      </c>
    </row>
    <row r="262" spans="1:18">
      <c r="A262" s="46"/>
      <c r="B262" s="65" t="s">
        <v>346</v>
      </c>
      <c r="C262" s="40">
        <f>Miami!$E$381</f>
        <v>0</v>
      </c>
      <c r="D262" s="40">
        <f>Houston!$E$381</f>
        <v>0</v>
      </c>
      <c r="E262" s="40">
        <f>Phoenix!$E$381</f>
        <v>0</v>
      </c>
      <c r="F262" s="40">
        <f>Atlanta!$E$381</f>
        <v>0</v>
      </c>
      <c r="G262" s="40">
        <f>LosAngeles!$E$381</f>
        <v>0</v>
      </c>
      <c r="H262" s="40">
        <f>LasVegas!$E$381</f>
        <v>0</v>
      </c>
      <c r="I262" s="40">
        <f>SanFrancisco!$E$381</f>
        <v>0</v>
      </c>
      <c r="J262" s="40">
        <f>Baltimore!$E$381</f>
        <v>0</v>
      </c>
      <c r="K262" s="40">
        <f>Albuquerque!$E$381</f>
        <v>0</v>
      </c>
      <c r="L262" s="40">
        <f>Seattle!$E$381</f>
        <v>0</v>
      </c>
      <c r="M262" s="40">
        <f>Chicago!$E$381</f>
        <v>0</v>
      </c>
      <c r="N262" s="40">
        <f>Boulder!$E$381</f>
        <v>0</v>
      </c>
      <c r="O262" s="40">
        <f>Minneapolis!$E$381</f>
        <v>0</v>
      </c>
      <c r="P262" s="40">
        <f>Helena!$E$381</f>
        <v>0</v>
      </c>
      <c r="Q262" s="40">
        <f>Duluth!$E$381</f>
        <v>0</v>
      </c>
      <c r="R262" s="40">
        <f>Fairbanks!$E$381</f>
        <v>0</v>
      </c>
    </row>
    <row r="263" spans="1:18">
      <c r="A263" s="46"/>
      <c r="B263" s="65" t="s">
        <v>345</v>
      </c>
      <c r="C263" s="66">
        <f>Miami!$F$381</f>
        <v>7.6999999999999999E-2</v>
      </c>
      <c r="D263" s="66">
        <f>Houston!$F$381</f>
        <v>4.4600000000000001E-2</v>
      </c>
      <c r="E263" s="66">
        <f>Phoenix!$F$381</f>
        <v>3.6799999999999999E-2</v>
      </c>
      <c r="F263" s="66">
        <f>Atlanta!$F$381</f>
        <v>3.5999999999999997E-2</v>
      </c>
      <c r="G263" s="66">
        <f>LosAngeles!$F$381</f>
        <v>3.5000000000000001E-3</v>
      </c>
      <c r="H263" s="66">
        <f>LasVegas!$F$381</f>
        <v>3.1199999999999999E-2</v>
      </c>
      <c r="I263" s="66">
        <f>SanFrancisco!$F$381</f>
        <v>3.3999999999999998E-3</v>
      </c>
      <c r="J263" s="66">
        <f>Baltimore!$F$381</f>
        <v>3.9399999999999998E-2</v>
      </c>
      <c r="K263" s="66">
        <f>Albuquerque!$F$381</f>
        <v>4.3700000000000003E-2</v>
      </c>
      <c r="L263" s="66">
        <f>Seattle!$F$381</f>
        <v>7.4999999999999997E-3</v>
      </c>
      <c r="M263" s="66">
        <f>Chicago!$F$381</f>
        <v>5.1900000000000002E-2</v>
      </c>
      <c r="N263" s="66">
        <f>Boulder!$F$381</f>
        <v>4.1300000000000003E-2</v>
      </c>
      <c r="O263" s="66">
        <f>Minneapolis!$F$381</f>
        <v>4.3299999999999998E-2</v>
      </c>
      <c r="P263" s="66">
        <f>Helena!$F$381</f>
        <v>4.3799999999999999E-2</v>
      </c>
      <c r="Q263" s="66">
        <f>Duluth!$F$381</f>
        <v>4.0899999999999999E-2</v>
      </c>
      <c r="R263" s="66">
        <f>Fairbanks!$F$381</f>
        <v>4.2099999999999999E-2</v>
      </c>
    </row>
    <row r="264" spans="1:18">
      <c r="A264" s="46"/>
      <c r="B264" s="65" t="s">
        <v>385</v>
      </c>
      <c r="C264" s="40">
        <f>10^(-3)*Miami!$G$381</f>
        <v>2089.39</v>
      </c>
      <c r="D264" s="40">
        <f>10^(-3)*Houston!$G$381</f>
        <v>5385.36</v>
      </c>
      <c r="E264" s="40">
        <f>10^(-3)*Phoenix!$G$381</f>
        <v>99792.900000000009</v>
      </c>
      <c r="F264" s="40">
        <f>10^(-3)*Atlanta!$G$381</f>
        <v>17276.400000000001</v>
      </c>
      <c r="G264" s="40">
        <f>10^(-3)*LosAngeles!$G$381</f>
        <v>43882.9</v>
      </c>
      <c r="H264" s="40">
        <f>10^(-3)*LasVegas!$G$381</f>
        <v>82325.7</v>
      </c>
      <c r="I264" s="40">
        <f>10^(-3)*SanFrancisco!$G$381</f>
        <v>39784.200000000004</v>
      </c>
      <c r="J264" s="40">
        <f>10^(-3)*Baltimore!$G$381</f>
        <v>595.34288210000011</v>
      </c>
      <c r="K264" s="40">
        <f>10^(-3)*Albuquerque!$G$381</f>
        <v>11515.800000000001</v>
      </c>
      <c r="L264" s="40">
        <f>10^(-3)*Seattle!$G$381</f>
        <v>22798.7</v>
      </c>
      <c r="M264" s="40">
        <f>10^(-3)*Chicago!$G$381</f>
        <v>3882.2400000000002</v>
      </c>
      <c r="N264" s="40">
        <f>10^(-3)*Boulder!$G$381</f>
        <v>10822.9</v>
      </c>
      <c r="O264" s="40">
        <f>10^(-3)*Minneapolis!$G$381</f>
        <v>3775.53</v>
      </c>
      <c r="P264" s="40">
        <f>10^(-3)*Helena!$G$381</f>
        <v>145813</v>
      </c>
      <c r="Q264" s="40">
        <f>10^(-3)*Duluth!$G$381</f>
        <v>3530.76</v>
      </c>
      <c r="R264" s="40">
        <f>10^(-3)*Fairbanks!$G$381</f>
        <v>2317.5700000000002</v>
      </c>
    </row>
    <row r="265" spans="1:18">
      <c r="B265" s="57"/>
      <c r="C265" s="55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B266" s="57"/>
      <c r="C266" s="55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B267" s="57"/>
      <c r="C267" s="55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B268" s="57"/>
      <c r="C268" s="55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B269" s="57"/>
      <c r="C269" s="55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B270" s="57"/>
      <c r="C270" s="55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B271" s="57"/>
      <c r="C271" s="55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B272" s="57"/>
      <c r="C272" s="55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2:18">
      <c r="B273" s="57"/>
      <c r="C273" s="55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57"/>
      <c r="C274" s="55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2:18">
      <c r="B275" s="57"/>
      <c r="C275" s="55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2:18">
      <c r="B276" s="57"/>
      <c r="C276" s="55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2:18">
      <c r="C277" s="55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58"/>
      <c r="C278" s="55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2:18">
      <c r="B279" s="57"/>
      <c r="C279" s="55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2:18">
      <c r="B280" s="57"/>
      <c r="C280" s="55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2:18">
      <c r="B281" s="57"/>
      <c r="C281" s="55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57"/>
      <c r="C282" s="55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2:18">
      <c r="B283" s="57"/>
      <c r="C283" s="55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2:18">
      <c r="B284" s="57"/>
      <c r="C284" s="55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2:18">
      <c r="B285" s="57"/>
      <c r="C285" s="55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57"/>
      <c r="C286" s="55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2:18">
      <c r="B287" s="57"/>
    </row>
    <row r="288" spans="2:18">
      <c r="B288" s="57"/>
    </row>
    <row r="289" spans="2:18">
      <c r="B289" s="57"/>
      <c r="C289" s="55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57"/>
      <c r="C290" s="55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2:18">
      <c r="B291" s="57"/>
      <c r="C291" s="55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2:18">
      <c r="B292" s="57"/>
      <c r="C292" s="55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2:18">
      <c r="B293" s="57"/>
      <c r="C293" s="55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57"/>
      <c r="C294" s="55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2:18">
      <c r="B295" s="57"/>
      <c r="C295" s="55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2:18">
      <c r="B296" s="57"/>
      <c r="C296" s="55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2:18">
      <c r="B297" s="57"/>
      <c r="C297" s="55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57"/>
      <c r="C298" s="55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2:18">
      <c r="B299" s="57"/>
      <c r="C299" s="55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2:18">
      <c r="B300" s="57"/>
      <c r="C300" s="55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2:18">
      <c r="B301" s="57"/>
      <c r="C301" s="55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57"/>
      <c r="C302" s="55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2:18">
      <c r="B303" s="57"/>
      <c r="C303" s="55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2:18">
      <c r="B304" s="57"/>
      <c r="C304" s="55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2:18">
      <c r="B305" s="57"/>
      <c r="C305" s="55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57"/>
      <c r="C306" s="55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2:18">
      <c r="B307" s="57"/>
      <c r="C307" s="55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2:18">
      <c r="C308" s="55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2:18">
      <c r="B309" s="58"/>
      <c r="C309" s="55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57"/>
      <c r="C310" s="55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2:18">
      <c r="B311" s="57"/>
      <c r="C311" s="55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2:18">
      <c r="B312" s="57"/>
      <c r="C312" s="55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2:18">
      <c r="B313" s="57"/>
      <c r="C313" s="55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57"/>
      <c r="C314" s="55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spans="2:18">
      <c r="B315" s="57"/>
      <c r="C315" s="55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2:18">
      <c r="B316" s="57"/>
      <c r="C316" s="55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2:18">
      <c r="B317" s="57"/>
      <c r="C317" s="55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57"/>
    </row>
    <row r="319" spans="2:18">
      <c r="B319" s="57"/>
    </row>
    <row r="320" spans="2:18">
      <c r="B320" s="57"/>
      <c r="C320" s="55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2:18">
      <c r="B321" s="57"/>
      <c r="C321" s="55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57"/>
      <c r="C322" s="55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2:18">
      <c r="B323" s="57"/>
      <c r="C323" s="55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2:18">
      <c r="B324" s="57"/>
      <c r="C324" s="55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2:18">
      <c r="B325" s="57"/>
      <c r="C325" s="55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57"/>
      <c r="C326" s="55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2:18">
      <c r="B327" s="57"/>
      <c r="C327" s="55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2:18">
      <c r="B328" s="57"/>
      <c r="C328" s="55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2:18">
      <c r="B329" s="57"/>
      <c r="C329" s="55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57"/>
      <c r="C330" s="55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2:18">
      <c r="B331" s="57"/>
      <c r="C331" s="55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2:18">
      <c r="B332" s="57"/>
      <c r="C332" s="55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2:18">
      <c r="B333" s="57"/>
      <c r="C333" s="55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57"/>
      <c r="C334" s="55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2:18">
      <c r="B335" s="57"/>
      <c r="C335" s="55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2:18">
      <c r="B336" s="57"/>
      <c r="C336" s="55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2:18">
      <c r="B337" s="57"/>
      <c r="C337" s="55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57"/>
      <c r="C338" s="55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2:18">
      <c r="C339" s="55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2:18">
      <c r="B340" s="58"/>
      <c r="C340" s="55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2:18">
      <c r="B341" s="57"/>
      <c r="C341" s="55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57"/>
      <c r="C342" s="55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spans="2:18">
      <c r="B343" s="57"/>
      <c r="C343" s="55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2:18">
      <c r="B344" s="57"/>
      <c r="C344" s="55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spans="2:18">
      <c r="B345" s="57"/>
      <c r="C345" s="55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57"/>
      <c r="C346" s="55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spans="2:18">
      <c r="B347" s="57"/>
      <c r="C347" s="55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2:18">
      <c r="B348" s="57"/>
      <c r="C348" s="55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spans="2:18">
      <c r="B349" s="57"/>
    </row>
    <row r="350" spans="2:18">
      <c r="B350" s="57"/>
    </row>
    <row r="351" spans="2:18">
      <c r="B351" s="57"/>
      <c r="C351" s="55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2:18">
      <c r="B352" s="57"/>
      <c r="C352" s="55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2:18">
      <c r="B353" s="57"/>
      <c r="C353" s="55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2:18">
      <c r="B354" s="57"/>
      <c r="C354" s="55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2:18">
      <c r="B355" s="57"/>
      <c r="C355" s="55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2:18">
      <c r="B356" s="57"/>
      <c r="C356" s="55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2:18">
      <c r="B357" s="57"/>
      <c r="C357" s="55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57"/>
      <c r="C358" s="55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2:18">
      <c r="B359" s="57"/>
      <c r="C359" s="55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2:18">
      <c r="B360" s="57"/>
      <c r="C360" s="55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2:18">
      <c r="B361" s="57"/>
      <c r="C361" s="55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57"/>
      <c r="C362" s="55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2:18">
      <c r="B363" s="57"/>
      <c r="C363" s="55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2:18">
      <c r="B364" s="57"/>
      <c r="C364" s="55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spans="2:18">
      <c r="B365" s="57"/>
      <c r="C365" s="55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57"/>
      <c r="C366" s="55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2:18">
      <c r="B367" s="57"/>
      <c r="C367" s="55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2:18">
      <c r="B368" s="57"/>
      <c r="C368" s="55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2:18">
      <c r="B369" s="57"/>
      <c r="C369" s="55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C370" s="55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2:18">
      <c r="B371" s="58"/>
      <c r="C371" s="55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2:18">
      <c r="B372" s="57"/>
      <c r="C372" s="55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2:18">
      <c r="B373" s="57"/>
      <c r="C373" s="55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B374" s="57"/>
      <c r="C374" s="55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2:18">
      <c r="B375" s="57"/>
      <c r="C375" s="55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spans="2:18">
      <c r="B376" s="57"/>
      <c r="C376" s="55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spans="2:18">
      <c r="B377" s="57"/>
      <c r="C377" s="55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57"/>
      <c r="C378" s="55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2:18">
      <c r="B379" s="57"/>
      <c r="C379" s="55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spans="2:18">
      <c r="B380" s="57"/>
    </row>
    <row r="381" spans="2:18">
      <c r="B381" s="57"/>
    </row>
    <row r="382" spans="2:18">
      <c r="B382" s="57"/>
      <c r="C382" s="55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2:18">
      <c r="B383" s="57"/>
      <c r="C383" s="55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2:18">
      <c r="B384" s="57"/>
      <c r="C384" s="55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2:18">
      <c r="B385" s="57"/>
      <c r="C385" s="55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2:18">
      <c r="B386" s="57"/>
      <c r="C386" s="55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2:18">
      <c r="B387" s="57"/>
      <c r="C387" s="55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2:18">
      <c r="B388" s="57"/>
      <c r="C388" s="55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2:18">
      <c r="B389" s="57"/>
      <c r="C389" s="55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57"/>
      <c r="C390" s="55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2:18">
      <c r="B391" s="57"/>
      <c r="C391" s="55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2:18">
      <c r="B392" s="57"/>
      <c r="C392" s="55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2:18">
      <c r="B393" s="57"/>
      <c r="C393" s="55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57"/>
      <c r="C394" s="55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2:18">
      <c r="B395" s="57"/>
      <c r="C395" s="55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spans="2:18">
      <c r="B396" s="57"/>
      <c r="C396" s="55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2:18">
      <c r="B397" s="57"/>
      <c r="C397" s="55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57"/>
      <c r="C398" s="55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2:18">
      <c r="B399" s="57"/>
      <c r="C399" s="55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2:18">
      <c r="B400" s="57"/>
      <c r="C400" s="55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2:18">
      <c r="C401" s="55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58"/>
      <c r="C402" s="55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2:18">
      <c r="B403" s="57"/>
      <c r="C403" s="55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2:18">
      <c r="B404" s="57"/>
      <c r="C404" s="55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spans="2:18">
      <c r="B405" s="57"/>
      <c r="C405" s="55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57"/>
      <c r="C406" s="55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spans="2:18">
      <c r="B407" s="57"/>
      <c r="C407" s="55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spans="2:18">
      <c r="B408" s="57"/>
      <c r="C408" s="55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spans="2:18">
      <c r="B409" s="57"/>
      <c r="C409" s="55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57"/>
      <c r="C410" s="55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spans="2:18">
      <c r="B411" s="57"/>
    </row>
    <row r="412" spans="2:18">
      <c r="B412" s="57"/>
    </row>
    <row r="413" spans="2:18">
      <c r="B413" s="57"/>
      <c r="C413" s="55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57"/>
      <c r="C414" s="55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2:18">
      <c r="B415" s="57"/>
      <c r="C415" s="55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2:18">
      <c r="B416" s="57"/>
      <c r="C416" s="55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2:18">
      <c r="B417" s="57"/>
      <c r="C417" s="55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57"/>
      <c r="C418" s="55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2:18">
      <c r="B419" s="57"/>
      <c r="C419" s="55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2:18">
      <c r="B420" s="57"/>
      <c r="C420" s="55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2:18">
      <c r="B421" s="57"/>
      <c r="C421" s="55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57"/>
      <c r="C422" s="55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2:18">
      <c r="B423" s="57"/>
      <c r="C423" s="55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2:18">
      <c r="B424" s="57"/>
      <c r="C424" s="55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2:18">
      <c r="B425" s="57"/>
      <c r="C425" s="55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57"/>
      <c r="C426" s="55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spans="2:18">
      <c r="B427" s="57"/>
      <c r="C427" s="55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2:18">
      <c r="B428" s="57"/>
      <c r="C428" s="55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2:18">
      <c r="B429" s="57"/>
      <c r="C429" s="55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57"/>
      <c r="C430" s="55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2:18">
      <c r="B431" s="57"/>
      <c r="C431" s="55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2:18">
      <c r="C432" s="55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2:18">
      <c r="B433" s="58"/>
      <c r="C433" s="55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57"/>
      <c r="C434" s="55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2:18">
      <c r="B435" s="57"/>
      <c r="C435" s="55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spans="2:18">
      <c r="B436" s="57"/>
      <c r="C436" s="55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2:18">
      <c r="B437" s="57"/>
      <c r="C437" s="55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57"/>
      <c r="C438" s="55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spans="2:18">
      <c r="B439" s="57"/>
      <c r="C439" s="55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spans="2:18">
      <c r="B440" s="57"/>
      <c r="C440" s="55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spans="2:18">
      <c r="B441" s="57"/>
      <c r="C441" s="55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57"/>
    </row>
    <row r="443" spans="2:18">
      <c r="B443" s="57"/>
    </row>
    <row r="444" spans="2:18">
      <c r="B444" s="57"/>
      <c r="C444" s="55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spans="2:18">
      <c r="B445" s="57"/>
      <c r="C445" s="55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57"/>
      <c r="C446" s="55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</row>
    <row r="447" spans="2:18">
      <c r="B447" s="57"/>
      <c r="C447" s="55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</row>
    <row r="448" spans="2:18">
      <c r="B448" s="57"/>
      <c r="C448" s="55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spans="2:18">
      <c r="B449" s="57"/>
      <c r="C449" s="55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57"/>
      <c r="C450" s="55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spans="2:18">
      <c r="B451" s="57"/>
      <c r="C451" s="55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spans="2:18">
      <c r="B452" s="57"/>
      <c r="C452" s="55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spans="2:18">
      <c r="B453" s="57"/>
      <c r="C453" s="55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57"/>
      <c r="C454" s="55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spans="2:18">
      <c r="B455" s="57"/>
      <c r="C455" s="55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spans="2:18">
      <c r="B456" s="57"/>
      <c r="C456" s="55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spans="2:18">
      <c r="B457" s="57"/>
      <c r="C457" s="55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57"/>
      <c r="C458" s="55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spans="2:18">
      <c r="B459" s="57"/>
      <c r="C459" s="55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spans="2:18">
      <c r="B460" s="57"/>
      <c r="C460" s="55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spans="2:18">
      <c r="B461" s="57"/>
      <c r="C461" s="55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57"/>
      <c r="C462" s="55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spans="2:18">
      <c r="C463" s="55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spans="2:18">
      <c r="B464" s="58"/>
      <c r="C464" s="55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spans="2:18">
      <c r="B465" s="57"/>
      <c r="C465" s="55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57"/>
      <c r="C466" s="55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spans="2:18">
      <c r="B467" s="57"/>
      <c r="C467" s="55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spans="2:18">
      <c r="B468" s="57"/>
      <c r="C468" s="55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spans="2:18">
      <c r="B469" s="57"/>
      <c r="C469" s="55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57"/>
      <c r="C470" s="55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spans="2:18">
      <c r="B471" s="57"/>
      <c r="C471" s="55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spans="2:18">
      <c r="B472" s="57"/>
      <c r="C472" s="55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spans="2:18">
      <c r="B473" s="57"/>
    </row>
    <row r="474" spans="2:18">
      <c r="B474" s="57"/>
    </row>
    <row r="475" spans="2:18">
      <c r="B475" s="57"/>
      <c r="C475" s="55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spans="2:18">
      <c r="B476" s="57"/>
      <c r="C476" s="55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spans="2:18">
      <c r="B477" s="57"/>
      <c r="C477" s="55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2:18">
      <c r="B478" s="57"/>
      <c r="C478" s="55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</row>
    <row r="479" spans="2:18">
      <c r="B479" s="57"/>
      <c r="C479" s="55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spans="2:18">
      <c r="B480" s="57"/>
      <c r="C480" s="55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spans="2:18">
      <c r="B481" s="57"/>
      <c r="C481" s="55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57"/>
      <c r="C482" s="55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spans="2:18">
      <c r="B483" s="57"/>
      <c r="C483" s="55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spans="2:18">
      <c r="B484" s="57"/>
      <c r="C484" s="55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spans="2:18">
      <c r="B485" s="57"/>
      <c r="C485" s="55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spans="2:18">
      <c r="B486" s="57"/>
      <c r="C486" s="55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spans="2:18">
      <c r="B487" s="57"/>
      <c r="C487" s="55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spans="2:18">
      <c r="B488" s="57"/>
      <c r="C488" s="55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spans="2:18">
      <c r="B489" s="57"/>
      <c r="C489" s="55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spans="2:18">
      <c r="B490" s="57"/>
      <c r="C490" s="55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spans="2:18">
      <c r="B491" s="57"/>
      <c r="C491" s="55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spans="2:18">
      <c r="B492" s="57"/>
      <c r="C492" s="55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spans="2:18">
      <c r="B493" s="57"/>
      <c r="C493" s="55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spans="2:18">
      <c r="C494" s="55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spans="2:18">
      <c r="B495" s="58"/>
      <c r="C495" s="55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spans="2:18">
      <c r="B496" s="57"/>
      <c r="C496" s="55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spans="2:18">
      <c r="B497" s="57"/>
      <c r="C497" s="55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spans="2:18">
      <c r="B498" s="57"/>
      <c r="C498" s="55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spans="2:18">
      <c r="B499" s="57"/>
      <c r="C499" s="55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2:18">
      <c r="B500" s="57"/>
      <c r="C500" s="55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spans="2:18">
      <c r="B501" s="57"/>
      <c r="C501" s="55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spans="2:18">
      <c r="B502" s="57"/>
      <c r="C502" s="55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spans="2:18">
      <c r="B503" s="57"/>
      <c r="C503" s="55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spans="2:18">
      <c r="B504" s="57"/>
    </row>
    <row r="505" spans="2:18">
      <c r="B505" s="57"/>
    </row>
    <row r="506" spans="2:18">
      <c r="B506" s="57"/>
      <c r="C506" s="55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spans="2:18">
      <c r="B507" s="57"/>
      <c r="C507" s="55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spans="2:18">
      <c r="B508" s="57"/>
      <c r="C508" s="55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</row>
    <row r="509" spans="2:18">
      <c r="B509" s="57"/>
      <c r="C509" s="55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</row>
    <row r="510" spans="2:18">
      <c r="B510" s="57"/>
      <c r="C510" s="55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2:18">
      <c r="B511" s="57"/>
      <c r="C511" s="55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spans="2:18">
      <c r="B512" s="57"/>
      <c r="C512" s="55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spans="2:18">
      <c r="B513" s="57"/>
      <c r="C513" s="55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spans="2:18">
      <c r="B514" s="57"/>
      <c r="C514" s="55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spans="2:18">
      <c r="B515" s="57"/>
      <c r="C515" s="55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spans="2:18">
      <c r="B516" s="57"/>
      <c r="C516" s="55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spans="2:18">
      <c r="B517" s="57"/>
      <c r="C517" s="55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spans="2:18">
      <c r="B518" s="57"/>
      <c r="C518" s="55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spans="2:18">
      <c r="B519" s="57"/>
      <c r="C519" s="55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spans="2:18">
      <c r="B520" s="57"/>
      <c r="C520" s="55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spans="2:18">
      <c r="B521" s="57"/>
      <c r="C521" s="55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spans="2:18">
      <c r="B522" s="57"/>
      <c r="C522" s="55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spans="2:18">
      <c r="B523" s="57"/>
      <c r="C523" s="55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spans="2:18">
      <c r="B524" s="57"/>
      <c r="C524" s="55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spans="2:18">
      <c r="C525" s="55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spans="2:18">
      <c r="B526" s="58"/>
      <c r="C526" s="55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spans="2:18">
      <c r="B527" s="57"/>
      <c r="C527" s="55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spans="2:18">
      <c r="B528" s="57"/>
      <c r="C528" s="55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spans="2:18">
      <c r="B529" s="57"/>
      <c r="C529" s="55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spans="2:18">
      <c r="B530" s="57"/>
      <c r="C530" s="55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spans="2:18">
      <c r="B531" s="57"/>
      <c r="C531" s="55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spans="2:18">
      <c r="B532" s="57"/>
      <c r="C532" s="55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spans="2:18">
      <c r="B533" s="57"/>
      <c r="C533" s="55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spans="2:18">
      <c r="B534" s="57"/>
      <c r="C534" s="55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spans="2:18">
      <c r="B535" s="57"/>
    </row>
    <row r="536" spans="2:18">
      <c r="B536" s="57"/>
    </row>
    <row r="537" spans="2:18">
      <c r="B537" s="57"/>
      <c r="C537" s="55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spans="2:18">
      <c r="B538" s="57"/>
      <c r="C538" s="55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spans="2:18">
      <c r="B539" s="57"/>
      <c r="C539" s="55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</row>
    <row r="540" spans="2:18">
      <c r="B540" s="57"/>
      <c r="C540" s="55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</row>
    <row r="541" spans="2:18">
      <c r="B541" s="57"/>
      <c r="C541" s="55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spans="2:18">
      <c r="B542" s="57"/>
      <c r="C542" s="55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spans="2:18">
      <c r="B543" s="57"/>
      <c r="C543" s="55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spans="2:18">
      <c r="B544" s="57"/>
      <c r="C544" s="55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spans="2:18">
      <c r="B545" s="57"/>
      <c r="C545" s="55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spans="2:18">
      <c r="B546" s="57"/>
      <c r="C546" s="55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spans="2:18">
      <c r="B547" s="57"/>
      <c r="C547" s="55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spans="2:18">
      <c r="B548" s="57"/>
      <c r="C548" s="55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spans="2:18">
      <c r="B549" s="57"/>
      <c r="C549" s="55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spans="2:18">
      <c r="B550" s="57"/>
      <c r="C550" s="55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spans="2:18">
      <c r="B551" s="57"/>
      <c r="C551" s="55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spans="2:18">
      <c r="B552" s="57"/>
      <c r="C552" s="55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spans="2:18">
      <c r="B553" s="57"/>
      <c r="C553" s="55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spans="2:18">
      <c r="B554" s="57"/>
      <c r="C554" s="55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spans="2:18">
      <c r="B555" s="57"/>
      <c r="C555" s="55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spans="2:18">
      <c r="C556" s="55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spans="2:18">
      <c r="B557" s="58"/>
      <c r="C557" s="55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spans="2:18">
      <c r="B558" s="57"/>
      <c r="C558" s="55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spans="2:18">
      <c r="B559" s="57"/>
      <c r="C559" s="55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  <row r="560" spans="2:18">
      <c r="B560" s="57"/>
      <c r="C560" s="55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</row>
    <row r="561" spans="2:18">
      <c r="B561" s="57"/>
      <c r="C561" s="55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</row>
    <row r="562" spans="2:18">
      <c r="B562" s="57"/>
      <c r="C562" s="55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</row>
    <row r="563" spans="2:18">
      <c r="B563" s="57"/>
      <c r="C563" s="55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</row>
    <row r="564" spans="2:18">
      <c r="B564" s="57"/>
      <c r="C564" s="55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</row>
    <row r="565" spans="2:18">
      <c r="B565" s="57"/>
      <c r="C565" s="55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</row>
    <row r="566" spans="2:18">
      <c r="B566" s="57"/>
    </row>
    <row r="567" spans="2:18">
      <c r="B567" s="57"/>
    </row>
    <row r="568" spans="2:18">
      <c r="B568" s="57"/>
      <c r="C568" s="55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</row>
    <row r="569" spans="2:18">
      <c r="B569" s="57"/>
      <c r="C569" s="55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</row>
    <row r="570" spans="2:18">
      <c r="B570" s="57"/>
      <c r="C570" s="55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</row>
    <row r="571" spans="2:18">
      <c r="B571" s="57"/>
      <c r="C571" s="55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</row>
    <row r="572" spans="2:18">
      <c r="B572" s="57"/>
      <c r="C572" s="55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</row>
    <row r="573" spans="2:18">
      <c r="B573" s="57"/>
      <c r="C573" s="55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</row>
    <row r="574" spans="2:18">
      <c r="B574" s="57"/>
      <c r="C574" s="55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</row>
    <row r="575" spans="2:18">
      <c r="B575" s="57"/>
      <c r="C575" s="55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</row>
    <row r="576" spans="2:18">
      <c r="B576" s="57"/>
      <c r="C576" s="55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</row>
    <row r="577" spans="2:18">
      <c r="B577" s="57"/>
      <c r="C577" s="55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</row>
    <row r="578" spans="2:18">
      <c r="B578" s="57"/>
      <c r="C578" s="55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</row>
    <row r="579" spans="2:18">
      <c r="B579" s="57"/>
      <c r="C579" s="55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</row>
    <row r="580" spans="2:18">
      <c r="B580" s="57"/>
      <c r="C580" s="55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</row>
    <row r="581" spans="2:18">
      <c r="B581" s="57"/>
      <c r="C581" s="55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</row>
    <row r="582" spans="2:18">
      <c r="B582" s="57"/>
      <c r="C582" s="55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</row>
    <row r="583" spans="2:18">
      <c r="B583" s="57"/>
      <c r="C583" s="55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</row>
    <row r="584" spans="2:18">
      <c r="B584" s="57"/>
      <c r="C584" s="55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</row>
    <row r="585" spans="2:18">
      <c r="B585" s="57"/>
      <c r="C585" s="55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</row>
    <row r="586" spans="2:18">
      <c r="B586" s="57"/>
      <c r="C586" s="55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</row>
    <row r="587" spans="2:18">
      <c r="C587" s="55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</row>
    <row r="588" spans="2:18">
      <c r="B588" s="58"/>
      <c r="C588" s="55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</row>
    <row r="589" spans="2:18">
      <c r="B589" s="57"/>
      <c r="C589" s="55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</row>
    <row r="590" spans="2:18">
      <c r="B590" s="57"/>
      <c r="C590" s="55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</row>
    <row r="591" spans="2:18">
      <c r="B591" s="57"/>
      <c r="C591" s="55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</row>
    <row r="592" spans="2:18">
      <c r="B592" s="57"/>
      <c r="C592" s="55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</row>
    <row r="593" spans="2:18">
      <c r="B593" s="57"/>
      <c r="C593" s="55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</row>
    <row r="594" spans="2:18">
      <c r="B594" s="57"/>
      <c r="C594" s="55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</row>
    <row r="595" spans="2:18">
      <c r="B595" s="57"/>
      <c r="C595" s="55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</row>
    <row r="596" spans="2:18">
      <c r="B596" s="57"/>
      <c r="C596" s="55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</row>
    <row r="597" spans="2:18">
      <c r="B597" s="57"/>
    </row>
    <row r="598" spans="2:18">
      <c r="B598" s="57"/>
    </row>
    <row r="599" spans="2:18">
      <c r="B599" s="57"/>
      <c r="C599" s="55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</row>
    <row r="600" spans="2:18">
      <c r="B600" s="57"/>
      <c r="C600" s="55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</row>
    <row r="601" spans="2:18">
      <c r="B601" s="57"/>
      <c r="C601" s="55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</row>
    <row r="602" spans="2:18">
      <c r="B602" s="57"/>
      <c r="C602" s="55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</row>
    <row r="603" spans="2:18">
      <c r="B603" s="57"/>
      <c r="C603" s="55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</row>
    <row r="604" spans="2:18">
      <c r="B604" s="57"/>
      <c r="C604" s="55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</row>
    <row r="605" spans="2:18">
      <c r="B605" s="57"/>
      <c r="C605" s="55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</row>
    <row r="606" spans="2:18">
      <c r="B606" s="57"/>
      <c r="C606" s="55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</row>
    <row r="607" spans="2:18">
      <c r="B607" s="57"/>
      <c r="C607" s="55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</row>
    <row r="608" spans="2:18">
      <c r="B608" s="57"/>
      <c r="C608" s="55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</row>
    <row r="609" spans="2:18">
      <c r="B609" s="57"/>
      <c r="C609" s="55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</row>
    <row r="610" spans="2:18">
      <c r="B610" s="57"/>
      <c r="C610" s="55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</row>
    <row r="611" spans="2:18">
      <c r="B611" s="57"/>
      <c r="C611" s="55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</row>
    <row r="612" spans="2:18">
      <c r="B612" s="57"/>
      <c r="C612" s="55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</row>
    <row r="613" spans="2:18">
      <c r="B613" s="57"/>
      <c r="C613" s="55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</row>
    <row r="614" spans="2:18">
      <c r="B614" s="57"/>
      <c r="C614" s="55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</row>
    <row r="615" spans="2:18">
      <c r="B615" s="57"/>
      <c r="C615" s="55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</row>
    <row r="616" spans="2:18">
      <c r="B616" s="57"/>
      <c r="C616" s="55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</row>
    <row r="617" spans="2:18">
      <c r="B617" s="57"/>
      <c r="C617" s="55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</row>
    <row r="618" spans="2:18">
      <c r="C618" s="55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</row>
    <row r="619" spans="2:18">
      <c r="B619" s="58"/>
      <c r="C619" s="55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</row>
    <row r="620" spans="2:18">
      <c r="B620" s="57"/>
      <c r="C620" s="55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</row>
    <row r="621" spans="2:18">
      <c r="B621" s="57"/>
      <c r="C621" s="55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</row>
    <row r="622" spans="2:18">
      <c r="B622" s="57"/>
      <c r="C622" s="55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</row>
    <row r="623" spans="2:18">
      <c r="B623" s="57"/>
      <c r="C623" s="55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</row>
    <row r="624" spans="2:18">
      <c r="B624" s="57"/>
      <c r="C624" s="55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</row>
    <row r="625" spans="2:18">
      <c r="B625" s="57"/>
      <c r="C625" s="55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</row>
    <row r="626" spans="2:18">
      <c r="B626" s="57"/>
      <c r="C626" s="55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</row>
    <row r="627" spans="2:18">
      <c r="B627" s="57"/>
      <c r="C627" s="55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</row>
    <row r="628" spans="2:18">
      <c r="B628" s="57"/>
    </row>
    <row r="629" spans="2:18">
      <c r="B629" s="57"/>
    </row>
    <row r="630" spans="2:18">
      <c r="B630" s="57"/>
      <c r="C630" s="55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</row>
    <row r="631" spans="2:18">
      <c r="B631" s="57"/>
      <c r="C631" s="55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</row>
    <row r="632" spans="2:18">
      <c r="B632" s="57"/>
      <c r="C632" s="55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</row>
    <row r="633" spans="2:18">
      <c r="B633" s="57"/>
      <c r="C633" s="55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</row>
    <row r="634" spans="2:18">
      <c r="B634" s="57"/>
      <c r="C634" s="55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</row>
    <row r="635" spans="2:18">
      <c r="B635" s="57"/>
      <c r="C635" s="55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</row>
    <row r="636" spans="2:18">
      <c r="B636" s="57"/>
      <c r="C636" s="55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</row>
    <row r="637" spans="2:18">
      <c r="B637" s="57"/>
      <c r="C637" s="55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</row>
    <row r="638" spans="2:18">
      <c r="B638" s="57"/>
      <c r="C638" s="55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</row>
    <row r="639" spans="2:18">
      <c r="B639" s="57"/>
      <c r="C639" s="55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</row>
    <row r="640" spans="2:18">
      <c r="B640" s="57"/>
      <c r="C640" s="55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</row>
    <row r="641" spans="2:18">
      <c r="B641" s="57"/>
      <c r="C641" s="55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</row>
    <row r="642" spans="2:18">
      <c r="B642" s="57"/>
      <c r="C642" s="55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</row>
    <row r="643" spans="2:18">
      <c r="B643" s="57"/>
      <c r="C643" s="55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</row>
    <row r="644" spans="2:18">
      <c r="B644" s="57"/>
      <c r="C644" s="55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</row>
    <row r="645" spans="2:18">
      <c r="B645" s="57"/>
      <c r="C645" s="55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</row>
    <row r="646" spans="2:18">
      <c r="B646" s="57"/>
      <c r="C646" s="55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</row>
    <row r="647" spans="2:18">
      <c r="B647" s="57"/>
      <c r="C647" s="55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</row>
    <row r="648" spans="2:18">
      <c r="B648" s="57"/>
      <c r="C648" s="55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</row>
    <row r="649" spans="2:18">
      <c r="C649" s="55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</row>
    <row r="650" spans="2:18">
      <c r="B650" s="58"/>
      <c r="C650" s="55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</row>
    <row r="651" spans="2:18">
      <c r="B651" s="57"/>
      <c r="C651" s="55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</row>
    <row r="652" spans="2:18">
      <c r="B652" s="57"/>
      <c r="C652" s="55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</row>
    <row r="653" spans="2:18">
      <c r="B653" s="57"/>
      <c r="C653" s="55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</row>
    <row r="654" spans="2:18">
      <c r="B654" s="57"/>
      <c r="C654" s="55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</row>
    <row r="655" spans="2:18">
      <c r="B655" s="57"/>
      <c r="C655" s="55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</row>
    <row r="656" spans="2:18">
      <c r="B656" s="57"/>
      <c r="C656" s="55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</row>
    <row r="657" spans="2:18">
      <c r="B657" s="57"/>
      <c r="C657" s="55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</row>
    <row r="658" spans="2:18">
      <c r="B658" s="57"/>
      <c r="C658" s="55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</row>
    <row r="659" spans="2:18">
      <c r="B659" s="57"/>
    </row>
    <row r="660" spans="2:18">
      <c r="B660" s="57"/>
    </row>
    <row r="661" spans="2:18">
      <c r="B661" s="57"/>
      <c r="C661" s="55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</row>
    <row r="662" spans="2:18">
      <c r="B662" s="57"/>
      <c r="C662" s="55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</row>
    <row r="663" spans="2:18">
      <c r="B663" s="57"/>
      <c r="C663" s="55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</row>
    <row r="664" spans="2:18">
      <c r="B664" s="57"/>
      <c r="C664" s="55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</row>
    <row r="665" spans="2:18">
      <c r="B665" s="57"/>
      <c r="C665" s="55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</row>
    <row r="666" spans="2:18">
      <c r="B666" s="57"/>
      <c r="C666" s="55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</row>
    <row r="667" spans="2:18">
      <c r="B667" s="57"/>
      <c r="C667" s="55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</row>
    <row r="668" spans="2:18">
      <c r="B668" s="57"/>
      <c r="C668" s="55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</row>
    <row r="669" spans="2:18">
      <c r="B669" s="57"/>
      <c r="C669" s="55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</row>
    <row r="670" spans="2:18">
      <c r="B670" s="57"/>
      <c r="C670" s="55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</row>
    <row r="671" spans="2:18">
      <c r="B671" s="57"/>
      <c r="C671" s="55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</row>
    <row r="672" spans="2:18">
      <c r="B672" s="57"/>
      <c r="C672" s="55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</row>
    <row r="673" spans="2:18">
      <c r="B673" s="57"/>
      <c r="C673" s="55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</row>
    <row r="674" spans="2:18">
      <c r="B674" s="57"/>
      <c r="C674" s="55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</row>
    <row r="675" spans="2:18">
      <c r="B675" s="57"/>
      <c r="C675" s="55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</row>
    <row r="676" spans="2:18">
      <c r="B676" s="57"/>
      <c r="C676" s="55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</row>
    <row r="677" spans="2:18">
      <c r="B677" s="57"/>
      <c r="C677" s="55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</row>
    <row r="678" spans="2:18">
      <c r="B678" s="57"/>
      <c r="C678" s="55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</row>
    <row r="679" spans="2:18">
      <c r="B679" s="57"/>
      <c r="C679" s="55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</row>
    <row r="680" spans="2:18">
      <c r="C680" s="55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</row>
    <row r="681" spans="2:18">
      <c r="C681" s="55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</row>
    <row r="682" spans="2:18">
      <c r="C682" s="55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</row>
    <row r="683" spans="2:18">
      <c r="C683" s="55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</row>
    <row r="684" spans="2:18">
      <c r="C684" s="55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</row>
    <row r="685" spans="2:18">
      <c r="C685" s="55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</row>
    <row r="686" spans="2:18">
      <c r="C686" s="55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</row>
    <row r="687" spans="2:18">
      <c r="C687" s="55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</row>
    <row r="688" spans="2:18">
      <c r="C688" s="55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</row>
    <row r="689" spans="3:18">
      <c r="C689" s="55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496"/>
  <sheetViews>
    <sheetView topLeftCell="A358" workbookViewId="0">
      <selection activeCell="H381" sqref="H381"/>
    </sheetView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14951.95</v>
      </c>
      <c r="C2" s="90">
        <v>763.17</v>
      </c>
      <c r="D2" s="90">
        <v>763.17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14951.95</v>
      </c>
      <c r="C3" s="90">
        <v>763.17</v>
      </c>
      <c r="D3" s="90">
        <v>763.17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47919.37</v>
      </c>
      <c r="C4" s="90">
        <v>2445.86</v>
      </c>
      <c r="D4" s="90">
        <v>2445.86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47919.37</v>
      </c>
      <c r="C5" s="90">
        <v>2445.86</v>
      </c>
      <c r="D5" s="90">
        <v>2445.86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211.51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6024.28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176.35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1334.67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85.08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188.47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157.08000000000001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14198.58</v>
      </c>
      <c r="C28" s="90">
        <v>753.37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3.125</v>
      </c>
      <c r="E82" s="90">
        <v>5.8730000000000002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3.125</v>
      </c>
      <c r="E83" s="90">
        <v>5.8730000000000002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3.125</v>
      </c>
      <c r="E84" s="90">
        <v>5.8730000000000002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3.125</v>
      </c>
      <c r="E85" s="90">
        <v>5.8730000000000002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0.42099999999999999</v>
      </c>
      <c r="E87" s="90">
        <v>0.45700000000000002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3.125</v>
      </c>
      <c r="E88" s="90">
        <v>5.8730000000000002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3.125</v>
      </c>
      <c r="E89" s="90">
        <v>5.8730000000000002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3.125</v>
      </c>
      <c r="E90" s="90">
        <v>5.8730000000000002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3.125</v>
      </c>
      <c r="E91" s="90">
        <v>5.8730000000000002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0.42099999999999999</v>
      </c>
      <c r="E93" s="90">
        <v>0.45700000000000002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3.125</v>
      </c>
      <c r="E94" s="90">
        <v>5.8730000000000002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3.125</v>
      </c>
      <c r="E95" s="90">
        <v>5.8730000000000002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3.125</v>
      </c>
      <c r="E96" s="90">
        <v>5.8730000000000002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3.125</v>
      </c>
      <c r="E98" s="90">
        <v>5.8730000000000002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3.125</v>
      </c>
      <c r="E99" s="90">
        <v>5.8730000000000002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3.125</v>
      </c>
      <c r="E100" s="90">
        <v>5.8730000000000002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0.42099999999999999</v>
      </c>
      <c r="E101" s="90">
        <v>0.45700000000000002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3.125</v>
      </c>
      <c r="E102" s="90">
        <v>5.8730000000000002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3.125</v>
      </c>
      <c r="E103" s="90">
        <v>5.8730000000000002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3.125</v>
      </c>
      <c r="E105" s="90">
        <v>5.8730000000000002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3.125</v>
      </c>
      <c r="E106" s="90">
        <v>5.8730000000000002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3.125</v>
      </c>
      <c r="E108" s="90">
        <v>5.8730000000000002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3.125</v>
      </c>
      <c r="E109" s="90">
        <v>5.8730000000000002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0.42099999999999999</v>
      </c>
      <c r="E110" s="90">
        <v>0.45700000000000002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3.125</v>
      </c>
      <c r="E111" s="90">
        <v>5.8730000000000002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3.125</v>
      </c>
      <c r="E112" s="90">
        <v>5.8730000000000002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3.125</v>
      </c>
      <c r="E114" s="90">
        <v>5.8730000000000002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3.125</v>
      </c>
      <c r="E115" s="90">
        <v>5.8730000000000002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0.42099999999999999</v>
      </c>
      <c r="E116" s="90">
        <v>0.45700000000000002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3.125</v>
      </c>
      <c r="E117" s="90">
        <v>5.8730000000000002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3.125</v>
      </c>
      <c r="E118" s="90">
        <v>5.8730000000000002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3.125</v>
      </c>
      <c r="E120" s="90">
        <v>5.8730000000000002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3.125</v>
      </c>
      <c r="E121" s="90">
        <v>5.8730000000000002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0.42099999999999999</v>
      </c>
      <c r="E122" s="90">
        <v>0.45700000000000002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3.125</v>
      </c>
      <c r="E123" s="90">
        <v>5.8730000000000002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3.125</v>
      </c>
      <c r="E124" s="90">
        <v>5.8730000000000002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3.125</v>
      </c>
      <c r="E126" s="90">
        <v>5.8730000000000002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3.125</v>
      </c>
      <c r="E127" s="90">
        <v>5.8730000000000002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0.42099999999999999</v>
      </c>
      <c r="E128" s="90">
        <v>0.45700000000000002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3.125</v>
      </c>
      <c r="E129" s="90">
        <v>5.8730000000000002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3.125</v>
      </c>
      <c r="E130" s="90">
        <v>5.8730000000000002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3.125</v>
      </c>
      <c r="E132" s="90">
        <v>5.8730000000000002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3.125</v>
      </c>
      <c r="E133" s="90">
        <v>5.8730000000000002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0.42099999999999999</v>
      </c>
      <c r="E134" s="90">
        <v>0.45700000000000002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3.125</v>
      </c>
      <c r="E135" s="90">
        <v>5.8730000000000002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3.125</v>
      </c>
      <c r="E136" s="90">
        <v>5.8730000000000002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3.125</v>
      </c>
      <c r="E138" s="90">
        <v>5.8730000000000002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3.125</v>
      </c>
      <c r="E139" s="90">
        <v>5.8730000000000002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0.42099999999999999</v>
      </c>
      <c r="E140" s="90">
        <v>0.45700000000000002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3.125</v>
      </c>
      <c r="E141" s="90">
        <v>5.8730000000000002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3.125</v>
      </c>
      <c r="E143" s="90">
        <v>5.8730000000000002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0.42099999999999999</v>
      </c>
      <c r="E144" s="90">
        <v>0.45700000000000002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3.125</v>
      </c>
      <c r="E145" s="90">
        <v>5.8730000000000002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3.125</v>
      </c>
      <c r="E147" s="90">
        <v>5.8730000000000002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0.42099999999999999</v>
      </c>
      <c r="E148" s="90">
        <v>0.45700000000000002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3.125</v>
      </c>
      <c r="E149" s="90">
        <v>5.8730000000000002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3.125</v>
      </c>
      <c r="E151" s="90">
        <v>5.8730000000000002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0.42099999999999999</v>
      </c>
      <c r="E152" s="90">
        <v>0.45700000000000002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0.42099999999999999</v>
      </c>
      <c r="E154" s="90">
        <v>0.45700000000000002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3.125</v>
      </c>
      <c r="E155" s="90">
        <v>5.8730000000000002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3.125</v>
      </c>
      <c r="E157" s="90">
        <v>5.8730000000000002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3.125</v>
      </c>
      <c r="E158" s="90">
        <v>5.8730000000000002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0.42099999999999999</v>
      </c>
      <c r="E159" s="90">
        <v>0.45700000000000002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3.125</v>
      </c>
      <c r="E160" s="90">
        <v>5.8730000000000002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3.125</v>
      </c>
      <c r="E162" s="90">
        <v>5.8730000000000002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0.42099999999999999</v>
      </c>
      <c r="E163" s="90">
        <v>0.45700000000000002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3.125</v>
      </c>
      <c r="E164" s="90">
        <v>5.8730000000000002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3.125</v>
      </c>
      <c r="E165" s="90">
        <v>5.8730000000000002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3.125</v>
      </c>
      <c r="E166" s="90">
        <v>5.8730000000000002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3.125</v>
      </c>
      <c r="E168" s="90">
        <v>5.8730000000000002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3.125</v>
      </c>
      <c r="E169" s="90">
        <v>5.8730000000000002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3.125</v>
      </c>
      <c r="E170" s="90">
        <v>5.8730000000000002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0.42099999999999999</v>
      </c>
      <c r="E171" s="90">
        <v>0.45700000000000002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0.42099999999999999</v>
      </c>
      <c r="E173" s="90">
        <v>0.45700000000000002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3.125</v>
      </c>
      <c r="E174" s="90">
        <v>5.8730000000000002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3.125</v>
      </c>
      <c r="E176" s="90">
        <v>5.8730000000000002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0.42099999999999999</v>
      </c>
      <c r="E177" s="90">
        <v>0.45700000000000002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3.125</v>
      </c>
      <c r="E178" s="90">
        <v>5.8730000000000002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3.125</v>
      </c>
      <c r="E180" s="90">
        <v>5.8730000000000002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0.42099999999999999</v>
      </c>
      <c r="E181" s="90">
        <v>0.45700000000000002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3.125</v>
      </c>
      <c r="E182" s="90">
        <v>5.8730000000000002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3.125</v>
      </c>
      <c r="E184" s="90">
        <v>5.8730000000000002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0.42099999999999999</v>
      </c>
      <c r="E185" s="90">
        <v>0.45700000000000002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3.125</v>
      </c>
      <c r="E186" s="90">
        <v>5.8730000000000002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3.125</v>
      </c>
      <c r="E188" s="90">
        <v>5.8730000000000002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0.42099999999999999</v>
      </c>
      <c r="E189" s="90">
        <v>0.45700000000000002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3.125</v>
      </c>
      <c r="E190" s="90">
        <v>5.8730000000000002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3.125</v>
      </c>
      <c r="E192" s="90">
        <v>5.8730000000000002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0.42099999999999999</v>
      </c>
      <c r="E193" s="90">
        <v>0.45700000000000002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3.125</v>
      </c>
      <c r="E194" s="90">
        <v>5.8730000000000002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3.125</v>
      </c>
      <c r="E196" s="90">
        <v>5.8730000000000002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0.42099999999999999</v>
      </c>
      <c r="E197" s="90">
        <v>0.45700000000000002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3.125</v>
      </c>
      <c r="E198" s="90">
        <v>5.8730000000000002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3.125</v>
      </c>
      <c r="E199" s="90">
        <v>5.8730000000000002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3.125</v>
      </c>
      <c r="E201" s="90">
        <v>5.8730000000000002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3.125</v>
      </c>
      <c r="E202" s="90">
        <v>5.8730000000000002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0.42099999999999999</v>
      </c>
      <c r="E203" s="90">
        <v>0.45700000000000002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5.835</v>
      </c>
      <c r="F206" s="90">
        <v>0.251</v>
      </c>
      <c r="G206" s="90">
        <v>0.11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5.835</v>
      </c>
      <c r="F207" s="90">
        <v>0.251</v>
      </c>
      <c r="G207" s="90">
        <v>0.11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5.835</v>
      </c>
      <c r="F208" s="90">
        <v>0.251</v>
      </c>
      <c r="G208" s="90">
        <v>0.11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5.835</v>
      </c>
      <c r="F209" s="90">
        <v>0.251</v>
      </c>
      <c r="G209" s="90">
        <v>0.11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5.835</v>
      </c>
      <c r="F210" s="90">
        <v>0.251</v>
      </c>
      <c r="G210" s="90">
        <v>0.11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5.835</v>
      </c>
      <c r="F211" s="90">
        <v>0.251</v>
      </c>
      <c r="G211" s="90">
        <v>0.11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5.835</v>
      </c>
      <c r="F212" s="90">
        <v>0.251</v>
      </c>
      <c r="G212" s="90">
        <v>0.11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5.835</v>
      </c>
      <c r="F213" s="90">
        <v>0.251</v>
      </c>
      <c r="G213" s="90">
        <v>0.11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5.835</v>
      </c>
      <c r="F214" s="90">
        <v>0.251</v>
      </c>
      <c r="G214" s="90">
        <v>0.11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5.835</v>
      </c>
      <c r="F215" s="90">
        <v>0.251</v>
      </c>
      <c r="G215" s="90">
        <v>0.11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5.835</v>
      </c>
      <c r="F216" s="90">
        <v>0.251</v>
      </c>
      <c r="G216" s="90">
        <v>0.11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5.835</v>
      </c>
      <c r="F217" s="90">
        <v>0.251</v>
      </c>
      <c r="G217" s="90">
        <v>0.11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5.835</v>
      </c>
      <c r="F218" s="90">
        <v>0.251</v>
      </c>
      <c r="G218" s="90">
        <v>0.11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5.835</v>
      </c>
      <c r="F219" s="90">
        <v>0.251</v>
      </c>
      <c r="G219" s="90">
        <v>0.11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5.835</v>
      </c>
      <c r="F220" s="90">
        <v>0.251</v>
      </c>
      <c r="G220" s="90">
        <v>0.11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5.835</v>
      </c>
      <c r="F221" s="90">
        <v>0.251</v>
      </c>
      <c r="G221" s="90">
        <v>0.11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5.835</v>
      </c>
      <c r="F222" s="90">
        <v>0.251</v>
      </c>
      <c r="G222" s="90">
        <v>0.11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5.835</v>
      </c>
      <c r="F223" s="90">
        <v>0.251</v>
      </c>
      <c r="G223" s="90">
        <v>0.11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5.835</v>
      </c>
      <c r="F224" s="90">
        <v>0.251</v>
      </c>
      <c r="G224" s="90">
        <v>0.11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5.835</v>
      </c>
      <c r="F225" s="90">
        <v>0.251</v>
      </c>
      <c r="G225" s="90">
        <v>0.11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5.835</v>
      </c>
      <c r="F226" s="90">
        <v>0.251</v>
      </c>
      <c r="G226" s="90">
        <v>0.11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5.835</v>
      </c>
      <c r="F227" s="90">
        <v>0.251</v>
      </c>
      <c r="G227" s="90">
        <v>0.11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5.835</v>
      </c>
      <c r="F228" s="90">
        <v>0.251</v>
      </c>
      <c r="G228" s="90">
        <v>0.11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5.835</v>
      </c>
      <c r="F229" s="90">
        <v>0.251</v>
      </c>
      <c r="G229" s="90">
        <v>0.11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5.835</v>
      </c>
      <c r="F230" s="90">
        <v>0.251</v>
      </c>
      <c r="G230" s="90">
        <v>0.11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5.835</v>
      </c>
      <c r="F231" s="90">
        <v>0.251</v>
      </c>
      <c r="G231" s="90">
        <v>0.11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5.835</v>
      </c>
      <c r="F232" s="90">
        <v>0.251</v>
      </c>
      <c r="G232" s="90">
        <v>0.11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5.835</v>
      </c>
      <c r="F233" s="90">
        <v>0.251</v>
      </c>
      <c r="G233" s="90">
        <v>0.11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5.835</v>
      </c>
      <c r="F234" s="90">
        <v>0.251</v>
      </c>
      <c r="G234" s="90">
        <v>0.11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5.835</v>
      </c>
      <c r="F235" s="90">
        <v>0.251</v>
      </c>
      <c r="G235" s="90">
        <v>0.11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5.835</v>
      </c>
      <c r="F236" s="90">
        <v>0.251</v>
      </c>
      <c r="G236" s="90">
        <v>0.11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5.835</v>
      </c>
      <c r="F237" s="90">
        <v>0.251</v>
      </c>
      <c r="G237" s="90">
        <v>0.11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5.835</v>
      </c>
      <c r="F238" s="90">
        <v>0.251</v>
      </c>
      <c r="G238" s="90">
        <v>0.11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5.835</v>
      </c>
      <c r="F239" s="90">
        <v>0.251</v>
      </c>
      <c r="G239" s="90">
        <v>0.11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5.835</v>
      </c>
      <c r="F240" s="90">
        <v>0.251</v>
      </c>
      <c r="G240" s="90">
        <v>0.11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5.835</v>
      </c>
      <c r="F241" s="90">
        <v>0.251</v>
      </c>
      <c r="G241" s="90">
        <v>0.11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5.835</v>
      </c>
      <c r="F242" s="90">
        <v>0.251</v>
      </c>
      <c r="G242" s="90">
        <v>0.11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5.835</v>
      </c>
      <c r="F243" s="90">
        <v>0.251</v>
      </c>
      <c r="G243" s="90">
        <v>0.11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5.835</v>
      </c>
      <c r="F244" s="90">
        <v>0.251</v>
      </c>
      <c r="G244" s="90">
        <v>0.11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5.835</v>
      </c>
      <c r="F245" s="90">
        <v>0.251</v>
      </c>
      <c r="G245" s="90">
        <v>0.11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5.835</v>
      </c>
      <c r="F246" s="90">
        <v>0.251</v>
      </c>
      <c r="G246" s="90">
        <v>0.11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5.835</v>
      </c>
      <c r="F247" s="90">
        <v>0.251</v>
      </c>
      <c r="G247" s="90">
        <v>0.11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5.835</v>
      </c>
      <c r="F248" s="90">
        <v>0.251</v>
      </c>
      <c r="G248" s="90">
        <v>0.11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5.835</v>
      </c>
      <c r="F249" s="90">
        <v>0.251</v>
      </c>
      <c r="G249" s="90">
        <v>0.11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5.835</v>
      </c>
      <c r="F250" s="90">
        <v>0.251</v>
      </c>
      <c r="G250" s="90">
        <v>0.11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5.835</v>
      </c>
      <c r="F251" s="90">
        <v>0.251</v>
      </c>
      <c r="G251" s="90">
        <v>0.11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5.835</v>
      </c>
      <c r="F252" s="90">
        <v>0.251</v>
      </c>
      <c r="G252" s="90">
        <v>0.11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5.835</v>
      </c>
      <c r="F253" s="90">
        <v>0.251</v>
      </c>
      <c r="G253" s="90">
        <v>0.11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5.835</v>
      </c>
      <c r="F254" s="90">
        <v>0.251</v>
      </c>
      <c r="G254" s="90">
        <v>0.11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5.835</v>
      </c>
      <c r="F255" s="90">
        <v>0.251</v>
      </c>
      <c r="G255" s="90">
        <v>0.11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5.835</v>
      </c>
      <c r="F256" s="90">
        <v>0.251</v>
      </c>
      <c r="G256" s="90">
        <v>0.11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5.835</v>
      </c>
      <c r="F257" s="90">
        <v>0.251</v>
      </c>
      <c r="G257" s="90">
        <v>0.11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5.835</v>
      </c>
      <c r="F258" s="90">
        <v>0.251</v>
      </c>
      <c r="G258" s="90">
        <v>0.11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5.835</v>
      </c>
      <c r="F259" s="90">
        <v>0.251</v>
      </c>
      <c r="G259" s="90">
        <v>0.11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5.835</v>
      </c>
      <c r="F260" s="90">
        <v>0.251</v>
      </c>
      <c r="G260" s="90">
        <v>0.11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5.835</v>
      </c>
      <c r="F261" s="90">
        <v>0.251</v>
      </c>
      <c r="G261" s="90">
        <v>0.11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5.835</v>
      </c>
      <c r="F262" s="90">
        <v>0.251</v>
      </c>
      <c r="G262" s="90">
        <v>0.11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5.835</v>
      </c>
      <c r="F263" s="90">
        <v>0.251</v>
      </c>
      <c r="G263" s="90">
        <v>0.11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5.835</v>
      </c>
      <c r="F264" s="90">
        <v>0.251</v>
      </c>
      <c r="G264" s="90">
        <v>0.11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5.835</v>
      </c>
      <c r="F265" s="90">
        <v>0.251</v>
      </c>
      <c r="G265" s="90">
        <v>0.11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5.835</v>
      </c>
      <c r="F266" s="90">
        <v>0.251</v>
      </c>
      <c r="G266" s="90">
        <v>0.11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5.835</v>
      </c>
      <c r="F267" s="90">
        <v>0.251</v>
      </c>
      <c r="G267" s="90">
        <v>0.11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5.835</v>
      </c>
      <c r="F268" s="90">
        <v>0.251</v>
      </c>
      <c r="G268" s="90">
        <v>0.11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5.835</v>
      </c>
      <c r="F269" s="90">
        <v>0.251</v>
      </c>
      <c r="G269" s="90">
        <v>0.11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5.835</v>
      </c>
      <c r="F270" s="90">
        <v>0.251</v>
      </c>
      <c r="G270" s="90">
        <v>0.11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5.835</v>
      </c>
      <c r="F271" s="90">
        <v>0.251</v>
      </c>
      <c r="G271" s="90">
        <v>0.11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5.835</v>
      </c>
      <c r="F272" s="90">
        <v>0.251</v>
      </c>
      <c r="G272" s="90">
        <v>0.11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5.83</v>
      </c>
      <c r="F273" s="90">
        <v>0.251</v>
      </c>
      <c r="G273" s="90">
        <v>0.11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5.83</v>
      </c>
      <c r="F274" s="90">
        <v>0.251</v>
      </c>
      <c r="G274" s="90">
        <v>0.11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5.83</v>
      </c>
      <c r="F275" s="90">
        <v>0.251</v>
      </c>
      <c r="G275" s="90">
        <v>0.11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1764229.2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875145.65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157928.03</v>
      </c>
      <c r="D283" s="90">
        <v>106772.49</v>
      </c>
      <c r="E283" s="90">
        <v>51155.54</v>
      </c>
      <c r="F283" s="90">
        <v>0.68</v>
      </c>
      <c r="G283" s="90">
        <v>2.89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18882.36</v>
      </c>
      <c r="D285" s="90">
        <v>12766.05</v>
      </c>
      <c r="E285" s="90">
        <v>6116.31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464861.53</v>
      </c>
      <c r="D287" s="90">
        <v>312520</v>
      </c>
      <c r="E287" s="90">
        <v>152341.53</v>
      </c>
      <c r="F287" s="90">
        <v>0.67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383945.71</v>
      </c>
      <c r="D288" s="90">
        <v>250144.56</v>
      </c>
      <c r="E288" s="90">
        <v>133801.14000000001</v>
      </c>
      <c r="F288" s="90">
        <v>0.65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384241.14</v>
      </c>
      <c r="D289" s="90">
        <v>250333.99</v>
      </c>
      <c r="E289" s="90">
        <v>133907.15</v>
      </c>
      <c r="F289" s="90">
        <v>0.65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283617.21000000002</v>
      </c>
      <c r="D290" s="90">
        <v>188640.55</v>
      </c>
      <c r="E290" s="90">
        <v>94976.66</v>
      </c>
      <c r="F290" s="90">
        <v>0.67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9436.7199999999993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11356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9108.9699999999993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11908.47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8986.2999999999993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11859.06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8990.9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11877.46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9608.59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12545.54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9601.68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12549.22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9714.9500000000007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12604.88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7595.09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13987.76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6849.16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13940.83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6918.4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14096.27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42083.58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4390.62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8427.82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31603.96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57075.08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12072.82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9603.58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16339.45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27424.43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17559.04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27302.51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17614.14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30760.54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18080.2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29004.880000000001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18047.98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29020.1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18726.39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32823.5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18566.830000000002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28891.3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765026.92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205143.29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306010.77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29439.32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173803.92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42228.87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37728.519999999997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37755.81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39795.32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0.59</v>
      </c>
      <c r="D350" s="90">
        <v>1109.6500000000001</v>
      </c>
      <c r="E350" s="90">
        <v>6.36</v>
      </c>
      <c r="F350" s="90">
        <v>11930.85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0.76</v>
      </c>
      <c r="F352" s="90">
        <v>881.98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19.03</v>
      </c>
      <c r="F354" s="90">
        <v>32034.19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0.6</v>
      </c>
      <c r="D355" s="90">
        <v>1017.59</v>
      </c>
      <c r="E355" s="90">
        <v>12.68</v>
      </c>
      <c r="F355" s="90">
        <v>21485.3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0.6</v>
      </c>
      <c r="D356" s="90">
        <v>1017.59</v>
      </c>
      <c r="E356" s="90">
        <v>12.69</v>
      </c>
      <c r="F356" s="90">
        <v>21500.83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13.38</v>
      </c>
      <c r="F357" s="90">
        <v>22662.28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16166.72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4818.92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181126.19260000001</v>
      </c>
      <c r="C368" s="90">
        <v>312.65199999999999</v>
      </c>
      <c r="D368" s="90">
        <v>1167.4682</v>
      </c>
      <c r="E368" s="90">
        <v>0</v>
      </c>
      <c r="F368" s="90">
        <v>5.3E-3</v>
      </c>
      <c r="G368" s="90">
        <v>144485.0932</v>
      </c>
      <c r="H368" s="90">
        <v>77541.870999999999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165951.28039999999</v>
      </c>
      <c r="C369" s="90">
        <v>289.35969999999998</v>
      </c>
      <c r="D369" s="90">
        <v>1092.4974999999999</v>
      </c>
      <c r="E369" s="90">
        <v>0</v>
      </c>
      <c r="F369" s="90">
        <v>5.0000000000000001E-3</v>
      </c>
      <c r="G369" s="90">
        <v>135209.0269</v>
      </c>
      <c r="H369" s="90">
        <v>71336.126699999993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197010.46960000001</v>
      </c>
      <c r="C370" s="90">
        <v>342.98860000000002</v>
      </c>
      <c r="D370" s="90">
        <v>1292.8181</v>
      </c>
      <c r="E370" s="90">
        <v>0</v>
      </c>
      <c r="F370" s="90">
        <v>5.8999999999999999E-3</v>
      </c>
      <c r="G370" s="90">
        <v>160000.58499999999</v>
      </c>
      <c r="H370" s="90">
        <v>84634.460300000006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200448.93309999999</v>
      </c>
      <c r="C371" s="90">
        <v>351.20479999999998</v>
      </c>
      <c r="D371" s="90">
        <v>1332.9326000000001</v>
      </c>
      <c r="E371" s="90">
        <v>0</v>
      </c>
      <c r="F371" s="90">
        <v>6.1000000000000004E-3</v>
      </c>
      <c r="G371" s="90">
        <v>164966.9039</v>
      </c>
      <c r="H371" s="90">
        <v>86335.036999999997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250846.97829999999</v>
      </c>
      <c r="C372" s="90">
        <v>440.2407</v>
      </c>
      <c r="D372" s="90">
        <v>1673.8433</v>
      </c>
      <c r="E372" s="90">
        <v>0</v>
      </c>
      <c r="F372" s="90">
        <v>7.6E-3</v>
      </c>
      <c r="G372" s="90">
        <v>207159.3799</v>
      </c>
      <c r="H372" s="90">
        <v>108115.44379999999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270596.33679999999</v>
      </c>
      <c r="C373" s="90">
        <v>475.2722</v>
      </c>
      <c r="D373" s="90">
        <v>1808.5464999999999</v>
      </c>
      <c r="E373" s="90">
        <v>0</v>
      </c>
      <c r="F373" s="90">
        <v>8.2000000000000007E-3</v>
      </c>
      <c r="G373" s="90">
        <v>223830.8953</v>
      </c>
      <c r="H373" s="90">
        <v>116664.6272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208499.51379999999</v>
      </c>
      <c r="C374" s="90">
        <v>366.40219999999999</v>
      </c>
      <c r="D374" s="90">
        <v>1395.0623000000001</v>
      </c>
      <c r="E374" s="90">
        <v>0</v>
      </c>
      <c r="F374" s="90">
        <v>6.4000000000000003E-3</v>
      </c>
      <c r="G374" s="90">
        <v>172657.04689999999</v>
      </c>
      <c r="H374" s="90">
        <v>89911.916700000002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219536.31159999999</v>
      </c>
      <c r="C375" s="90">
        <v>385.76209999999998</v>
      </c>
      <c r="D375" s="90">
        <v>1468.6307999999999</v>
      </c>
      <c r="E375" s="90">
        <v>0</v>
      </c>
      <c r="F375" s="90">
        <v>6.7000000000000002E-3</v>
      </c>
      <c r="G375" s="90">
        <v>181762.07939999999</v>
      </c>
      <c r="H375" s="90">
        <v>94667.808099999995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248392.3009</v>
      </c>
      <c r="C376" s="90">
        <v>436.20429999999999</v>
      </c>
      <c r="D376" s="90">
        <v>1659.6015</v>
      </c>
      <c r="E376" s="90">
        <v>0</v>
      </c>
      <c r="F376" s="90">
        <v>7.6E-3</v>
      </c>
      <c r="G376" s="90">
        <v>205396.98610000001</v>
      </c>
      <c r="H376" s="90">
        <v>107084.6891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230849.85889999999</v>
      </c>
      <c r="C377" s="90">
        <v>404.94139999999999</v>
      </c>
      <c r="D377" s="90">
        <v>1538.8015</v>
      </c>
      <c r="E377" s="90">
        <v>0</v>
      </c>
      <c r="F377" s="90">
        <v>7.0000000000000001E-3</v>
      </c>
      <c r="G377" s="90">
        <v>190446.0851</v>
      </c>
      <c r="H377" s="90">
        <v>99476.211800000005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201773.53049999999</v>
      </c>
      <c r="C378" s="90">
        <v>353.45139999999998</v>
      </c>
      <c r="D378" s="90">
        <v>1341.1569</v>
      </c>
      <c r="E378" s="90">
        <v>0</v>
      </c>
      <c r="F378" s="90">
        <v>6.1000000000000004E-3</v>
      </c>
      <c r="G378" s="90">
        <v>165984.71119999999</v>
      </c>
      <c r="H378" s="90">
        <v>86898.118799999997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168848.56580000001</v>
      </c>
      <c r="C379" s="90">
        <v>294.33350000000002</v>
      </c>
      <c r="D379" s="90">
        <v>1110.9568999999999</v>
      </c>
      <c r="E379" s="90">
        <v>0</v>
      </c>
      <c r="F379" s="90">
        <v>5.1000000000000004E-3</v>
      </c>
      <c r="G379" s="90">
        <v>137493.52979999999</v>
      </c>
      <c r="H379" s="90">
        <v>72573.740900000004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2543880</v>
      </c>
      <c r="C381" s="90">
        <v>4452.8131000000003</v>
      </c>
      <c r="D381" s="90">
        <v>16882.3158</v>
      </c>
      <c r="E381" s="90">
        <v>0</v>
      </c>
      <c r="F381" s="90">
        <v>7.6999999999999999E-2</v>
      </c>
      <c r="G381" s="91">
        <v>2089390</v>
      </c>
      <c r="H381" s="91">
        <v>1095240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165951.28039999999</v>
      </c>
      <c r="C382" s="90">
        <v>289.35969999999998</v>
      </c>
      <c r="D382" s="90">
        <v>1092.4974999999999</v>
      </c>
      <c r="E382" s="90">
        <v>0</v>
      </c>
      <c r="F382" s="90">
        <v>5.0000000000000001E-3</v>
      </c>
      <c r="G382" s="90">
        <v>135209.0269</v>
      </c>
      <c r="H382" s="90">
        <v>71336.126699999993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270596.33679999999</v>
      </c>
      <c r="C383" s="90">
        <v>475.2722</v>
      </c>
      <c r="D383" s="90">
        <v>1808.5464999999999</v>
      </c>
      <c r="E383" s="90">
        <v>0</v>
      </c>
      <c r="F383" s="90">
        <v>8.2000000000000007E-3</v>
      </c>
      <c r="G383" s="90">
        <v>223830.8953</v>
      </c>
      <c r="H383" s="90">
        <v>116664.6272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981856000000</v>
      </c>
      <c r="C386" s="90">
        <v>1087287.4890000001</v>
      </c>
      <c r="D386" s="90" t="s">
        <v>830</v>
      </c>
      <c r="E386" s="90">
        <v>270589.05</v>
      </c>
      <c r="F386" s="90">
        <v>151653.867</v>
      </c>
      <c r="G386" s="90">
        <v>100086.518</v>
      </c>
      <c r="H386" s="90">
        <v>0</v>
      </c>
      <c r="I386" s="90">
        <v>550962.51300000004</v>
      </c>
      <c r="J386" s="90">
        <v>0</v>
      </c>
      <c r="K386" s="90">
        <v>8678.0689999999995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5317.473</v>
      </c>
      <c r="R386" s="90">
        <v>0</v>
      </c>
      <c r="S386" s="90">
        <v>0</v>
      </c>
    </row>
    <row r="387" spans="1:19">
      <c r="A387" s="90" t="s">
        <v>799</v>
      </c>
      <c r="B387" s="91">
        <v>918820000000</v>
      </c>
      <c r="C387" s="90">
        <v>1137707.439</v>
      </c>
      <c r="D387" s="90" t="s">
        <v>831</v>
      </c>
      <c r="E387" s="90">
        <v>270589.05</v>
      </c>
      <c r="F387" s="90">
        <v>151653.867</v>
      </c>
      <c r="G387" s="90">
        <v>105424.341</v>
      </c>
      <c r="H387" s="90">
        <v>0</v>
      </c>
      <c r="I387" s="90">
        <v>595553.84299999999</v>
      </c>
      <c r="J387" s="90">
        <v>0</v>
      </c>
      <c r="K387" s="90">
        <v>9149.0660000000007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5337.2709999999997</v>
      </c>
      <c r="R387" s="90">
        <v>0</v>
      </c>
      <c r="S387" s="90">
        <v>0</v>
      </c>
    </row>
    <row r="388" spans="1:19">
      <c r="A388" s="90" t="s">
        <v>800</v>
      </c>
      <c r="B388" s="91">
        <v>1087290000000</v>
      </c>
      <c r="C388" s="90">
        <v>1177430.946</v>
      </c>
      <c r="D388" s="90" t="s">
        <v>984</v>
      </c>
      <c r="E388" s="90">
        <v>270589.05</v>
      </c>
      <c r="F388" s="90">
        <v>133019.06400000001</v>
      </c>
      <c r="G388" s="90">
        <v>106860.91</v>
      </c>
      <c r="H388" s="90">
        <v>0</v>
      </c>
      <c r="I388" s="90">
        <v>652534.83100000001</v>
      </c>
      <c r="J388" s="90">
        <v>0</v>
      </c>
      <c r="K388" s="90">
        <v>9054.8269999999993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5372.2629999999999</v>
      </c>
      <c r="R388" s="90">
        <v>0</v>
      </c>
      <c r="S388" s="90">
        <v>0</v>
      </c>
    </row>
    <row r="389" spans="1:19">
      <c r="A389" s="90" t="s">
        <v>801</v>
      </c>
      <c r="B389" s="91">
        <v>1121040000000</v>
      </c>
      <c r="C389" s="90">
        <v>1244399.4240000001</v>
      </c>
      <c r="D389" s="90" t="s">
        <v>936</v>
      </c>
      <c r="E389" s="90">
        <v>270589.05</v>
      </c>
      <c r="F389" s="90">
        <v>145652.64300000001</v>
      </c>
      <c r="G389" s="90">
        <v>118659.91499999999</v>
      </c>
      <c r="H389" s="90">
        <v>0</v>
      </c>
      <c r="I389" s="90">
        <v>693816.02599999995</v>
      </c>
      <c r="J389" s="90">
        <v>0</v>
      </c>
      <c r="K389" s="90">
        <v>10292.66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5389.13</v>
      </c>
      <c r="R389" s="90">
        <v>0</v>
      </c>
      <c r="S389" s="90">
        <v>0</v>
      </c>
    </row>
    <row r="390" spans="1:19">
      <c r="A390" s="90" t="s">
        <v>344</v>
      </c>
      <c r="B390" s="91">
        <v>1407760000000</v>
      </c>
      <c r="C390" s="90">
        <v>1380468.084</v>
      </c>
      <c r="D390" s="90" t="s">
        <v>832</v>
      </c>
      <c r="E390" s="90">
        <v>270589.05</v>
      </c>
      <c r="F390" s="90">
        <v>137835.54800000001</v>
      </c>
      <c r="G390" s="90">
        <v>124274.101</v>
      </c>
      <c r="H390" s="90">
        <v>0</v>
      </c>
      <c r="I390" s="90">
        <v>830997.19700000004</v>
      </c>
      <c r="J390" s="90">
        <v>0</v>
      </c>
      <c r="K390" s="90">
        <v>11251.35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5520.84</v>
      </c>
      <c r="R390" s="90">
        <v>0</v>
      </c>
      <c r="S390" s="90">
        <v>0</v>
      </c>
    </row>
    <row r="391" spans="1:19">
      <c r="A391" s="90" t="s">
        <v>802</v>
      </c>
      <c r="B391" s="91">
        <v>1521060000000</v>
      </c>
      <c r="C391" s="90">
        <v>1478566.2790000001</v>
      </c>
      <c r="D391" s="90" t="s">
        <v>833</v>
      </c>
      <c r="E391" s="90">
        <v>270589.05</v>
      </c>
      <c r="F391" s="90">
        <v>137835.54800000001</v>
      </c>
      <c r="G391" s="90">
        <v>127522.371</v>
      </c>
      <c r="H391" s="90">
        <v>0</v>
      </c>
      <c r="I391" s="90">
        <v>924065.76899999997</v>
      </c>
      <c r="J391" s="90">
        <v>0</v>
      </c>
      <c r="K391" s="90">
        <v>13062.259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5491.2820000000002</v>
      </c>
      <c r="R391" s="90">
        <v>0</v>
      </c>
      <c r="S391" s="90">
        <v>0</v>
      </c>
    </row>
    <row r="392" spans="1:19">
      <c r="A392" s="90" t="s">
        <v>803</v>
      </c>
      <c r="B392" s="91">
        <v>1173300000000</v>
      </c>
      <c r="C392" s="90">
        <v>1134171.8970000001</v>
      </c>
      <c r="D392" s="90" t="s">
        <v>985</v>
      </c>
      <c r="E392" s="90">
        <v>150327.25</v>
      </c>
      <c r="F392" s="90">
        <v>78000.308000000005</v>
      </c>
      <c r="G392" s="90">
        <v>105190.879</v>
      </c>
      <c r="H392" s="90">
        <v>0</v>
      </c>
      <c r="I392" s="90">
        <v>785777.84100000001</v>
      </c>
      <c r="J392" s="90">
        <v>0</v>
      </c>
      <c r="K392" s="90">
        <v>9665.5949999999993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5210.0249999999996</v>
      </c>
      <c r="R392" s="90">
        <v>0</v>
      </c>
      <c r="S392" s="90">
        <v>0</v>
      </c>
    </row>
    <row r="393" spans="1:19">
      <c r="A393" s="90" t="s">
        <v>804</v>
      </c>
      <c r="B393" s="91">
        <v>1235170000000</v>
      </c>
      <c r="C393" s="90">
        <v>1218378.618</v>
      </c>
      <c r="D393" s="90" t="s">
        <v>834</v>
      </c>
      <c r="E393" s="90">
        <v>150327.25</v>
      </c>
      <c r="F393" s="90">
        <v>84617.157999999996</v>
      </c>
      <c r="G393" s="90">
        <v>108505.83900000001</v>
      </c>
      <c r="H393" s="90">
        <v>0</v>
      </c>
      <c r="I393" s="90">
        <v>859287.16399999999</v>
      </c>
      <c r="J393" s="90">
        <v>0</v>
      </c>
      <c r="K393" s="90">
        <v>10374.882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5266.3249999999998</v>
      </c>
      <c r="R393" s="90">
        <v>0</v>
      </c>
      <c r="S393" s="90">
        <v>0</v>
      </c>
    </row>
    <row r="394" spans="1:19">
      <c r="A394" s="90" t="s">
        <v>805</v>
      </c>
      <c r="B394" s="91">
        <v>1395790000000</v>
      </c>
      <c r="C394" s="90">
        <v>1402708.0249999999</v>
      </c>
      <c r="D394" s="90" t="s">
        <v>835</v>
      </c>
      <c r="E394" s="90">
        <v>270589.05</v>
      </c>
      <c r="F394" s="90">
        <v>145652.64300000001</v>
      </c>
      <c r="G394" s="90">
        <v>124070.264</v>
      </c>
      <c r="H394" s="90">
        <v>0</v>
      </c>
      <c r="I394" s="90">
        <v>845052.11</v>
      </c>
      <c r="J394" s="90">
        <v>0</v>
      </c>
      <c r="K394" s="90">
        <v>11873.511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5470.4470000000001</v>
      </c>
      <c r="R394" s="90">
        <v>0</v>
      </c>
      <c r="S394" s="90">
        <v>0</v>
      </c>
    </row>
    <row r="395" spans="1:19">
      <c r="A395" s="90" t="s">
        <v>806</v>
      </c>
      <c r="B395" s="91">
        <v>1294190000000</v>
      </c>
      <c r="C395" s="90">
        <v>1349452.3289999999</v>
      </c>
      <c r="D395" s="90" t="s">
        <v>836</v>
      </c>
      <c r="E395" s="90">
        <v>270589.05</v>
      </c>
      <c r="F395" s="90">
        <v>145652.64300000001</v>
      </c>
      <c r="G395" s="90">
        <v>123842.01700000001</v>
      </c>
      <c r="H395" s="90">
        <v>0</v>
      </c>
      <c r="I395" s="90">
        <v>792499.08200000005</v>
      </c>
      <c r="J395" s="90">
        <v>0</v>
      </c>
      <c r="K395" s="90">
        <v>11442.296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5427.2420000000002</v>
      </c>
      <c r="R395" s="90">
        <v>0</v>
      </c>
      <c r="S395" s="90">
        <v>0</v>
      </c>
    </row>
    <row r="396" spans="1:19">
      <c r="A396" s="90" t="s">
        <v>807</v>
      </c>
      <c r="B396" s="91">
        <v>1127960000000</v>
      </c>
      <c r="C396" s="90">
        <v>1212893.895</v>
      </c>
      <c r="D396" s="90" t="s">
        <v>837</v>
      </c>
      <c r="E396" s="90">
        <v>270589.05</v>
      </c>
      <c r="F396" s="90">
        <v>151653.867</v>
      </c>
      <c r="G396" s="90">
        <v>110018.50599999999</v>
      </c>
      <c r="H396" s="90">
        <v>0</v>
      </c>
      <c r="I396" s="90">
        <v>665456.76599999995</v>
      </c>
      <c r="J396" s="90">
        <v>0</v>
      </c>
      <c r="K396" s="90">
        <v>9819.3719999999994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5356.3339999999998</v>
      </c>
      <c r="R396" s="90">
        <v>0</v>
      </c>
      <c r="S396" s="90">
        <v>0</v>
      </c>
    </row>
    <row r="397" spans="1:19">
      <c r="A397" s="90" t="s">
        <v>808</v>
      </c>
      <c r="B397" s="91">
        <v>934345000000</v>
      </c>
      <c r="C397" s="90">
        <v>1061091.4680000001</v>
      </c>
      <c r="D397" s="90" t="s">
        <v>937</v>
      </c>
      <c r="E397" s="90">
        <v>270589.05</v>
      </c>
      <c r="F397" s="90">
        <v>133019.06400000001</v>
      </c>
      <c r="G397" s="90">
        <v>96010.225000000006</v>
      </c>
      <c r="H397" s="90">
        <v>0</v>
      </c>
      <c r="I397" s="90">
        <v>547906.24699999997</v>
      </c>
      <c r="J397" s="90">
        <v>0</v>
      </c>
      <c r="K397" s="90">
        <v>8299.2070000000003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5267.6750000000002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14198600000000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918820000000</v>
      </c>
      <c r="C400" s="90">
        <v>1061091.4680000001</v>
      </c>
      <c r="D400" s="90"/>
      <c r="E400" s="90">
        <v>150327.25</v>
      </c>
      <c r="F400" s="90">
        <v>78000.308000000005</v>
      </c>
      <c r="G400" s="90">
        <v>96010.225000000006</v>
      </c>
      <c r="H400" s="90">
        <v>0</v>
      </c>
      <c r="I400" s="90">
        <v>547906.24699999997</v>
      </c>
      <c r="J400" s="90">
        <v>0</v>
      </c>
      <c r="K400" s="90">
        <v>8299.2070000000003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5210.0249999999996</v>
      </c>
      <c r="R400" s="90">
        <v>0</v>
      </c>
      <c r="S400" s="90">
        <v>0</v>
      </c>
    </row>
    <row r="401" spans="1:19">
      <c r="A401" s="90" t="s">
        <v>811</v>
      </c>
      <c r="B401" s="91">
        <v>1521060000000</v>
      </c>
      <c r="C401" s="90">
        <v>1478566.2790000001</v>
      </c>
      <c r="D401" s="90"/>
      <c r="E401" s="90">
        <v>270589.05</v>
      </c>
      <c r="F401" s="90">
        <v>151653.867</v>
      </c>
      <c r="G401" s="90">
        <v>127522.371</v>
      </c>
      <c r="H401" s="90">
        <v>0</v>
      </c>
      <c r="I401" s="90">
        <v>924065.76899999997</v>
      </c>
      <c r="J401" s="90">
        <v>0</v>
      </c>
      <c r="K401" s="90">
        <v>13062.259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5520.84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356267.36</v>
      </c>
      <c r="C404" s="90">
        <v>8608.3799999999992</v>
      </c>
      <c r="D404" s="90">
        <v>0</v>
      </c>
      <c r="E404" s="90">
        <v>364875.74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18.18</v>
      </c>
      <c r="C405" s="90">
        <v>0.44</v>
      </c>
      <c r="D405" s="90">
        <v>0</v>
      </c>
      <c r="E405" s="90">
        <v>18.62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18.18</v>
      </c>
      <c r="C406" s="90">
        <v>0.44</v>
      </c>
      <c r="D406" s="90">
        <v>0</v>
      </c>
      <c r="E406" s="90">
        <v>18.62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14599.55</v>
      </c>
      <c r="C2" s="90">
        <v>745.18</v>
      </c>
      <c r="D2" s="90">
        <v>745.18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14599.55</v>
      </c>
      <c r="C3" s="90">
        <v>745.18</v>
      </c>
      <c r="D3" s="90">
        <v>745.18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46207.14</v>
      </c>
      <c r="C4" s="90">
        <v>2358.4699999999998</v>
      </c>
      <c r="D4" s="90">
        <v>2358.4699999999998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46207.14</v>
      </c>
      <c r="C5" s="90">
        <v>2358.4699999999998</v>
      </c>
      <c r="D5" s="90">
        <v>2358.4699999999998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2074.38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3961.05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1157.73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49.02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256.64999999999998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149.93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11915.13</v>
      </c>
      <c r="C28" s="90">
        <v>2684.42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0.85199999999999998</v>
      </c>
      <c r="E82" s="90">
        <v>0.97599999999999998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0.85199999999999998</v>
      </c>
      <c r="E83" s="90">
        <v>0.97599999999999998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0.85199999999999998</v>
      </c>
      <c r="E84" s="90">
        <v>0.97599999999999998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0.85199999999999998</v>
      </c>
      <c r="E85" s="90">
        <v>0.97599999999999998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0.375</v>
      </c>
      <c r="E87" s="90">
        <v>0.40400000000000003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0.85199999999999998</v>
      </c>
      <c r="E88" s="90">
        <v>0.97599999999999998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0.85199999999999998</v>
      </c>
      <c r="E89" s="90">
        <v>0.97599999999999998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0.85199999999999998</v>
      </c>
      <c r="E90" s="90">
        <v>0.97599999999999998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0.85199999999999998</v>
      </c>
      <c r="E91" s="90">
        <v>0.97599999999999998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0.375</v>
      </c>
      <c r="E93" s="90">
        <v>0.40400000000000003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0.85199999999999998</v>
      </c>
      <c r="E94" s="90">
        <v>0.97599999999999998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0.85199999999999998</v>
      </c>
      <c r="E95" s="90">
        <v>0.97599999999999998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0.85199999999999998</v>
      </c>
      <c r="E96" s="90">
        <v>0.97599999999999998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0.85199999999999998</v>
      </c>
      <c r="E98" s="90">
        <v>0.97599999999999998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0.85199999999999998</v>
      </c>
      <c r="E99" s="90">
        <v>0.97599999999999998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0.85199999999999998</v>
      </c>
      <c r="E100" s="90">
        <v>0.97599999999999998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0.375</v>
      </c>
      <c r="E101" s="90">
        <v>0.40400000000000003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0.85199999999999998</v>
      </c>
      <c r="E102" s="90">
        <v>0.97599999999999998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0.85199999999999998</v>
      </c>
      <c r="E103" s="90">
        <v>0.97599999999999998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0.85199999999999998</v>
      </c>
      <c r="E105" s="90">
        <v>0.97599999999999998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0.85199999999999998</v>
      </c>
      <c r="E106" s="90">
        <v>0.97599999999999998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0.85199999999999998</v>
      </c>
      <c r="E108" s="90">
        <v>0.97599999999999998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0.85199999999999998</v>
      </c>
      <c r="E109" s="90">
        <v>0.97599999999999998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0.375</v>
      </c>
      <c r="E110" s="90">
        <v>0.40400000000000003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0.85199999999999998</v>
      </c>
      <c r="E111" s="90">
        <v>0.97599999999999998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0.85199999999999998</v>
      </c>
      <c r="E112" s="90">
        <v>0.97599999999999998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0.85199999999999998</v>
      </c>
      <c r="E114" s="90">
        <v>0.97599999999999998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0.85199999999999998</v>
      </c>
      <c r="E115" s="90">
        <v>0.97599999999999998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0.375</v>
      </c>
      <c r="E116" s="90">
        <v>0.40400000000000003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0.85199999999999998</v>
      </c>
      <c r="E117" s="90">
        <v>0.97599999999999998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0.85199999999999998</v>
      </c>
      <c r="E118" s="90">
        <v>0.97599999999999998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0.85199999999999998</v>
      </c>
      <c r="E120" s="90">
        <v>0.97599999999999998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0.85199999999999998</v>
      </c>
      <c r="E121" s="90">
        <v>0.97599999999999998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0.375</v>
      </c>
      <c r="E122" s="90">
        <v>0.40400000000000003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0.85199999999999998</v>
      </c>
      <c r="E123" s="90">
        <v>0.97599999999999998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0.85199999999999998</v>
      </c>
      <c r="E124" s="90">
        <v>0.97599999999999998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0.85199999999999998</v>
      </c>
      <c r="E126" s="90">
        <v>0.97599999999999998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0.85199999999999998</v>
      </c>
      <c r="E127" s="90">
        <v>0.97599999999999998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0.375</v>
      </c>
      <c r="E128" s="90">
        <v>0.40400000000000003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0.85199999999999998</v>
      </c>
      <c r="E129" s="90">
        <v>0.97599999999999998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0.85199999999999998</v>
      </c>
      <c r="E130" s="90">
        <v>0.97599999999999998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0.85199999999999998</v>
      </c>
      <c r="E132" s="90">
        <v>0.97599999999999998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0.85199999999999998</v>
      </c>
      <c r="E133" s="90">
        <v>0.97599999999999998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0.375</v>
      </c>
      <c r="E134" s="90">
        <v>0.40400000000000003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0.85199999999999998</v>
      </c>
      <c r="E135" s="90">
        <v>0.97599999999999998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0.85199999999999998</v>
      </c>
      <c r="E136" s="90">
        <v>0.97599999999999998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0.85199999999999998</v>
      </c>
      <c r="E138" s="90">
        <v>0.97599999999999998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0.85199999999999998</v>
      </c>
      <c r="E139" s="90">
        <v>0.97599999999999998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0.375</v>
      </c>
      <c r="E140" s="90">
        <v>0.40400000000000003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0.85199999999999998</v>
      </c>
      <c r="E141" s="90">
        <v>0.97599999999999998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0.85199999999999998</v>
      </c>
      <c r="E143" s="90">
        <v>0.97599999999999998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0.375</v>
      </c>
      <c r="E144" s="90">
        <v>0.40400000000000003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0.85199999999999998</v>
      </c>
      <c r="E145" s="90">
        <v>0.97599999999999998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0.85199999999999998</v>
      </c>
      <c r="E147" s="90">
        <v>0.97599999999999998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0.375</v>
      </c>
      <c r="E148" s="90">
        <v>0.40400000000000003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0.85199999999999998</v>
      </c>
      <c r="E149" s="90">
        <v>0.97599999999999998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0.85199999999999998</v>
      </c>
      <c r="E151" s="90">
        <v>0.97599999999999998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0.375</v>
      </c>
      <c r="E152" s="90">
        <v>0.40400000000000003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0.375</v>
      </c>
      <c r="E154" s="90">
        <v>0.40400000000000003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0.85199999999999998</v>
      </c>
      <c r="E155" s="90">
        <v>0.97599999999999998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0.85199999999999998</v>
      </c>
      <c r="E157" s="90">
        <v>0.97599999999999998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0.85199999999999998</v>
      </c>
      <c r="E158" s="90">
        <v>0.97599999999999998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0.375</v>
      </c>
      <c r="E159" s="90">
        <v>0.40400000000000003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0.85199999999999998</v>
      </c>
      <c r="E160" s="90">
        <v>0.97599999999999998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0.85199999999999998</v>
      </c>
      <c r="E162" s="90">
        <v>0.97599999999999998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0.375</v>
      </c>
      <c r="E163" s="90">
        <v>0.40400000000000003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0.85199999999999998</v>
      </c>
      <c r="E164" s="90">
        <v>0.97599999999999998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0.85199999999999998</v>
      </c>
      <c r="E165" s="90">
        <v>0.97599999999999998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0.85199999999999998</v>
      </c>
      <c r="E166" s="90">
        <v>0.97599999999999998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0.85199999999999998</v>
      </c>
      <c r="E168" s="90">
        <v>0.97599999999999998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0.85199999999999998</v>
      </c>
      <c r="E169" s="90">
        <v>0.97599999999999998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0.85199999999999998</v>
      </c>
      <c r="E170" s="90">
        <v>0.97599999999999998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0.375</v>
      </c>
      <c r="E171" s="90">
        <v>0.40400000000000003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0.375</v>
      </c>
      <c r="E173" s="90">
        <v>0.40400000000000003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0.85199999999999998</v>
      </c>
      <c r="E174" s="90">
        <v>0.97599999999999998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0.85199999999999998</v>
      </c>
      <c r="E176" s="90">
        <v>0.97599999999999998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0.375</v>
      </c>
      <c r="E177" s="90">
        <v>0.40400000000000003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0.85199999999999998</v>
      </c>
      <c r="E178" s="90">
        <v>0.97599999999999998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0.85199999999999998</v>
      </c>
      <c r="E180" s="90">
        <v>0.97599999999999998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0.375</v>
      </c>
      <c r="E181" s="90">
        <v>0.40400000000000003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0.85199999999999998</v>
      </c>
      <c r="E182" s="90">
        <v>0.97599999999999998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0.85199999999999998</v>
      </c>
      <c r="E184" s="90">
        <v>0.97599999999999998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0.375</v>
      </c>
      <c r="E185" s="90">
        <v>0.40400000000000003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0.85199999999999998</v>
      </c>
      <c r="E186" s="90">
        <v>0.97599999999999998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0.85199999999999998</v>
      </c>
      <c r="E188" s="90">
        <v>0.97599999999999998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0.375</v>
      </c>
      <c r="E189" s="90">
        <v>0.40400000000000003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0.85199999999999998</v>
      </c>
      <c r="E190" s="90">
        <v>0.97599999999999998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0.85199999999999998</v>
      </c>
      <c r="E192" s="90">
        <v>0.97599999999999998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0.375</v>
      </c>
      <c r="E193" s="90">
        <v>0.40400000000000003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0.85199999999999998</v>
      </c>
      <c r="E194" s="90">
        <v>0.97599999999999998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0.85199999999999998</v>
      </c>
      <c r="E196" s="90">
        <v>0.97599999999999998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0.375</v>
      </c>
      <c r="E197" s="90">
        <v>0.40400000000000003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0.85199999999999998</v>
      </c>
      <c r="E198" s="90">
        <v>0.97599999999999998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0.85199999999999998</v>
      </c>
      <c r="E199" s="90">
        <v>0.97599999999999998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0.85199999999999998</v>
      </c>
      <c r="E201" s="90">
        <v>0.97599999999999998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0.85199999999999998</v>
      </c>
      <c r="E202" s="90">
        <v>0.97599999999999998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0.375</v>
      </c>
      <c r="E203" s="90">
        <v>0.40400000000000003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5.835</v>
      </c>
      <c r="F206" s="90">
        <v>0.251</v>
      </c>
      <c r="G206" s="90">
        <v>0.11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5.835</v>
      </c>
      <c r="F207" s="90">
        <v>0.251</v>
      </c>
      <c r="G207" s="90">
        <v>0.11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5.835</v>
      </c>
      <c r="F208" s="90">
        <v>0.251</v>
      </c>
      <c r="G208" s="90">
        <v>0.11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5.835</v>
      </c>
      <c r="F209" s="90">
        <v>0.251</v>
      </c>
      <c r="G209" s="90">
        <v>0.11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5.835</v>
      </c>
      <c r="F210" s="90">
        <v>0.251</v>
      </c>
      <c r="G210" s="90">
        <v>0.11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5.835</v>
      </c>
      <c r="F211" s="90">
        <v>0.251</v>
      </c>
      <c r="G211" s="90">
        <v>0.11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5.835</v>
      </c>
      <c r="F212" s="90">
        <v>0.251</v>
      </c>
      <c r="G212" s="90">
        <v>0.11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5.835</v>
      </c>
      <c r="F213" s="90">
        <v>0.251</v>
      </c>
      <c r="G213" s="90">
        <v>0.11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5.835</v>
      </c>
      <c r="F214" s="90">
        <v>0.251</v>
      </c>
      <c r="G214" s="90">
        <v>0.11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5.835</v>
      </c>
      <c r="F215" s="90">
        <v>0.251</v>
      </c>
      <c r="G215" s="90">
        <v>0.11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5.835</v>
      </c>
      <c r="F216" s="90">
        <v>0.251</v>
      </c>
      <c r="G216" s="90">
        <v>0.11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5.835</v>
      </c>
      <c r="F217" s="90">
        <v>0.251</v>
      </c>
      <c r="G217" s="90">
        <v>0.11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5.835</v>
      </c>
      <c r="F218" s="90">
        <v>0.251</v>
      </c>
      <c r="G218" s="90">
        <v>0.11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5.835</v>
      </c>
      <c r="F219" s="90">
        <v>0.251</v>
      </c>
      <c r="G219" s="90">
        <v>0.11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5.835</v>
      </c>
      <c r="F220" s="90">
        <v>0.251</v>
      </c>
      <c r="G220" s="90">
        <v>0.11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5.835</v>
      </c>
      <c r="F221" s="90">
        <v>0.251</v>
      </c>
      <c r="G221" s="90">
        <v>0.11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5.835</v>
      </c>
      <c r="F222" s="90">
        <v>0.251</v>
      </c>
      <c r="G222" s="90">
        <v>0.11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5.835</v>
      </c>
      <c r="F223" s="90">
        <v>0.251</v>
      </c>
      <c r="G223" s="90">
        <v>0.11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5.835</v>
      </c>
      <c r="F224" s="90">
        <v>0.251</v>
      </c>
      <c r="G224" s="90">
        <v>0.11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5.835</v>
      </c>
      <c r="F225" s="90">
        <v>0.251</v>
      </c>
      <c r="G225" s="90">
        <v>0.11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5.835</v>
      </c>
      <c r="F226" s="90">
        <v>0.251</v>
      </c>
      <c r="G226" s="90">
        <v>0.11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5.835</v>
      </c>
      <c r="F227" s="90">
        <v>0.251</v>
      </c>
      <c r="G227" s="90">
        <v>0.11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5.835</v>
      </c>
      <c r="F228" s="90">
        <v>0.251</v>
      </c>
      <c r="G228" s="90">
        <v>0.11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5.835</v>
      </c>
      <c r="F229" s="90">
        <v>0.251</v>
      </c>
      <c r="G229" s="90">
        <v>0.11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5.835</v>
      </c>
      <c r="F230" s="90">
        <v>0.251</v>
      </c>
      <c r="G230" s="90">
        <v>0.11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5.835</v>
      </c>
      <c r="F231" s="90">
        <v>0.251</v>
      </c>
      <c r="G231" s="90">
        <v>0.11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5.835</v>
      </c>
      <c r="F232" s="90">
        <v>0.251</v>
      </c>
      <c r="G232" s="90">
        <v>0.11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5.835</v>
      </c>
      <c r="F233" s="90">
        <v>0.251</v>
      </c>
      <c r="G233" s="90">
        <v>0.11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5.835</v>
      </c>
      <c r="F234" s="90">
        <v>0.251</v>
      </c>
      <c r="G234" s="90">
        <v>0.11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5.835</v>
      </c>
      <c r="F235" s="90">
        <v>0.251</v>
      </c>
      <c r="G235" s="90">
        <v>0.11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5.835</v>
      </c>
      <c r="F236" s="90">
        <v>0.251</v>
      </c>
      <c r="G236" s="90">
        <v>0.11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5.835</v>
      </c>
      <c r="F237" s="90">
        <v>0.251</v>
      </c>
      <c r="G237" s="90">
        <v>0.11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5.835</v>
      </c>
      <c r="F238" s="90">
        <v>0.251</v>
      </c>
      <c r="G238" s="90">
        <v>0.11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5.835</v>
      </c>
      <c r="F239" s="90">
        <v>0.251</v>
      </c>
      <c r="G239" s="90">
        <v>0.11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5.835</v>
      </c>
      <c r="F240" s="90">
        <v>0.251</v>
      </c>
      <c r="G240" s="90">
        <v>0.11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5.835</v>
      </c>
      <c r="F241" s="90">
        <v>0.251</v>
      </c>
      <c r="G241" s="90">
        <v>0.11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5.835</v>
      </c>
      <c r="F242" s="90">
        <v>0.251</v>
      </c>
      <c r="G242" s="90">
        <v>0.11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5.835</v>
      </c>
      <c r="F243" s="90">
        <v>0.251</v>
      </c>
      <c r="G243" s="90">
        <v>0.11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5.835</v>
      </c>
      <c r="F244" s="90">
        <v>0.251</v>
      </c>
      <c r="G244" s="90">
        <v>0.11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5.835</v>
      </c>
      <c r="F245" s="90">
        <v>0.251</v>
      </c>
      <c r="G245" s="90">
        <v>0.11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5.835</v>
      </c>
      <c r="F246" s="90">
        <v>0.251</v>
      </c>
      <c r="G246" s="90">
        <v>0.11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5.835</v>
      </c>
      <c r="F247" s="90">
        <v>0.251</v>
      </c>
      <c r="G247" s="90">
        <v>0.11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5.835</v>
      </c>
      <c r="F248" s="90">
        <v>0.251</v>
      </c>
      <c r="G248" s="90">
        <v>0.11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5.835</v>
      </c>
      <c r="F249" s="90">
        <v>0.251</v>
      </c>
      <c r="G249" s="90">
        <v>0.11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5.835</v>
      </c>
      <c r="F250" s="90">
        <v>0.251</v>
      </c>
      <c r="G250" s="90">
        <v>0.11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5.835</v>
      </c>
      <c r="F251" s="90">
        <v>0.251</v>
      </c>
      <c r="G251" s="90">
        <v>0.11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5.835</v>
      </c>
      <c r="F252" s="90">
        <v>0.251</v>
      </c>
      <c r="G252" s="90">
        <v>0.11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5.835</v>
      </c>
      <c r="F253" s="90">
        <v>0.251</v>
      </c>
      <c r="G253" s="90">
        <v>0.11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5.835</v>
      </c>
      <c r="F254" s="90">
        <v>0.251</v>
      </c>
      <c r="G254" s="90">
        <v>0.11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5.835</v>
      </c>
      <c r="F255" s="90">
        <v>0.251</v>
      </c>
      <c r="G255" s="90">
        <v>0.11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5.835</v>
      </c>
      <c r="F256" s="90">
        <v>0.251</v>
      </c>
      <c r="G256" s="90">
        <v>0.11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5.835</v>
      </c>
      <c r="F257" s="90">
        <v>0.251</v>
      </c>
      <c r="G257" s="90">
        <v>0.11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5.835</v>
      </c>
      <c r="F258" s="90">
        <v>0.251</v>
      </c>
      <c r="G258" s="90">
        <v>0.11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5.835</v>
      </c>
      <c r="F259" s="90">
        <v>0.251</v>
      </c>
      <c r="G259" s="90">
        <v>0.11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5.835</v>
      </c>
      <c r="F260" s="90">
        <v>0.251</v>
      </c>
      <c r="G260" s="90">
        <v>0.11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5.835</v>
      </c>
      <c r="F261" s="90">
        <v>0.251</v>
      </c>
      <c r="G261" s="90">
        <v>0.11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5.835</v>
      </c>
      <c r="F262" s="90">
        <v>0.251</v>
      </c>
      <c r="G262" s="90">
        <v>0.11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5.835</v>
      </c>
      <c r="F263" s="90">
        <v>0.251</v>
      </c>
      <c r="G263" s="90">
        <v>0.11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5.835</v>
      </c>
      <c r="F264" s="90">
        <v>0.251</v>
      </c>
      <c r="G264" s="90">
        <v>0.11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5.835</v>
      </c>
      <c r="F265" s="90">
        <v>0.251</v>
      </c>
      <c r="G265" s="90">
        <v>0.11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5.835</v>
      </c>
      <c r="F266" s="90">
        <v>0.251</v>
      </c>
      <c r="G266" s="90">
        <v>0.11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5.835</v>
      </c>
      <c r="F267" s="90">
        <v>0.251</v>
      </c>
      <c r="G267" s="90">
        <v>0.11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5.835</v>
      </c>
      <c r="F268" s="90">
        <v>0.251</v>
      </c>
      <c r="G268" s="90">
        <v>0.11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5.835</v>
      </c>
      <c r="F269" s="90">
        <v>0.251</v>
      </c>
      <c r="G269" s="90">
        <v>0.11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5.835</v>
      </c>
      <c r="F270" s="90">
        <v>0.251</v>
      </c>
      <c r="G270" s="90">
        <v>0.11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5.835</v>
      </c>
      <c r="F271" s="90">
        <v>0.251</v>
      </c>
      <c r="G271" s="90">
        <v>0.11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5.835</v>
      </c>
      <c r="F272" s="90">
        <v>0.251</v>
      </c>
      <c r="G272" s="90">
        <v>0.11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5.83</v>
      </c>
      <c r="F273" s="90">
        <v>0.251</v>
      </c>
      <c r="G273" s="90">
        <v>0.11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5.83</v>
      </c>
      <c r="F274" s="90">
        <v>0.251</v>
      </c>
      <c r="G274" s="90">
        <v>0.11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5.83</v>
      </c>
      <c r="F275" s="90">
        <v>0.251</v>
      </c>
      <c r="G275" s="90">
        <v>0.11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1591161.84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896395.1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113583.84</v>
      </c>
      <c r="D283" s="90">
        <v>76792.13</v>
      </c>
      <c r="E283" s="90">
        <v>36791.71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15160.8</v>
      </c>
      <c r="D285" s="90">
        <v>10249.959999999999</v>
      </c>
      <c r="E285" s="90">
        <v>4910.84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378125.42</v>
      </c>
      <c r="D287" s="90">
        <v>251617.21</v>
      </c>
      <c r="E287" s="90">
        <v>126508.21</v>
      </c>
      <c r="F287" s="90">
        <v>0.67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319205.67</v>
      </c>
      <c r="D288" s="90">
        <v>205377.82</v>
      </c>
      <c r="E288" s="90">
        <v>113827.85</v>
      </c>
      <c r="F288" s="90">
        <v>0.64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320044.64</v>
      </c>
      <c r="D289" s="90">
        <v>205938.22</v>
      </c>
      <c r="E289" s="90">
        <v>114106.43</v>
      </c>
      <c r="F289" s="90">
        <v>0.64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337748.54</v>
      </c>
      <c r="D290" s="90">
        <v>217750.05</v>
      </c>
      <c r="E290" s="90">
        <v>119998.49</v>
      </c>
      <c r="F290" s="90">
        <v>0.64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6499.41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8571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6606.42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9156.7000000000007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6538.25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9129.07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6541.54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9147.33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6544.43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9190.4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6536.27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9193.27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6606.27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9230.9699999999993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5906.67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11701.46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5177.55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11651.76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5222.9399999999996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11793.11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36601.919999999998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3582.11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7321.02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21927.99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44445.49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11564.41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8569.7800000000007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13803.94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24277.09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15134.57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24225.83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15193.57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27719.88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13777.3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23786.91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13739.14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23804.69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14153.63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27482.43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15788.22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25535.13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1009940.45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210475.58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403976.18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31204.16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229445.01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91064.28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59971.14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60153.38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63980.57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4.57</v>
      </c>
      <c r="F350" s="90">
        <v>8724.6299999999992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0.61</v>
      </c>
      <c r="F352" s="90">
        <v>708.15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15.57</v>
      </c>
      <c r="F354" s="90">
        <v>26376.14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1017.59</v>
      </c>
      <c r="E355" s="90">
        <v>10.199999999999999</v>
      </c>
      <c r="F355" s="90">
        <v>17554.55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1017.59</v>
      </c>
      <c r="E356" s="90">
        <v>10.24</v>
      </c>
      <c r="F356" s="90">
        <v>17607.900000000001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10.89</v>
      </c>
      <c r="F357" s="90">
        <v>18444.419999999998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14580.8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4935.93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216335.2966</v>
      </c>
      <c r="C368" s="90">
        <v>270.22629999999998</v>
      </c>
      <c r="D368" s="90">
        <v>1035.0273</v>
      </c>
      <c r="E368" s="90">
        <v>0</v>
      </c>
      <c r="F368" s="90">
        <v>3.0000000000000001E-3</v>
      </c>
      <c r="G368" s="90">
        <v>353002.08740000002</v>
      </c>
      <c r="H368" s="90">
        <v>84392.956999999995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192058.92370000001</v>
      </c>
      <c r="C369" s="90">
        <v>239.23820000000001</v>
      </c>
      <c r="D369" s="90">
        <v>909.57659999999998</v>
      </c>
      <c r="E369" s="90">
        <v>0</v>
      </c>
      <c r="F369" s="90">
        <v>2.5999999999999999E-3</v>
      </c>
      <c r="G369" s="90">
        <v>310212.9804</v>
      </c>
      <c r="H369" s="90">
        <v>74837.055999999997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209929.52989999999</v>
      </c>
      <c r="C370" s="90">
        <v>270.68459999999999</v>
      </c>
      <c r="D370" s="90">
        <v>1122.864</v>
      </c>
      <c r="E370" s="90">
        <v>0</v>
      </c>
      <c r="F370" s="90">
        <v>3.2000000000000002E-3</v>
      </c>
      <c r="G370" s="90">
        <v>383002.7905</v>
      </c>
      <c r="H370" s="90">
        <v>82984.510999999999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213657.02590000001</v>
      </c>
      <c r="C371" s="90">
        <v>278.8365</v>
      </c>
      <c r="D371" s="90">
        <v>1189.6582000000001</v>
      </c>
      <c r="E371" s="90">
        <v>0</v>
      </c>
      <c r="F371" s="90">
        <v>3.3999999999999998E-3</v>
      </c>
      <c r="G371" s="90">
        <v>405801.32059999998</v>
      </c>
      <c r="H371" s="90">
        <v>84889.221000000005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285413.58510000003</v>
      </c>
      <c r="C372" s="90">
        <v>373.84570000000002</v>
      </c>
      <c r="D372" s="90">
        <v>1608.2826</v>
      </c>
      <c r="E372" s="90">
        <v>0</v>
      </c>
      <c r="F372" s="90">
        <v>4.4999999999999997E-3</v>
      </c>
      <c r="G372" s="90">
        <v>548603.22939999995</v>
      </c>
      <c r="H372" s="90">
        <v>113574.7923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337593.16039999999</v>
      </c>
      <c r="C373" s="90">
        <v>442.73919999999998</v>
      </c>
      <c r="D373" s="90">
        <v>1909.9664</v>
      </c>
      <c r="E373" s="90">
        <v>0</v>
      </c>
      <c r="F373" s="90">
        <v>5.4000000000000003E-3</v>
      </c>
      <c r="G373" s="90">
        <v>651513.34920000006</v>
      </c>
      <c r="H373" s="90">
        <v>134409.10310000001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260705.7599</v>
      </c>
      <c r="C374" s="90">
        <v>342.0394</v>
      </c>
      <c r="D374" s="90">
        <v>1476.8567</v>
      </c>
      <c r="E374" s="90">
        <v>0</v>
      </c>
      <c r="F374" s="90">
        <v>4.1999999999999997E-3</v>
      </c>
      <c r="G374" s="90">
        <v>503774.8052</v>
      </c>
      <c r="H374" s="90">
        <v>103814.58620000001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263197.12770000001</v>
      </c>
      <c r="C375" s="90">
        <v>345.25560000000002</v>
      </c>
      <c r="D375" s="90">
        <v>1490.2357999999999</v>
      </c>
      <c r="E375" s="90">
        <v>0</v>
      </c>
      <c r="F375" s="90">
        <v>4.1999999999999997E-3</v>
      </c>
      <c r="G375" s="90">
        <v>508338.36580000003</v>
      </c>
      <c r="H375" s="90">
        <v>104799.90760000001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277740.4853</v>
      </c>
      <c r="C376" s="90">
        <v>364.11169999999998</v>
      </c>
      <c r="D376" s="90">
        <v>1569.4774</v>
      </c>
      <c r="E376" s="90">
        <v>0</v>
      </c>
      <c r="F376" s="90">
        <v>4.4000000000000003E-3</v>
      </c>
      <c r="G376" s="90">
        <v>535367.71589999995</v>
      </c>
      <c r="H376" s="90">
        <v>110562.2216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246352.93969999999</v>
      </c>
      <c r="C377" s="90">
        <v>321.85860000000002</v>
      </c>
      <c r="D377" s="90">
        <v>1376.6386</v>
      </c>
      <c r="E377" s="90">
        <v>0</v>
      </c>
      <c r="F377" s="90">
        <v>3.8999999999999998E-3</v>
      </c>
      <c r="G377" s="90">
        <v>469583.27049999998</v>
      </c>
      <c r="H377" s="90">
        <v>97925.156099999993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207118.2586</v>
      </c>
      <c r="C378" s="90">
        <v>268.07</v>
      </c>
      <c r="D378" s="90">
        <v>1121.9755</v>
      </c>
      <c r="E378" s="90">
        <v>0</v>
      </c>
      <c r="F378" s="90">
        <v>3.2000000000000002E-3</v>
      </c>
      <c r="G378" s="90">
        <v>382704.36739999999</v>
      </c>
      <c r="H378" s="90">
        <v>82003.436799999996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200023.76850000001</v>
      </c>
      <c r="C379" s="90">
        <v>251.33080000000001</v>
      </c>
      <c r="D379" s="90">
        <v>977.70669999999996</v>
      </c>
      <c r="E379" s="90">
        <v>0</v>
      </c>
      <c r="F379" s="90">
        <v>2.8E-3</v>
      </c>
      <c r="G379" s="90">
        <v>333460.14490000001</v>
      </c>
      <c r="H379" s="90">
        <v>78220.479600000006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2910130</v>
      </c>
      <c r="C381" s="90">
        <v>3768.2366000000002</v>
      </c>
      <c r="D381" s="90">
        <v>15788.265799999999</v>
      </c>
      <c r="E381" s="90">
        <v>0</v>
      </c>
      <c r="F381" s="90">
        <v>4.4600000000000001E-2</v>
      </c>
      <c r="G381" s="91">
        <v>5385360</v>
      </c>
      <c r="H381" s="91">
        <v>1152410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192058.92370000001</v>
      </c>
      <c r="C382" s="90">
        <v>239.23820000000001</v>
      </c>
      <c r="D382" s="90">
        <v>909.57659999999998</v>
      </c>
      <c r="E382" s="90">
        <v>0</v>
      </c>
      <c r="F382" s="90">
        <v>2.5999999999999999E-3</v>
      </c>
      <c r="G382" s="90">
        <v>310212.9804</v>
      </c>
      <c r="H382" s="90">
        <v>74837.055999999997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337593.16039999999</v>
      </c>
      <c r="C383" s="90">
        <v>442.73919999999998</v>
      </c>
      <c r="D383" s="90">
        <v>1909.9664</v>
      </c>
      <c r="E383" s="90">
        <v>0</v>
      </c>
      <c r="F383" s="90">
        <v>5.4000000000000003E-3</v>
      </c>
      <c r="G383" s="90">
        <v>651513.34920000006</v>
      </c>
      <c r="H383" s="90">
        <v>134409.10310000001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781018000000</v>
      </c>
      <c r="C386" s="90">
        <v>930446.478</v>
      </c>
      <c r="D386" s="90" t="s">
        <v>986</v>
      </c>
      <c r="E386" s="90">
        <v>270589.05</v>
      </c>
      <c r="F386" s="90">
        <v>151653.867</v>
      </c>
      <c r="G386" s="90">
        <v>84666.403999999995</v>
      </c>
      <c r="H386" s="90">
        <v>0</v>
      </c>
      <c r="I386" s="90">
        <v>413758.598</v>
      </c>
      <c r="J386" s="90">
        <v>0</v>
      </c>
      <c r="K386" s="90">
        <v>4494.0680000000002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5284.491</v>
      </c>
      <c r="R386" s="90">
        <v>0</v>
      </c>
      <c r="S386" s="90">
        <v>0</v>
      </c>
    </row>
    <row r="387" spans="1:19">
      <c r="A387" s="90" t="s">
        <v>799</v>
      </c>
      <c r="B387" s="91">
        <v>686347000000</v>
      </c>
      <c r="C387" s="90">
        <v>873725.01500000001</v>
      </c>
      <c r="D387" s="90" t="s">
        <v>987</v>
      </c>
      <c r="E387" s="90">
        <v>270589.05</v>
      </c>
      <c r="F387" s="90">
        <v>137835.54800000001</v>
      </c>
      <c r="G387" s="90">
        <v>97463.914999999994</v>
      </c>
      <c r="H387" s="90">
        <v>0</v>
      </c>
      <c r="I387" s="90">
        <v>358588.64600000001</v>
      </c>
      <c r="J387" s="90">
        <v>0</v>
      </c>
      <c r="K387" s="90">
        <v>3890.3809999999999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5357.4759999999997</v>
      </c>
      <c r="R387" s="90">
        <v>0</v>
      </c>
      <c r="S387" s="90">
        <v>0</v>
      </c>
    </row>
    <row r="388" spans="1:19">
      <c r="A388" s="90" t="s">
        <v>800</v>
      </c>
      <c r="B388" s="91">
        <v>847394000000</v>
      </c>
      <c r="C388" s="90">
        <v>937597.25199999998</v>
      </c>
      <c r="D388" s="90" t="s">
        <v>843</v>
      </c>
      <c r="E388" s="90">
        <v>270589.05</v>
      </c>
      <c r="F388" s="90">
        <v>151653.867</v>
      </c>
      <c r="G388" s="90">
        <v>90223.739000000001</v>
      </c>
      <c r="H388" s="90">
        <v>0</v>
      </c>
      <c r="I388" s="90">
        <v>415165.58799999999</v>
      </c>
      <c r="J388" s="90">
        <v>0</v>
      </c>
      <c r="K388" s="90">
        <v>4651.8329999999996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5313.1750000000002</v>
      </c>
      <c r="R388" s="90">
        <v>0</v>
      </c>
      <c r="S388" s="90">
        <v>0</v>
      </c>
    </row>
    <row r="389" spans="1:19">
      <c r="A389" s="90" t="s">
        <v>801</v>
      </c>
      <c r="B389" s="91">
        <v>897836000000</v>
      </c>
      <c r="C389" s="90">
        <v>1045507.559</v>
      </c>
      <c r="D389" s="90" t="s">
        <v>938</v>
      </c>
      <c r="E389" s="90">
        <v>270589.05</v>
      </c>
      <c r="F389" s="90">
        <v>137835.54800000001</v>
      </c>
      <c r="G389" s="90">
        <v>101982.15399999999</v>
      </c>
      <c r="H389" s="90">
        <v>0</v>
      </c>
      <c r="I389" s="90">
        <v>523669.65399999998</v>
      </c>
      <c r="J389" s="90">
        <v>0</v>
      </c>
      <c r="K389" s="90">
        <v>6066.4340000000002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5364.7209999999995</v>
      </c>
      <c r="R389" s="90">
        <v>0</v>
      </c>
      <c r="S389" s="90">
        <v>0</v>
      </c>
    </row>
    <row r="390" spans="1:19">
      <c r="A390" s="90" t="s">
        <v>344</v>
      </c>
      <c r="B390" s="91">
        <v>1213790000000</v>
      </c>
      <c r="C390" s="90">
        <v>1346194.655</v>
      </c>
      <c r="D390" s="90" t="s">
        <v>844</v>
      </c>
      <c r="E390" s="90">
        <v>270589.05</v>
      </c>
      <c r="F390" s="90">
        <v>145652.64300000001</v>
      </c>
      <c r="G390" s="90">
        <v>106874.38400000001</v>
      </c>
      <c r="H390" s="90">
        <v>0</v>
      </c>
      <c r="I390" s="90">
        <v>808062.46799999999</v>
      </c>
      <c r="J390" s="90">
        <v>0</v>
      </c>
      <c r="K390" s="90">
        <v>9509.0619999999999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5507.0479999999998</v>
      </c>
      <c r="R390" s="90">
        <v>0</v>
      </c>
      <c r="S390" s="90">
        <v>0</v>
      </c>
    </row>
    <row r="391" spans="1:19">
      <c r="A391" s="90" t="s">
        <v>802</v>
      </c>
      <c r="B391" s="91">
        <v>1441470000000</v>
      </c>
      <c r="C391" s="90">
        <v>1343887.3430000001</v>
      </c>
      <c r="D391" s="90" t="s">
        <v>845</v>
      </c>
      <c r="E391" s="90">
        <v>270589.05</v>
      </c>
      <c r="F391" s="90">
        <v>137835.54800000001</v>
      </c>
      <c r="G391" s="90">
        <v>113247.712</v>
      </c>
      <c r="H391" s="90">
        <v>0</v>
      </c>
      <c r="I391" s="90">
        <v>807387.82</v>
      </c>
      <c r="J391" s="90">
        <v>0</v>
      </c>
      <c r="K391" s="90">
        <v>9255.23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5571.9840000000004</v>
      </c>
      <c r="R391" s="90">
        <v>0</v>
      </c>
      <c r="S391" s="90">
        <v>0</v>
      </c>
    </row>
    <row r="392" spans="1:19">
      <c r="A392" s="90" t="s">
        <v>803</v>
      </c>
      <c r="B392" s="91">
        <v>1114600000000</v>
      </c>
      <c r="C392" s="90">
        <v>1187451.561</v>
      </c>
      <c r="D392" s="90" t="s">
        <v>939</v>
      </c>
      <c r="E392" s="90">
        <v>150327.25</v>
      </c>
      <c r="F392" s="90">
        <v>88818.014999999999</v>
      </c>
      <c r="G392" s="90">
        <v>86211.236000000004</v>
      </c>
      <c r="H392" s="90">
        <v>0</v>
      </c>
      <c r="I392" s="90">
        <v>849078.27399999998</v>
      </c>
      <c r="J392" s="90">
        <v>0</v>
      </c>
      <c r="K392" s="90">
        <v>7748.1809999999996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5268.6040000000003</v>
      </c>
      <c r="R392" s="90">
        <v>0</v>
      </c>
      <c r="S392" s="90">
        <v>0</v>
      </c>
    </row>
    <row r="393" spans="1:19">
      <c r="A393" s="90" t="s">
        <v>804</v>
      </c>
      <c r="B393" s="91">
        <v>1124700000000</v>
      </c>
      <c r="C393" s="90">
        <v>1125384.2320000001</v>
      </c>
      <c r="D393" s="90" t="s">
        <v>940</v>
      </c>
      <c r="E393" s="90">
        <v>150327.25</v>
      </c>
      <c r="F393" s="90">
        <v>84617.157999999996</v>
      </c>
      <c r="G393" s="90">
        <v>94891.928</v>
      </c>
      <c r="H393" s="90">
        <v>0</v>
      </c>
      <c r="I393" s="90">
        <v>783173.47499999998</v>
      </c>
      <c r="J393" s="90">
        <v>0</v>
      </c>
      <c r="K393" s="90">
        <v>7061.777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5312.6450000000004</v>
      </c>
      <c r="R393" s="90">
        <v>0</v>
      </c>
      <c r="S393" s="90">
        <v>0</v>
      </c>
    </row>
    <row r="394" spans="1:19">
      <c r="A394" s="90" t="s">
        <v>805</v>
      </c>
      <c r="B394" s="91">
        <v>1184500000000</v>
      </c>
      <c r="C394" s="90">
        <v>1417241.5519999999</v>
      </c>
      <c r="D394" s="90" t="s">
        <v>846</v>
      </c>
      <c r="E394" s="90">
        <v>270589.05</v>
      </c>
      <c r="F394" s="90">
        <v>137835.54800000001</v>
      </c>
      <c r="G394" s="90">
        <v>108366.75</v>
      </c>
      <c r="H394" s="90">
        <v>0</v>
      </c>
      <c r="I394" s="90">
        <v>884052.55</v>
      </c>
      <c r="J394" s="90">
        <v>0</v>
      </c>
      <c r="K394" s="90">
        <v>10886.038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5511.616</v>
      </c>
      <c r="R394" s="90">
        <v>0</v>
      </c>
      <c r="S394" s="90">
        <v>0</v>
      </c>
    </row>
    <row r="395" spans="1:19">
      <c r="A395" s="90" t="s">
        <v>806</v>
      </c>
      <c r="B395" s="91">
        <v>1038950000000</v>
      </c>
      <c r="C395" s="90">
        <v>1170577.4790000001</v>
      </c>
      <c r="D395" s="90" t="s">
        <v>941</v>
      </c>
      <c r="E395" s="90">
        <v>270589.05</v>
      </c>
      <c r="F395" s="90">
        <v>145652.64300000001</v>
      </c>
      <c r="G395" s="90">
        <v>96352.377999999997</v>
      </c>
      <c r="H395" s="90">
        <v>0</v>
      </c>
      <c r="I395" s="90">
        <v>645186.26500000001</v>
      </c>
      <c r="J395" s="90">
        <v>0</v>
      </c>
      <c r="K395" s="90">
        <v>7459.9740000000002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5337.1689999999999</v>
      </c>
      <c r="R395" s="90">
        <v>0</v>
      </c>
      <c r="S395" s="90">
        <v>0</v>
      </c>
    </row>
    <row r="396" spans="1:19">
      <c r="A396" s="90" t="s">
        <v>807</v>
      </c>
      <c r="B396" s="91">
        <v>846734000000</v>
      </c>
      <c r="C396" s="90">
        <v>1029658.074</v>
      </c>
      <c r="D396" s="90" t="s">
        <v>847</v>
      </c>
      <c r="E396" s="90">
        <v>270589.05</v>
      </c>
      <c r="F396" s="90">
        <v>151653.867</v>
      </c>
      <c r="G396" s="90">
        <v>90691.116999999998</v>
      </c>
      <c r="H396" s="90">
        <v>0</v>
      </c>
      <c r="I396" s="90">
        <v>505615.42599999998</v>
      </c>
      <c r="J396" s="90">
        <v>0</v>
      </c>
      <c r="K396" s="90">
        <v>5809.9849999999997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5298.6279999999997</v>
      </c>
      <c r="R396" s="90">
        <v>0</v>
      </c>
      <c r="S396" s="90">
        <v>0</v>
      </c>
    </row>
    <row r="397" spans="1:19">
      <c r="A397" s="90" t="s">
        <v>808</v>
      </c>
      <c r="B397" s="91">
        <v>737781000000</v>
      </c>
      <c r="C397" s="90">
        <v>918537.72900000005</v>
      </c>
      <c r="D397" s="90" t="s">
        <v>942</v>
      </c>
      <c r="E397" s="90">
        <v>270589.05</v>
      </c>
      <c r="F397" s="90">
        <v>137835.54800000001</v>
      </c>
      <c r="G397" s="90">
        <v>89894.751999999993</v>
      </c>
      <c r="H397" s="90">
        <v>0</v>
      </c>
      <c r="I397" s="90">
        <v>410329.13</v>
      </c>
      <c r="J397" s="90">
        <v>0</v>
      </c>
      <c r="K397" s="90">
        <v>4585.7610000000004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5303.4880000000003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11915100000000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686347000000</v>
      </c>
      <c r="C400" s="90">
        <v>873725.01500000001</v>
      </c>
      <c r="D400" s="90"/>
      <c r="E400" s="90">
        <v>150327.25</v>
      </c>
      <c r="F400" s="90">
        <v>84617.157999999996</v>
      </c>
      <c r="G400" s="90">
        <v>84666.403999999995</v>
      </c>
      <c r="H400" s="90">
        <v>0</v>
      </c>
      <c r="I400" s="90">
        <v>358588.64600000001</v>
      </c>
      <c r="J400" s="90">
        <v>0</v>
      </c>
      <c r="K400" s="90">
        <v>3890.3809999999999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5268.6040000000003</v>
      </c>
      <c r="R400" s="90">
        <v>0</v>
      </c>
      <c r="S400" s="90">
        <v>0</v>
      </c>
    </row>
    <row r="401" spans="1:19">
      <c r="A401" s="90" t="s">
        <v>811</v>
      </c>
      <c r="B401" s="91">
        <v>1441470000000</v>
      </c>
      <c r="C401" s="90">
        <v>1417241.5519999999</v>
      </c>
      <c r="D401" s="90"/>
      <c r="E401" s="90">
        <v>270589.05</v>
      </c>
      <c r="F401" s="90">
        <v>151653.867</v>
      </c>
      <c r="G401" s="90">
        <v>113247.712</v>
      </c>
      <c r="H401" s="90">
        <v>0</v>
      </c>
      <c r="I401" s="90">
        <v>884052.55</v>
      </c>
      <c r="J401" s="90">
        <v>0</v>
      </c>
      <c r="K401" s="90">
        <v>10886.038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5571.9840000000004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393752.42</v>
      </c>
      <c r="C404" s="90">
        <v>21677.61</v>
      </c>
      <c r="D404" s="90">
        <v>0</v>
      </c>
      <c r="E404" s="90">
        <v>415430.03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20.100000000000001</v>
      </c>
      <c r="C405" s="90">
        <v>1.1100000000000001</v>
      </c>
      <c r="D405" s="90">
        <v>0</v>
      </c>
      <c r="E405" s="90">
        <v>21.2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20.100000000000001</v>
      </c>
      <c r="C406" s="90">
        <v>1.1100000000000001</v>
      </c>
      <c r="D406" s="90">
        <v>0</v>
      </c>
      <c r="E406" s="90">
        <v>21.2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14117.7</v>
      </c>
      <c r="C2" s="90">
        <v>720.59</v>
      </c>
      <c r="D2" s="90">
        <v>720.59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14117.7</v>
      </c>
      <c r="C3" s="90">
        <v>720.59</v>
      </c>
      <c r="D3" s="90">
        <v>720.59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40463.870000000003</v>
      </c>
      <c r="C4" s="90">
        <v>2065.33</v>
      </c>
      <c r="D4" s="90">
        <v>2065.33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40463.870000000003</v>
      </c>
      <c r="C5" s="90">
        <v>2065.33</v>
      </c>
      <c r="D5" s="90">
        <v>2065.33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1444.47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4020.51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1273.98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52.11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225.52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150.35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12094.32</v>
      </c>
      <c r="C28" s="90">
        <v>2023.38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1.363</v>
      </c>
      <c r="E82" s="90">
        <v>1.712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1.363</v>
      </c>
      <c r="E83" s="90">
        <v>1.712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1.363</v>
      </c>
      <c r="E84" s="90">
        <v>1.712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1.363</v>
      </c>
      <c r="E85" s="90">
        <v>1.712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0.26100000000000001</v>
      </c>
      <c r="E87" s="90">
        <v>0.27500000000000002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1.363</v>
      </c>
      <c r="E88" s="90">
        <v>1.712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1.363</v>
      </c>
      <c r="E89" s="90">
        <v>1.712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1.363</v>
      </c>
      <c r="E90" s="90">
        <v>1.712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1.363</v>
      </c>
      <c r="E91" s="90">
        <v>1.712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0.26100000000000001</v>
      </c>
      <c r="E93" s="90">
        <v>0.27500000000000002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1.363</v>
      </c>
      <c r="E94" s="90">
        <v>1.712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1.363</v>
      </c>
      <c r="E95" s="90">
        <v>1.712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1.363</v>
      </c>
      <c r="E96" s="90">
        <v>1.712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1.363</v>
      </c>
      <c r="E98" s="90">
        <v>1.712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1.363</v>
      </c>
      <c r="E99" s="90">
        <v>1.712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1.363</v>
      </c>
      <c r="E100" s="90">
        <v>1.712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0.26100000000000001</v>
      </c>
      <c r="E101" s="90">
        <v>0.27500000000000002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1.363</v>
      </c>
      <c r="E102" s="90">
        <v>1.712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1.363</v>
      </c>
      <c r="E103" s="90">
        <v>1.712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1.363</v>
      </c>
      <c r="E105" s="90">
        <v>1.712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1.363</v>
      </c>
      <c r="E106" s="90">
        <v>1.712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1.363</v>
      </c>
      <c r="E108" s="90">
        <v>1.712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1.363</v>
      </c>
      <c r="E109" s="90">
        <v>1.712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0.26100000000000001</v>
      </c>
      <c r="E110" s="90">
        <v>0.27500000000000002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1.363</v>
      </c>
      <c r="E111" s="90">
        <v>1.712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1.363</v>
      </c>
      <c r="E112" s="90">
        <v>1.712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1.363</v>
      </c>
      <c r="E114" s="90">
        <v>1.712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1.363</v>
      </c>
      <c r="E115" s="90">
        <v>1.712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0.26100000000000001</v>
      </c>
      <c r="E116" s="90">
        <v>0.27500000000000002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1.363</v>
      </c>
      <c r="E117" s="90">
        <v>1.712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1.363</v>
      </c>
      <c r="E118" s="90">
        <v>1.712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1.363</v>
      </c>
      <c r="E120" s="90">
        <v>1.712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1.363</v>
      </c>
      <c r="E121" s="90">
        <v>1.712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0.26100000000000001</v>
      </c>
      <c r="E122" s="90">
        <v>0.27500000000000002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1.363</v>
      </c>
      <c r="E123" s="90">
        <v>1.712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1.363</v>
      </c>
      <c r="E124" s="90">
        <v>1.712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1.363</v>
      </c>
      <c r="E126" s="90">
        <v>1.712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1.363</v>
      </c>
      <c r="E127" s="90">
        <v>1.712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0.26100000000000001</v>
      </c>
      <c r="E128" s="90">
        <v>0.27500000000000002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1.363</v>
      </c>
      <c r="E129" s="90">
        <v>1.712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1.363</v>
      </c>
      <c r="E130" s="90">
        <v>1.712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1.363</v>
      </c>
      <c r="E132" s="90">
        <v>1.712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1.363</v>
      </c>
      <c r="E133" s="90">
        <v>1.712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0.26100000000000001</v>
      </c>
      <c r="E134" s="90">
        <v>0.27500000000000002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1.363</v>
      </c>
      <c r="E135" s="90">
        <v>1.712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1.363</v>
      </c>
      <c r="E136" s="90">
        <v>1.712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1.363</v>
      </c>
      <c r="E138" s="90">
        <v>1.712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1.363</v>
      </c>
      <c r="E139" s="90">
        <v>1.712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0.26100000000000001</v>
      </c>
      <c r="E140" s="90">
        <v>0.27500000000000002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1.363</v>
      </c>
      <c r="E141" s="90">
        <v>1.712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1.363</v>
      </c>
      <c r="E143" s="90">
        <v>1.712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0.26100000000000001</v>
      </c>
      <c r="E144" s="90">
        <v>0.27500000000000002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1.363</v>
      </c>
      <c r="E145" s="90">
        <v>1.712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1.363</v>
      </c>
      <c r="E147" s="90">
        <v>1.712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0.26100000000000001</v>
      </c>
      <c r="E148" s="90">
        <v>0.27500000000000002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1.363</v>
      </c>
      <c r="E149" s="90">
        <v>1.712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1.363</v>
      </c>
      <c r="E151" s="90">
        <v>1.712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0.26100000000000001</v>
      </c>
      <c r="E152" s="90">
        <v>0.27500000000000002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0.26100000000000001</v>
      </c>
      <c r="E154" s="90">
        <v>0.27500000000000002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1.363</v>
      </c>
      <c r="E155" s="90">
        <v>1.712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1.363</v>
      </c>
      <c r="E157" s="90">
        <v>1.712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1.363</v>
      </c>
      <c r="E158" s="90">
        <v>1.712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0.26100000000000001</v>
      </c>
      <c r="E159" s="90">
        <v>0.27500000000000002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1.363</v>
      </c>
      <c r="E160" s="90">
        <v>1.712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1.363</v>
      </c>
      <c r="E162" s="90">
        <v>1.712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0.26100000000000001</v>
      </c>
      <c r="E163" s="90">
        <v>0.27500000000000002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1.363</v>
      </c>
      <c r="E164" s="90">
        <v>1.712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1.363</v>
      </c>
      <c r="E165" s="90">
        <v>1.712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1.363</v>
      </c>
      <c r="E166" s="90">
        <v>1.712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1.363</v>
      </c>
      <c r="E168" s="90">
        <v>1.712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1.363</v>
      </c>
      <c r="E169" s="90">
        <v>1.712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1.363</v>
      </c>
      <c r="E170" s="90">
        <v>1.712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0.26100000000000001</v>
      </c>
      <c r="E171" s="90">
        <v>0.27500000000000002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0.26100000000000001</v>
      </c>
      <c r="E173" s="90">
        <v>0.27500000000000002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1.363</v>
      </c>
      <c r="E174" s="90">
        <v>1.712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1.363</v>
      </c>
      <c r="E176" s="90">
        <v>1.712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0.26100000000000001</v>
      </c>
      <c r="E177" s="90">
        <v>0.27500000000000002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1.363</v>
      </c>
      <c r="E178" s="90">
        <v>1.712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1.363</v>
      </c>
      <c r="E180" s="90">
        <v>1.712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0.26100000000000001</v>
      </c>
      <c r="E181" s="90">
        <v>0.27500000000000002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1.363</v>
      </c>
      <c r="E182" s="90">
        <v>1.712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1.363</v>
      </c>
      <c r="E184" s="90">
        <v>1.712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0.26100000000000001</v>
      </c>
      <c r="E185" s="90">
        <v>0.27500000000000002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1.363</v>
      </c>
      <c r="E186" s="90">
        <v>1.712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1.363</v>
      </c>
      <c r="E188" s="90">
        <v>1.712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0.26100000000000001</v>
      </c>
      <c r="E189" s="90">
        <v>0.27500000000000002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1.363</v>
      </c>
      <c r="E190" s="90">
        <v>1.712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1.363</v>
      </c>
      <c r="E192" s="90">
        <v>1.712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0.26100000000000001</v>
      </c>
      <c r="E193" s="90">
        <v>0.27500000000000002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1.363</v>
      </c>
      <c r="E194" s="90">
        <v>1.712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1.363</v>
      </c>
      <c r="E196" s="90">
        <v>1.712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0.26100000000000001</v>
      </c>
      <c r="E197" s="90">
        <v>0.27500000000000002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1.363</v>
      </c>
      <c r="E198" s="90">
        <v>1.712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1.363</v>
      </c>
      <c r="E199" s="90">
        <v>1.712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1.363</v>
      </c>
      <c r="E201" s="90">
        <v>1.712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1.363</v>
      </c>
      <c r="E202" s="90">
        <v>1.712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0.26100000000000001</v>
      </c>
      <c r="E203" s="90">
        <v>0.27500000000000002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5.835</v>
      </c>
      <c r="F206" s="90">
        <v>0.251</v>
      </c>
      <c r="G206" s="90">
        <v>0.11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5.835</v>
      </c>
      <c r="F207" s="90">
        <v>0.251</v>
      </c>
      <c r="G207" s="90">
        <v>0.11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5.835</v>
      </c>
      <c r="F208" s="90">
        <v>0.251</v>
      </c>
      <c r="G208" s="90">
        <v>0.11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5.835</v>
      </c>
      <c r="F209" s="90">
        <v>0.251</v>
      </c>
      <c r="G209" s="90">
        <v>0.11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5.835</v>
      </c>
      <c r="F210" s="90">
        <v>0.251</v>
      </c>
      <c r="G210" s="90">
        <v>0.11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5.835</v>
      </c>
      <c r="F211" s="90">
        <v>0.251</v>
      </c>
      <c r="G211" s="90">
        <v>0.11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5.835</v>
      </c>
      <c r="F212" s="90">
        <v>0.251</v>
      </c>
      <c r="G212" s="90">
        <v>0.11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5.835</v>
      </c>
      <c r="F213" s="90">
        <v>0.251</v>
      </c>
      <c r="G213" s="90">
        <v>0.11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5.835</v>
      </c>
      <c r="F214" s="90">
        <v>0.251</v>
      </c>
      <c r="G214" s="90">
        <v>0.11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5.835</v>
      </c>
      <c r="F215" s="90">
        <v>0.251</v>
      </c>
      <c r="G215" s="90">
        <v>0.11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5.835</v>
      </c>
      <c r="F216" s="90">
        <v>0.251</v>
      </c>
      <c r="G216" s="90">
        <v>0.11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5.835</v>
      </c>
      <c r="F217" s="90">
        <v>0.251</v>
      </c>
      <c r="G217" s="90">
        <v>0.11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5.835</v>
      </c>
      <c r="F218" s="90">
        <v>0.251</v>
      </c>
      <c r="G218" s="90">
        <v>0.11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5.835</v>
      </c>
      <c r="F219" s="90">
        <v>0.251</v>
      </c>
      <c r="G219" s="90">
        <v>0.11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5.835</v>
      </c>
      <c r="F220" s="90">
        <v>0.251</v>
      </c>
      <c r="G220" s="90">
        <v>0.11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5.835</v>
      </c>
      <c r="F221" s="90">
        <v>0.251</v>
      </c>
      <c r="G221" s="90">
        <v>0.11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5.835</v>
      </c>
      <c r="F222" s="90">
        <v>0.251</v>
      </c>
      <c r="G222" s="90">
        <v>0.11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5.835</v>
      </c>
      <c r="F223" s="90">
        <v>0.251</v>
      </c>
      <c r="G223" s="90">
        <v>0.11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5.835</v>
      </c>
      <c r="F224" s="90">
        <v>0.251</v>
      </c>
      <c r="G224" s="90">
        <v>0.11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5.835</v>
      </c>
      <c r="F225" s="90">
        <v>0.251</v>
      </c>
      <c r="G225" s="90">
        <v>0.11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5.835</v>
      </c>
      <c r="F226" s="90">
        <v>0.251</v>
      </c>
      <c r="G226" s="90">
        <v>0.11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5.835</v>
      </c>
      <c r="F227" s="90">
        <v>0.251</v>
      </c>
      <c r="G227" s="90">
        <v>0.11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5.835</v>
      </c>
      <c r="F228" s="90">
        <v>0.251</v>
      </c>
      <c r="G228" s="90">
        <v>0.11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5.835</v>
      </c>
      <c r="F229" s="90">
        <v>0.251</v>
      </c>
      <c r="G229" s="90">
        <v>0.11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5.835</v>
      </c>
      <c r="F230" s="90">
        <v>0.251</v>
      </c>
      <c r="G230" s="90">
        <v>0.11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5.835</v>
      </c>
      <c r="F231" s="90">
        <v>0.251</v>
      </c>
      <c r="G231" s="90">
        <v>0.11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5.835</v>
      </c>
      <c r="F232" s="90">
        <v>0.251</v>
      </c>
      <c r="G232" s="90">
        <v>0.11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5.835</v>
      </c>
      <c r="F233" s="90">
        <v>0.251</v>
      </c>
      <c r="G233" s="90">
        <v>0.11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5.835</v>
      </c>
      <c r="F234" s="90">
        <v>0.251</v>
      </c>
      <c r="G234" s="90">
        <v>0.11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5.835</v>
      </c>
      <c r="F235" s="90">
        <v>0.251</v>
      </c>
      <c r="G235" s="90">
        <v>0.11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5.835</v>
      </c>
      <c r="F236" s="90">
        <v>0.251</v>
      </c>
      <c r="G236" s="90">
        <v>0.11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5.835</v>
      </c>
      <c r="F237" s="90">
        <v>0.251</v>
      </c>
      <c r="G237" s="90">
        <v>0.11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5.835</v>
      </c>
      <c r="F238" s="90">
        <v>0.251</v>
      </c>
      <c r="G238" s="90">
        <v>0.11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5.835</v>
      </c>
      <c r="F239" s="90">
        <v>0.251</v>
      </c>
      <c r="G239" s="90">
        <v>0.11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5.835</v>
      </c>
      <c r="F240" s="90">
        <v>0.251</v>
      </c>
      <c r="G240" s="90">
        <v>0.11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5.835</v>
      </c>
      <c r="F241" s="90">
        <v>0.251</v>
      </c>
      <c r="G241" s="90">
        <v>0.11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5.835</v>
      </c>
      <c r="F242" s="90">
        <v>0.251</v>
      </c>
      <c r="G242" s="90">
        <v>0.11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5.835</v>
      </c>
      <c r="F243" s="90">
        <v>0.251</v>
      </c>
      <c r="G243" s="90">
        <v>0.11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5.835</v>
      </c>
      <c r="F244" s="90">
        <v>0.251</v>
      </c>
      <c r="G244" s="90">
        <v>0.11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5.835</v>
      </c>
      <c r="F245" s="90">
        <v>0.251</v>
      </c>
      <c r="G245" s="90">
        <v>0.11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5.835</v>
      </c>
      <c r="F246" s="90">
        <v>0.251</v>
      </c>
      <c r="G246" s="90">
        <v>0.11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5.835</v>
      </c>
      <c r="F247" s="90">
        <v>0.251</v>
      </c>
      <c r="G247" s="90">
        <v>0.11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5.835</v>
      </c>
      <c r="F248" s="90">
        <v>0.251</v>
      </c>
      <c r="G248" s="90">
        <v>0.11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5.835</v>
      </c>
      <c r="F249" s="90">
        <v>0.251</v>
      </c>
      <c r="G249" s="90">
        <v>0.11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5.835</v>
      </c>
      <c r="F250" s="90">
        <v>0.251</v>
      </c>
      <c r="G250" s="90">
        <v>0.11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5.835</v>
      </c>
      <c r="F251" s="90">
        <v>0.251</v>
      </c>
      <c r="G251" s="90">
        <v>0.11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5.835</v>
      </c>
      <c r="F252" s="90">
        <v>0.251</v>
      </c>
      <c r="G252" s="90">
        <v>0.11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5.835</v>
      </c>
      <c r="F253" s="90">
        <v>0.251</v>
      </c>
      <c r="G253" s="90">
        <v>0.11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5.835</v>
      </c>
      <c r="F254" s="90">
        <v>0.251</v>
      </c>
      <c r="G254" s="90">
        <v>0.11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5.835</v>
      </c>
      <c r="F255" s="90">
        <v>0.251</v>
      </c>
      <c r="G255" s="90">
        <v>0.11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5.835</v>
      </c>
      <c r="F256" s="90">
        <v>0.251</v>
      </c>
      <c r="G256" s="90">
        <v>0.11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5.835</v>
      </c>
      <c r="F257" s="90">
        <v>0.251</v>
      </c>
      <c r="G257" s="90">
        <v>0.11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5.835</v>
      </c>
      <c r="F258" s="90">
        <v>0.251</v>
      </c>
      <c r="G258" s="90">
        <v>0.11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5.835</v>
      </c>
      <c r="F259" s="90">
        <v>0.251</v>
      </c>
      <c r="G259" s="90">
        <v>0.11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5.835</v>
      </c>
      <c r="F260" s="90">
        <v>0.251</v>
      </c>
      <c r="G260" s="90">
        <v>0.11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5.835</v>
      </c>
      <c r="F261" s="90">
        <v>0.251</v>
      </c>
      <c r="G261" s="90">
        <v>0.11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5.835</v>
      </c>
      <c r="F262" s="90">
        <v>0.251</v>
      </c>
      <c r="G262" s="90">
        <v>0.11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5.835</v>
      </c>
      <c r="F263" s="90">
        <v>0.251</v>
      </c>
      <c r="G263" s="90">
        <v>0.11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5.835</v>
      </c>
      <c r="F264" s="90">
        <v>0.251</v>
      </c>
      <c r="G264" s="90">
        <v>0.11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5.835</v>
      </c>
      <c r="F265" s="90">
        <v>0.251</v>
      </c>
      <c r="G265" s="90">
        <v>0.11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5.835</v>
      </c>
      <c r="F266" s="90">
        <v>0.251</v>
      </c>
      <c r="G266" s="90">
        <v>0.11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5.835</v>
      </c>
      <c r="F267" s="90">
        <v>0.251</v>
      </c>
      <c r="G267" s="90">
        <v>0.11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5.835</v>
      </c>
      <c r="F268" s="90">
        <v>0.251</v>
      </c>
      <c r="G268" s="90">
        <v>0.11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5.835</v>
      </c>
      <c r="F269" s="90">
        <v>0.251</v>
      </c>
      <c r="G269" s="90">
        <v>0.11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5.835</v>
      </c>
      <c r="F270" s="90">
        <v>0.251</v>
      </c>
      <c r="G270" s="90">
        <v>0.11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5.835</v>
      </c>
      <c r="F271" s="90">
        <v>0.251</v>
      </c>
      <c r="G271" s="90">
        <v>0.11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5.835</v>
      </c>
      <c r="F272" s="90">
        <v>0.251</v>
      </c>
      <c r="G272" s="90">
        <v>0.11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5.83</v>
      </c>
      <c r="F273" s="90">
        <v>0.251</v>
      </c>
      <c r="G273" s="90">
        <v>0.11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5.83</v>
      </c>
      <c r="F274" s="90">
        <v>0.251</v>
      </c>
      <c r="G274" s="90">
        <v>0.11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5.83</v>
      </c>
      <c r="F275" s="90">
        <v>0.251</v>
      </c>
      <c r="G275" s="90">
        <v>0.11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1361468.72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827775.77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125557.64</v>
      </c>
      <c r="D283" s="90">
        <v>84887.41</v>
      </c>
      <c r="E283" s="90">
        <v>40670.230000000003</v>
      </c>
      <c r="F283" s="90">
        <v>0.68</v>
      </c>
      <c r="G283" s="90">
        <v>2.89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15114.61</v>
      </c>
      <c r="D285" s="90">
        <v>10218.73</v>
      </c>
      <c r="E285" s="90">
        <v>4895.87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371614.08</v>
      </c>
      <c r="D287" s="90">
        <v>243494.5</v>
      </c>
      <c r="E287" s="90">
        <v>128119.58</v>
      </c>
      <c r="F287" s="90">
        <v>0.66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278881.68</v>
      </c>
      <c r="D288" s="90">
        <v>180170.96</v>
      </c>
      <c r="E288" s="90">
        <v>98710.720000000001</v>
      </c>
      <c r="F288" s="90">
        <v>0.65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279568.89</v>
      </c>
      <c r="D289" s="90">
        <v>180625.57</v>
      </c>
      <c r="E289" s="90">
        <v>98943.32</v>
      </c>
      <c r="F289" s="90">
        <v>0.65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294383.67</v>
      </c>
      <c r="D290" s="90">
        <v>190519.1</v>
      </c>
      <c r="E290" s="90">
        <v>103864.57</v>
      </c>
      <c r="F290" s="90">
        <v>0.65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6189.6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8894.52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7788.96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10179.83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7712.01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10148.24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7715.72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10166.67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7546.65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10075.94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7537.94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10078.33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7618.12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10120.65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5388.12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10103.75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4671.3999999999996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10043.6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4730.8100000000004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10200.82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33874.589999999997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4228.67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7249.56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21424.28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40743.65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9935.3700000000008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6073.87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16709.84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25848.959999999999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18016.39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25799.61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18073.939999999999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29259.91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14792.6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23921.8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14752.49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23926.43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15215.26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27617.71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17830.86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25875.03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852081.84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190506.76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340832.73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26246.59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193581.64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66969.7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48617.11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48738.32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51689.07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0.59</v>
      </c>
      <c r="D350" s="90">
        <v>1109.6500000000001</v>
      </c>
      <c r="E350" s="90">
        <v>5.0599999999999996</v>
      </c>
      <c r="F350" s="90">
        <v>9485.39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0.61</v>
      </c>
      <c r="F352" s="90">
        <v>705.99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15.46</v>
      </c>
      <c r="F354" s="90">
        <v>26201.1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0.6</v>
      </c>
      <c r="D355" s="90">
        <v>1017.59</v>
      </c>
      <c r="E355" s="90">
        <v>11.23</v>
      </c>
      <c r="F355" s="90">
        <v>19020.87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0.6</v>
      </c>
      <c r="D356" s="90">
        <v>1017.59</v>
      </c>
      <c r="E356" s="90">
        <v>11.25</v>
      </c>
      <c r="F356" s="90">
        <v>19068.29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11.94</v>
      </c>
      <c r="F357" s="90">
        <v>20222.73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12475.98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4558.09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165153.033</v>
      </c>
      <c r="C368" s="90">
        <v>260.95429999999999</v>
      </c>
      <c r="D368" s="90">
        <v>803.95299999999997</v>
      </c>
      <c r="E368" s="90">
        <v>0</v>
      </c>
      <c r="F368" s="90">
        <v>2.2000000000000001E-3</v>
      </c>
      <c r="G368" s="91">
        <v>5937880</v>
      </c>
      <c r="H368" s="90">
        <v>68388.618000000002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149427.59520000001</v>
      </c>
      <c r="C369" s="90">
        <v>237.56790000000001</v>
      </c>
      <c r="D369" s="90">
        <v>737.97170000000006</v>
      </c>
      <c r="E369" s="90">
        <v>0</v>
      </c>
      <c r="F369" s="90">
        <v>2E-3</v>
      </c>
      <c r="G369" s="91">
        <v>5450630</v>
      </c>
      <c r="H369" s="90">
        <v>62024.573100000001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186089.861</v>
      </c>
      <c r="C370" s="90">
        <v>306.96600000000001</v>
      </c>
      <c r="D370" s="90">
        <v>999.4076</v>
      </c>
      <c r="E370" s="90">
        <v>0</v>
      </c>
      <c r="F370" s="90">
        <v>2.7000000000000001E-3</v>
      </c>
      <c r="G370" s="91">
        <v>7382210</v>
      </c>
      <c r="H370" s="90">
        <v>78365.8989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185053.45680000001</v>
      </c>
      <c r="C371" s="90">
        <v>309.12810000000002</v>
      </c>
      <c r="D371" s="90">
        <v>1021.8497</v>
      </c>
      <c r="E371" s="90">
        <v>0</v>
      </c>
      <c r="F371" s="90">
        <v>2.8E-3</v>
      </c>
      <c r="G371" s="91">
        <v>7548170</v>
      </c>
      <c r="H371" s="90">
        <v>78320.966499999995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229264.2102</v>
      </c>
      <c r="C372" s="90">
        <v>385.34140000000002</v>
      </c>
      <c r="D372" s="90">
        <v>1283.0515</v>
      </c>
      <c r="E372" s="90">
        <v>0</v>
      </c>
      <c r="F372" s="90">
        <v>3.5000000000000001E-3</v>
      </c>
      <c r="G372" s="91">
        <v>9477730</v>
      </c>
      <c r="H372" s="90">
        <v>97271.138900000005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299850.55829999998</v>
      </c>
      <c r="C373" s="90">
        <v>505.08170000000001</v>
      </c>
      <c r="D373" s="90">
        <v>1686.0415</v>
      </c>
      <c r="E373" s="90">
        <v>0</v>
      </c>
      <c r="F373" s="90">
        <v>4.5999999999999999E-3</v>
      </c>
      <c r="G373" s="91">
        <v>12454600</v>
      </c>
      <c r="H373" s="90">
        <v>127330.473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240865.78829999999</v>
      </c>
      <c r="C374" s="90">
        <v>405.94130000000001</v>
      </c>
      <c r="D374" s="90">
        <v>1355.9373000000001</v>
      </c>
      <c r="E374" s="90">
        <v>0</v>
      </c>
      <c r="F374" s="90">
        <v>3.7000000000000002E-3</v>
      </c>
      <c r="G374" s="91">
        <v>10016200</v>
      </c>
      <c r="H374" s="90">
        <v>102304.6562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242706.53719999999</v>
      </c>
      <c r="C375" s="90">
        <v>408.96010000000001</v>
      </c>
      <c r="D375" s="90">
        <v>1365.6958999999999</v>
      </c>
      <c r="E375" s="90">
        <v>0</v>
      </c>
      <c r="F375" s="90">
        <v>3.7000000000000002E-3</v>
      </c>
      <c r="G375" s="91">
        <v>10088300</v>
      </c>
      <c r="H375" s="90">
        <v>103078.0517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256049.89110000001</v>
      </c>
      <c r="C376" s="90">
        <v>431.09589999999997</v>
      </c>
      <c r="D376" s="90">
        <v>1438.2632000000001</v>
      </c>
      <c r="E376" s="90">
        <v>0</v>
      </c>
      <c r="F376" s="90">
        <v>3.8999999999999998E-3</v>
      </c>
      <c r="G376" s="91">
        <v>10624300</v>
      </c>
      <c r="H376" s="90">
        <v>108709.84910000001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202119.9161</v>
      </c>
      <c r="C377" s="90">
        <v>338.46300000000002</v>
      </c>
      <c r="D377" s="90">
        <v>1122.0627999999999</v>
      </c>
      <c r="E377" s="90">
        <v>0</v>
      </c>
      <c r="F377" s="90">
        <v>3.0999999999999999E-3</v>
      </c>
      <c r="G377" s="91">
        <v>8288470</v>
      </c>
      <c r="H377" s="90">
        <v>85627.578599999993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168768.40270000001</v>
      </c>
      <c r="C378" s="90">
        <v>278.05369999999999</v>
      </c>
      <c r="D378" s="90">
        <v>903.92539999999997</v>
      </c>
      <c r="E378" s="90">
        <v>0</v>
      </c>
      <c r="F378" s="90">
        <v>2.5000000000000001E-3</v>
      </c>
      <c r="G378" s="91">
        <v>6676900</v>
      </c>
      <c r="H378" s="90">
        <v>71037.176600000006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165068.97270000001</v>
      </c>
      <c r="C379" s="90">
        <v>259.18950000000001</v>
      </c>
      <c r="D379" s="90">
        <v>791.73820000000001</v>
      </c>
      <c r="E379" s="90">
        <v>0</v>
      </c>
      <c r="F379" s="90">
        <v>2.2000000000000001E-3</v>
      </c>
      <c r="G379" s="91">
        <v>5847570</v>
      </c>
      <c r="H379" s="90">
        <v>68188.783599999995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2490420</v>
      </c>
      <c r="C381" s="90">
        <v>4126.7429000000002</v>
      </c>
      <c r="D381" s="90">
        <v>13509.8977</v>
      </c>
      <c r="E381" s="90">
        <v>0</v>
      </c>
      <c r="F381" s="90">
        <v>3.6799999999999999E-2</v>
      </c>
      <c r="G381" s="91">
        <v>99792900</v>
      </c>
      <c r="H381" s="91">
        <v>1050650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149427.59520000001</v>
      </c>
      <c r="C382" s="90">
        <v>237.56790000000001</v>
      </c>
      <c r="D382" s="90">
        <v>737.97170000000006</v>
      </c>
      <c r="E382" s="90">
        <v>0</v>
      </c>
      <c r="F382" s="90">
        <v>2E-3</v>
      </c>
      <c r="G382" s="91">
        <v>5450630</v>
      </c>
      <c r="H382" s="90">
        <v>62024.573100000001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299850.55829999998</v>
      </c>
      <c r="C383" s="90">
        <v>505.08170000000001</v>
      </c>
      <c r="D383" s="90">
        <v>1686.0415</v>
      </c>
      <c r="E383" s="90">
        <v>0</v>
      </c>
      <c r="F383" s="90">
        <v>4.5999999999999999E-3</v>
      </c>
      <c r="G383" s="91">
        <v>12454600</v>
      </c>
      <c r="H383" s="90">
        <v>127330.473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719636000000</v>
      </c>
      <c r="C386" s="90">
        <v>709974.58100000001</v>
      </c>
      <c r="D386" s="90" t="s">
        <v>848</v>
      </c>
      <c r="E386" s="90">
        <v>270589.05</v>
      </c>
      <c r="F386" s="90">
        <v>137835.54800000001</v>
      </c>
      <c r="G386" s="90">
        <v>87762.479000000007</v>
      </c>
      <c r="H386" s="90">
        <v>0</v>
      </c>
      <c r="I386" s="90">
        <v>206399.06599999999</v>
      </c>
      <c r="J386" s="90">
        <v>0</v>
      </c>
      <c r="K386" s="90">
        <v>2316.076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5072.3630000000003</v>
      </c>
      <c r="R386" s="90">
        <v>0</v>
      </c>
      <c r="S386" s="90">
        <v>0</v>
      </c>
    </row>
    <row r="387" spans="1:19">
      <c r="A387" s="90" t="s">
        <v>799</v>
      </c>
      <c r="B387" s="91">
        <v>660585000000</v>
      </c>
      <c r="C387" s="90">
        <v>797943.71400000004</v>
      </c>
      <c r="D387" s="90" t="s">
        <v>849</v>
      </c>
      <c r="E387" s="90">
        <v>270589.05</v>
      </c>
      <c r="F387" s="90">
        <v>137835.54800000001</v>
      </c>
      <c r="G387" s="90">
        <v>95301.48</v>
      </c>
      <c r="H387" s="90">
        <v>0</v>
      </c>
      <c r="I387" s="90">
        <v>285785.761</v>
      </c>
      <c r="J387" s="90">
        <v>0</v>
      </c>
      <c r="K387" s="90">
        <v>3255.9520000000002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5175.924</v>
      </c>
      <c r="R387" s="90">
        <v>0</v>
      </c>
      <c r="S387" s="90">
        <v>0</v>
      </c>
    </row>
    <row r="388" spans="1:19">
      <c r="A388" s="90" t="s">
        <v>800</v>
      </c>
      <c r="B388" s="91">
        <v>894680000000</v>
      </c>
      <c r="C388" s="90">
        <v>1010849.411</v>
      </c>
      <c r="D388" s="90" t="s">
        <v>988</v>
      </c>
      <c r="E388" s="90">
        <v>270589.05</v>
      </c>
      <c r="F388" s="90">
        <v>137835.54800000001</v>
      </c>
      <c r="G388" s="90">
        <v>109854.111</v>
      </c>
      <c r="H388" s="90">
        <v>0</v>
      </c>
      <c r="I388" s="90">
        <v>480774.20600000001</v>
      </c>
      <c r="J388" s="90">
        <v>0</v>
      </c>
      <c r="K388" s="90">
        <v>6392.7879999999996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5403.7079999999996</v>
      </c>
      <c r="R388" s="90">
        <v>0</v>
      </c>
      <c r="S388" s="90">
        <v>0</v>
      </c>
    </row>
    <row r="389" spans="1:19">
      <c r="A389" s="90" t="s">
        <v>801</v>
      </c>
      <c r="B389" s="91">
        <v>914795000000</v>
      </c>
      <c r="C389" s="90">
        <v>1040771.817</v>
      </c>
      <c r="D389" s="90" t="s">
        <v>943</v>
      </c>
      <c r="E389" s="90">
        <v>270589.05</v>
      </c>
      <c r="F389" s="90">
        <v>137835.54800000001</v>
      </c>
      <c r="G389" s="90">
        <v>109110.046</v>
      </c>
      <c r="H389" s="90">
        <v>0</v>
      </c>
      <c r="I389" s="90">
        <v>511314.31699999998</v>
      </c>
      <c r="J389" s="90">
        <v>0</v>
      </c>
      <c r="K389" s="90">
        <v>6476.0029999999997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5446.8519999999999</v>
      </c>
      <c r="R389" s="90">
        <v>0</v>
      </c>
      <c r="S389" s="90">
        <v>0</v>
      </c>
    </row>
    <row r="390" spans="1:19">
      <c r="A390" s="90" t="s">
        <v>344</v>
      </c>
      <c r="B390" s="91">
        <v>1148650000000</v>
      </c>
      <c r="C390" s="90">
        <v>1251573.6000000001</v>
      </c>
      <c r="D390" s="90" t="s">
        <v>850</v>
      </c>
      <c r="E390" s="90">
        <v>270589.05</v>
      </c>
      <c r="F390" s="90">
        <v>133019.06400000001</v>
      </c>
      <c r="G390" s="90">
        <v>120145.175</v>
      </c>
      <c r="H390" s="90">
        <v>0</v>
      </c>
      <c r="I390" s="90">
        <v>712059.17799999996</v>
      </c>
      <c r="J390" s="90">
        <v>0</v>
      </c>
      <c r="K390" s="90">
        <v>10451.715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5309.4179999999997</v>
      </c>
      <c r="R390" s="90">
        <v>0</v>
      </c>
      <c r="S390" s="90">
        <v>0</v>
      </c>
    </row>
    <row r="391" spans="1:19">
      <c r="A391" s="90" t="s">
        <v>802</v>
      </c>
      <c r="B391" s="91">
        <v>1509430000000</v>
      </c>
      <c r="C391" s="90">
        <v>1544934.868</v>
      </c>
      <c r="D391" s="90" t="s">
        <v>851</v>
      </c>
      <c r="E391" s="90">
        <v>270589.05</v>
      </c>
      <c r="F391" s="90">
        <v>133019.06400000001</v>
      </c>
      <c r="G391" s="90">
        <v>129439.465</v>
      </c>
      <c r="H391" s="90">
        <v>0</v>
      </c>
      <c r="I391" s="90">
        <v>995265.40599999996</v>
      </c>
      <c r="J391" s="90">
        <v>0</v>
      </c>
      <c r="K391" s="90">
        <v>11305.489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5316.3940000000002</v>
      </c>
      <c r="R391" s="90">
        <v>0</v>
      </c>
      <c r="S391" s="90">
        <v>0</v>
      </c>
    </row>
    <row r="392" spans="1:19">
      <c r="A392" s="90" t="s">
        <v>803</v>
      </c>
      <c r="B392" s="91">
        <v>1213900000000</v>
      </c>
      <c r="C392" s="90">
        <v>1343068.69</v>
      </c>
      <c r="D392" s="90" t="s">
        <v>852</v>
      </c>
      <c r="E392" s="90">
        <v>150327.25</v>
      </c>
      <c r="F392" s="90">
        <v>73183.823999999993</v>
      </c>
      <c r="G392" s="90">
        <v>121429.095</v>
      </c>
      <c r="H392" s="90">
        <v>0</v>
      </c>
      <c r="I392" s="90">
        <v>981957.50699999998</v>
      </c>
      <c r="J392" s="90">
        <v>0</v>
      </c>
      <c r="K392" s="90">
        <v>11039.402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5131.6109999999999</v>
      </c>
      <c r="R392" s="90">
        <v>0</v>
      </c>
      <c r="S392" s="90">
        <v>0</v>
      </c>
    </row>
    <row r="393" spans="1:19">
      <c r="A393" s="90" t="s">
        <v>804</v>
      </c>
      <c r="B393" s="91">
        <v>1222640000000</v>
      </c>
      <c r="C393" s="90">
        <v>1296659.682</v>
      </c>
      <c r="D393" s="90" t="s">
        <v>853</v>
      </c>
      <c r="E393" s="90">
        <v>150327.25</v>
      </c>
      <c r="F393" s="90">
        <v>73183.823999999993</v>
      </c>
      <c r="G393" s="90">
        <v>121728.257</v>
      </c>
      <c r="H393" s="90">
        <v>0</v>
      </c>
      <c r="I393" s="90">
        <v>935189.97</v>
      </c>
      <c r="J393" s="90">
        <v>0</v>
      </c>
      <c r="K393" s="90">
        <v>11147.05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5083.33</v>
      </c>
      <c r="R393" s="90">
        <v>0</v>
      </c>
      <c r="S393" s="90">
        <v>0</v>
      </c>
    </row>
    <row r="394" spans="1:19">
      <c r="A394" s="90" t="s">
        <v>805</v>
      </c>
      <c r="B394" s="91">
        <v>1287600000000</v>
      </c>
      <c r="C394" s="90">
        <v>1392216.8060000001</v>
      </c>
      <c r="D394" s="90" t="s">
        <v>854</v>
      </c>
      <c r="E394" s="90">
        <v>270589.05</v>
      </c>
      <c r="F394" s="90">
        <v>145652.64300000001</v>
      </c>
      <c r="G394" s="90">
        <v>123928.913</v>
      </c>
      <c r="H394" s="90">
        <v>0</v>
      </c>
      <c r="I394" s="90">
        <v>835425.26</v>
      </c>
      <c r="J394" s="90">
        <v>0</v>
      </c>
      <c r="K394" s="90">
        <v>11057.691000000001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5563.2489999999998</v>
      </c>
      <c r="R394" s="90">
        <v>0</v>
      </c>
      <c r="S394" s="90">
        <v>0</v>
      </c>
    </row>
    <row r="395" spans="1:19">
      <c r="A395" s="90" t="s">
        <v>806</v>
      </c>
      <c r="B395" s="91">
        <v>1004510000000</v>
      </c>
      <c r="C395" s="90">
        <v>1054421.517</v>
      </c>
      <c r="D395" s="90" t="s">
        <v>855</v>
      </c>
      <c r="E395" s="90">
        <v>270589.05</v>
      </c>
      <c r="F395" s="90">
        <v>133019.06400000001</v>
      </c>
      <c r="G395" s="90">
        <v>105832.594</v>
      </c>
      <c r="H395" s="90">
        <v>0</v>
      </c>
      <c r="I395" s="90">
        <v>533949.85</v>
      </c>
      <c r="J395" s="90">
        <v>0</v>
      </c>
      <c r="K395" s="90">
        <v>5808.518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5222.442</v>
      </c>
      <c r="R395" s="90">
        <v>0</v>
      </c>
      <c r="S395" s="90">
        <v>0</v>
      </c>
    </row>
    <row r="396" spans="1:19">
      <c r="A396" s="90" t="s">
        <v>807</v>
      </c>
      <c r="B396" s="91">
        <v>809201000000</v>
      </c>
      <c r="C396" s="90">
        <v>920484.77500000002</v>
      </c>
      <c r="D396" s="90" t="s">
        <v>944</v>
      </c>
      <c r="E396" s="90">
        <v>270589.05</v>
      </c>
      <c r="F396" s="90">
        <v>137835.54800000001</v>
      </c>
      <c r="G396" s="90">
        <v>101609.25900000001</v>
      </c>
      <c r="H396" s="90">
        <v>0</v>
      </c>
      <c r="I396" s="90">
        <v>400544.46600000001</v>
      </c>
      <c r="J396" s="90">
        <v>0</v>
      </c>
      <c r="K396" s="90">
        <v>4571.4179999999997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5335.0339999999997</v>
      </c>
      <c r="R396" s="90">
        <v>0</v>
      </c>
      <c r="S396" s="90">
        <v>0</v>
      </c>
    </row>
    <row r="397" spans="1:19">
      <c r="A397" s="90" t="s">
        <v>808</v>
      </c>
      <c r="B397" s="91">
        <v>708691000000</v>
      </c>
      <c r="C397" s="90">
        <v>684185.96299999999</v>
      </c>
      <c r="D397" s="90" t="s">
        <v>989</v>
      </c>
      <c r="E397" s="90">
        <v>270589.05</v>
      </c>
      <c r="F397" s="90">
        <v>137835.54800000001</v>
      </c>
      <c r="G397" s="90">
        <v>84966.751999999993</v>
      </c>
      <c r="H397" s="90">
        <v>0</v>
      </c>
      <c r="I397" s="90">
        <v>183707.37100000001</v>
      </c>
      <c r="J397" s="90">
        <v>0</v>
      </c>
      <c r="K397" s="90">
        <v>2030.6189999999999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5056.6229999999996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12094300000000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660585000000</v>
      </c>
      <c r="C400" s="90">
        <v>684185.96299999999</v>
      </c>
      <c r="D400" s="90"/>
      <c r="E400" s="90">
        <v>150327.25</v>
      </c>
      <c r="F400" s="90">
        <v>73183.823999999993</v>
      </c>
      <c r="G400" s="90">
        <v>84966.751999999993</v>
      </c>
      <c r="H400" s="90">
        <v>0</v>
      </c>
      <c r="I400" s="90">
        <v>183707.37100000001</v>
      </c>
      <c r="J400" s="90">
        <v>0</v>
      </c>
      <c r="K400" s="90">
        <v>2030.6189999999999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5056.6229999999996</v>
      </c>
      <c r="R400" s="90">
        <v>0</v>
      </c>
      <c r="S400" s="90">
        <v>0</v>
      </c>
    </row>
    <row r="401" spans="1:19">
      <c r="A401" s="90" t="s">
        <v>811</v>
      </c>
      <c r="B401" s="91">
        <v>1509430000000</v>
      </c>
      <c r="C401" s="90">
        <v>1544934.868</v>
      </c>
      <c r="D401" s="90"/>
      <c r="E401" s="90">
        <v>270589.05</v>
      </c>
      <c r="F401" s="90">
        <v>145652.64300000001</v>
      </c>
      <c r="G401" s="90">
        <v>129439.465</v>
      </c>
      <c r="H401" s="90">
        <v>0</v>
      </c>
      <c r="I401" s="90">
        <v>995265.40599999996</v>
      </c>
      <c r="J401" s="90">
        <v>0</v>
      </c>
      <c r="K401" s="90">
        <v>11305.489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5563.2489999999998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298120.09000000003</v>
      </c>
      <c r="C404" s="90">
        <v>16723.28</v>
      </c>
      <c r="D404" s="90">
        <v>0</v>
      </c>
      <c r="E404" s="90">
        <v>314843.37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15.22</v>
      </c>
      <c r="C405" s="90">
        <v>0.85</v>
      </c>
      <c r="D405" s="90">
        <v>0</v>
      </c>
      <c r="E405" s="90">
        <v>16.07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15.22</v>
      </c>
      <c r="C406" s="90">
        <v>0.85</v>
      </c>
      <c r="D406" s="90">
        <v>0</v>
      </c>
      <c r="E406" s="90">
        <v>16.07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14747.47</v>
      </c>
      <c r="C2" s="90">
        <v>752.73</v>
      </c>
      <c r="D2" s="90">
        <v>752.73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14747.47</v>
      </c>
      <c r="C3" s="90">
        <v>752.73</v>
      </c>
      <c r="D3" s="90">
        <v>752.73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38736.54</v>
      </c>
      <c r="C4" s="90">
        <v>1977.16</v>
      </c>
      <c r="D4" s="90">
        <v>1977.16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38736.54</v>
      </c>
      <c r="C5" s="90">
        <v>1977.16</v>
      </c>
      <c r="D5" s="90">
        <v>1977.16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4115.45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2069.25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1118.4100000000001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33.119999999999997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317.24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143.28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9961.4</v>
      </c>
      <c r="C28" s="90">
        <v>4786.08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0.73799999999999999</v>
      </c>
      <c r="E82" s="90">
        <v>0.83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0.73799999999999999</v>
      </c>
      <c r="E83" s="90">
        <v>0.83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0.73799999999999999</v>
      </c>
      <c r="E84" s="90">
        <v>0.83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0.73799999999999999</v>
      </c>
      <c r="E85" s="90">
        <v>0.83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0.40899999999999997</v>
      </c>
      <c r="E87" s="90">
        <v>0.44400000000000001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0.73799999999999999</v>
      </c>
      <c r="E88" s="90">
        <v>0.83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0.73799999999999999</v>
      </c>
      <c r="E89" s="90">
        <v>0.83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0.73799999999999999</v>
      </c>
      <c r="E90" s="90">
        <v>0.83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0.73799999999999999</v>
      </c>
      <c r="E91" s="90">
        <v>0.83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0.40899999999999997</v>
      </c>
      <c r="E93" s="90">
        <v>0.44400000000000001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0.73799999999999999</v>
      </c>
      <c r="E94" s="90">
        <v>0.83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0.73799999999999999</v>
      </c>
      <c r="E95" s="90">
        <v>0.83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0.73799999999999999</v>
      </c>
      <c r="E96" s="90">
        <v>0.83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0.73799999999999999</v>
      </c>
      <c r="E98" s="90">
        <v>0.83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0.73799999999999999</v>
      </c>
      <c r="E99" s="90">
        <v>0.83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0.73799999999999999</v>
      </c>
      <c r="E100" s="90">
        <v>0.83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0.40899999999999997</v>
      </c>
      <c r="E101" s="90">
        <v>0.44400000000000001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0.73799999999999999</v>
      </c>
      <c r="E102" s="90">
        <v>0.83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0.73799999999999999</v>
      </c>
      <c r="E103" s="90">
        <v>0.83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0.73799999999999999</v>
      </c>
      <c r="E105" s="90">
        <v>0.83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0.73799999999999999</v>
      </c>
      <c r="E106" s="90">
        <v>0.83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0.73799999999999999</v>
      </c>
      <c r="E108" s="90">
        <v>0.83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0.73799999999999999</v>
      </c>
      <c r="E109" s="90">
        <v>0.83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0.40899999999999997</v>
      </c>
      <c r="E110" s="90">
        <v>0.44400000000000001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0.73799999999999999</v>
      </c>
      <c r="E111" s="90">
        <v>0.83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0.73799999999999999</v>
      </c>
      <c r="E112" s="90">
        <v>0.83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0.73799999999999999</v>
      </c>
      <c r="E114" s="90">
        <v>0.83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0.73799999999999999</v>
      </c>
      <c r="E115" s="90">
        <v>0.83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0.40899999999999997</v>
      </c>
      <c r="E116" s="90">
        <v>0.44400000000000001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0.73799999999999999</v>
      </c>
      <c r="E117" s="90">
        <v>0.83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0.73799999999999999</v>
      </c>
      <c r="E118" s="90">
        <v>0.83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0.73799999999999999</v>
      </c>
      <c r="E120" s="90">
        <v>0.83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0.73799999999999999</v>
      </c>
      <c r="E121" s="90">
        <v>0.83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0.40899999999999997</v>
      </c>
      <c r="E122" s="90">
        <v>0.44400000000000001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0.73799999999999999</v>
      </c>
      <c r="E123" s="90">
        <v>0.83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0.73799999999999999</v>
      </c>
      <c r="E124" s="90">
        <v>0.83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0.73799999999999999</v>
      </c>
      <c r="E126" s="90">
        <v>0.83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0.73799999999999999</v>
      </c>
      <c r="E127" s="90">
        <v>0.83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0.40899999999999997</v>
      </c>
      <c r="E128" s="90">
        <v>0.44400000000000001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0.73799999999999999</v>
      </c>
      <c r="E129" s="90">
        <v>0.83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0.73799999999999999</v>
      </c>
      <c r="E130" s="90">
        <v>0.83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0.73799999999999999</v>
      </c>
      <c r="E132" s="90">
        <v>0.83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0.73799999999999999</v>
      </c>
      <c r="E133" s="90">
        <v>0.83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0.40899999999999997</v>
      </c>
      <c r="E134" s="90">
        <v>0.44400000000000001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0.73799999999999999</v>
      </c>
      <c r="E135" s="90">
        <v>0.83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0.73799999999999999</v>
      </c>
      <c r="E136" s="90">
        <v>0.83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0.73799999999999999</v>
      </c>
      <c r="E138" s="90">
        <v>0.83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0.73799999999999999</v>
      </c>
      <c r="E139" s="90">
        <v>0.83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0.40899999999999997</v>
      </c>
      <c r="E140" s="90">
        <v>0.44400000000000001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0.73799999999999999</v>
      </c>
      <c r="E141" s="90">
        <v>0.83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0.73799999999999999</v>
      </c>
      <c r="E143" s="90">
        <v>0.83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0.40899999999999997</v>
      </c>
      <c r="E144" s="90">
        <v>0.44400000000000001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0.73799999999999999</v>
      </c>
      <c r="E145" s="90">
        <v>0.83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0.73799999999999999</v>
      </c>
      <c r="E147" s="90">
        <v>0.83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0.40899999999999997</v>
      </c>
      <c r="E148" s="90">
        <v>0.44400000000000001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0.73799999999999999</v>
      </c>
      <c r="E149" s="90">
        <v>0.83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0.73799999999999999</v>
      </c>
      <c r="E151" s="90">
        <v>0.83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0.40899999999999997</v>
      </c>
      <c r="E152" s="90">
        <v>0.44400000000000001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0.40899999999999997</v>
      </c>
      <c r="E154" s="90">
        <v>0.44400000000000001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0.73799999999999999</v>
      </c>
      <c r="E155" s="90">
        <v>0.83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0.73799999999999999</v>
      </c>
      <c r="E157" s="90">
        <v>0.83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0.73799999999999999</v>
      </c>
      <c r="E158" s="90">
        <v>0.83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0.40899999999999997</v>
      </c>
      <c r="E159" s="90">
        <v>0.44400000000000001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0.73799999999999999</v>
      </c>
      <c r="E160" s="90">
        <v>0.83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0.73799999999999999</v>
      </c>
      <c r="E162" s="90">
        <v>0.83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0.40899999999999997</v>
      </c>
      <c r="E163" s="90">
        <v>0.44400000000000001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0.73799999999999999</v>
      </c>
      <c r="E164" s="90">
        <v>0.83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0.73799999999999999</v>
      </c>
      <c r="E165" s="90">
        <v>0.83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0.73799999999999999</v>
      </c>
      <c r="E166" s="90">
        <v>0.83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0.73799999999999999</v>
      </c>
      <c r="E168" s="90">
        <v>0.83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0.73799999999999999</v>
      </c>
      <c r="E169" s="90">
        <v>0.83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0.73799999999999999</v>
      </c>
      <c r="E170" s="90">
        <v>0.83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0.40899999999999997</v>
      </c>
      <c r="E171" s="90">
        <v>0.44400000000000001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0.40899999999999997</v>
      </c>
      <c r="E173" s="90">
        <v>0.44400000000000001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0.73799999999999999</v>
      </c>
      <c r="E174" s="90">
        <v>0.83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0.73799999999999999</v>
      </c>
      <c r="E176" s="90">
        <v>0.83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0.40899999999999997</v>
      </c>
      <c r="E177" s="90">
        <v>0.44400000000000001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0.73799999999999999</v>
      </c>
      <c r="E178" s="90">
        <v>0.83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0.73799999999999999</v>
      </c>
      <c r="E180" s="90">
        <v>0.83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0.40899999999999997</v>
      </c>
      <c r="E181" s="90">
        <v>0.44400000000000001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0.73799999999999999</v>
      </c>
      <c r="E182" s="90">
        <v>0.83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0.73799999999999999</v>
      </c>
      <c r="E184" s="90">
        <v>0.83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0.40899999999999997</v>
      </c>
      <c r="E185" s="90">
        <v>0.44400000000000001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0.73799999999999999</v>
      </c>
      <c r="E186" s="90">
        <v>0.83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0.73799999999999999</v>
      </c>
      <c r="E188" s="90">
        <v>0.83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0.40899999999999997</v>
      </c>
      <c r="E189" s="90">
        <v>0.44400000000000001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0.73799999999999999</v>
      </c>
      <c r="E190" s="90">
        <v>0.83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0.73799999999999999</v>
      </c>
      <c r="E192" s="90">
        <v>0.83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0.40899999999999997</v>
      </c>
      <c r="E193" s="90">
        <v>0.44400000000000001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0.73799999999999999</v>
      </c>
      <c r="E194" s="90">
        <v>0.83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0.73799999999999999</v>
      </c>
      <c r="E196" s="90">
        <v>0.83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0.40899999999999997</v>
      </c>
      <c r="E197" s="90">
        <v>0.44400000000000001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0.73799999999999999</v>
      </c>
      <c r="E198" s="90">
        <v>0.83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0.73799999999999999</v>
      </c>
      <c r="E199" s="90">
        <v>0.83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0.73799999999999999</v>
      </c>
      <c r="E201" s="90">
        <v>0.83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0.73799999999999999</v>
      </c>
      <c r="E202" s="90">
        <v>0.83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0.40899999999999997</v>
      </c>
      <c r="E203" s="90">
        <v>0.44400000000000001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4.0919999999999996</v>
      </c>
      <c r="F206" s="90">
        <v>0.255</v>
      </c>
      <c r="G206" s="90">
        <v>0.129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4.0919999999999996</v>
      </c>
      <c r="F207" s="90">
        <v>0.255</v>
      </c>
      <c r="G207" s="90">
        <v>0.129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4.0919999999999996</v>
      </c>
      <c r="F208" s="90">
        <v>0.255</v>
      </c>
      <c r="G208" s="90">
        <v>0.129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4.0919999999999996</v>
      </c>
      <c r="F209" s="90">
        <v>0.255</v>
      </c>
      <c r="G209" s="90">
        <v>0.129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4.0919999999999996</v>
      </c>
      <c r="F210" s="90">
        <v>0.255</v>
      </c>
      <c r="G210" s="90">
        <v>0.129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4.0919999999999996</v>
      </c>
      <c r="F211" s="90">
        <v>0.255</v>
      </c>
      <c r="G211" s="90">
        <v>0.129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4.0919999999999996</v>
      </c>
      <c r="F212" s="90">
        <v>0.255</v>
      </c>
      <c r="G212" s="90">
        <v>0.129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4.0919999999999996</v>
      </c>
      <c r="F213" s="90">
        <v>0.255</v>
      </c>
      <c r="G213" s="90">
        <v>0.129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4.0919999999999996</v>
      </c>
      <c r="F214" s="90">
        <v>0.255</v>
      </c>
      <c r="G214" s="90">
        <v>0.129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4.0919999999999996</v>
      </c>
      <c r="F215" s="90">
        <v>0.255</v>
      </c>
      <c r="G215" s="90">
        <v>0.129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4.0919999999999996</v>
      </c>
      <c r="F216" s="90">
        <v>0.255</v>
      </c>
      <c r="G216" s="90">
        <v>0.129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4.0919999999999996</v>
      </c>
      <c r="F217" s="90">
        <v>0.255</v>
      </c>
      <c r="G217" s="90">
        <v>0.129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4.0919999999999996</v>
      </c>
      <c r="F218" s="90">
        <v>0.255</v>
      </c>
      <c r="G218" s="90">
        <v>0.129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4.0919999999999996</v>
      </c>
      <c r="F219" s="90">
        <v>0.255</v>
      </c>
      <c r="G219" s="90">
        <v>0.129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4.0919999999999996</v>
      </c>
      <c r="F220" s="90">
        <v>0.255</v>
      </c>
      <c r="G220" s="90">
        <v>0.129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4.0919999999999996</v>
      </c>
      <c r="F221" s="90">
        <v>0.255</v>
      </c>
      <c r="G221" s="90">
        <v>0.129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4.0919999999999996</v>
      </c>
      <c r="F222" s="90">
        <v>0.255</v>
      </c>
      <c r="G222" s="90">
        <v>0.129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4.0919999999999996</v>
      </c>
      <c r="F223" s="90">
        <v>0.255</v>
      </c>
      <c r="G223" s="90">
        <v>0.129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4.0919999999999996</v>
      </c>
      <c r="F224" s="90">
        <v>0.255</v>
      </c>
      <c r="G224" s="90">
        <v>0.129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4.0919999999999996</v>
      </c>
      <c r="F225" s="90">
        <v>0.255</v>
      </c>
      <c r="G225" s="90">
        <v>0.129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4.0919999999999996</v>
      </c>
      <c r="F226" s="90">
        <v>0.255</v>
      </c>
      <c r="G226" s="90">
        <v>0.129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4.0919999999999996</v>
      </c>
      <c r="F227" s="90">
        <v>0.255</v>
      </c>
      <c r="G227" s="90">
        <v>0.129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4.0919999999999996</v>
      </c>
      <c r="F228" s="90">
        <v>0.255</v>
      </c>
      <c r="G228" s="90">
        <v>0.129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4.0919999999999996</v>
      </c>
      <c r="F229" s="90">
        <v>0.255</v>
      </c>
      <c r="G229" s="90">
        <v>0.129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4.0919999999999996</v>
      </c>
      <c r="F230" s="90">
        <v>0.255</v>
      </c>
      <c r="G230" s="90">
        <v>0.129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4.0919999999999996</v>
      </c>
      <c r="F231" s="90">
        <v>0.255</v>
      </c>
      <c r="G231" s="90">
        <v>0.129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4.0919999999999996</v>
      </c>
      <c r="F232" s="90">
        <v>0.255</v>
      </c>
      <c r="G232" s="90">
        <v>0.129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4.0919999999999996</v>
      </c>
      <c r="F233" s="90">
        <v>0.255</v>
      </c>
      <c r="G233" s="90">
        <v>0.129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4.0919999999999996</v>
      </c>
      <c r="F234" s="90">
        <v>0.255</v>
      </c>
      <c r="G234" s="90">
        <v>0.129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4.0919999999999996</v>
      </c>
      <c r="F235" s="90">
        <v>0.255</v>
      </c>
      <c r="G235" s="90">
        <v>0.129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4.0919999999999996</v>
      </c>
      <c r="F236" s="90">
        <v>0.255</v>
      </c>
      <c r="G236" s="90">
        <v>0.129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4.0919999999999996</v>
      </c>
      <c r="F237" s="90">
        <v>0.255</v>
      </c>
      <c r="G237" s="90">
        <v>0.129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4.0919999999999996</v>
      </c>
      <c r="F238" s="90">
        <v>0.255</v>
      </c>
      <c r="G238" s="90">
        <v>0.129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4.0919999999999996</v>
      </c>
      <c r="F239" s="90">
        <v>0.255</v>
      </c>
      <c r="G239" s="90">
        <v>0.129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4.0919999999999996</v>
      </c>
      <c r="F240" s="90">
        <v>0.255</v>
      </c>
      <c r="G240" s="90">
        <v>0.129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4.0919999999999996</v>
      </c>
      <c r="F241" s="90">
        <v>0.255</v>
      </c>
      <c r="G241" s="90">
        <v>0.129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4.0919999999999996</v>
      </c>
      <c r="F242" s="90">
        <v>0.255</v>
      </c>
      <c r="G242" s="90">
        <v>0.129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4.0919999999999996</v>
      </c>
      <c r="F243" s="90">
        <v>0.255</v>
      </c>
      <c r="G243" s="90">
        <v>0.129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4.0919999999999996</v>
      </c>
      <c r="F244" s="90">
        <v>0.255</v>
      </c>
      <c r="G244" s="90">
        <v>0.129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4.0919999999999996</v>
      </c>
      <c r="F245" s="90">
        <v>0.255</v>
      </c>
      <c r="G245" s="90">
        <v>0.129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4.0919999999999996</v>
      </c>
      <c r="F246" s="90">
        <v>0.255</v>
      </c>
      <c r="G246" s="90">
        <v>0.129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4.0919999999999996</v>
      </c>
      <c r="F247" s="90">
        <v>0.255</v>
      </c>
      <c r="G247" s="90">
        <v>0.129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4.0919999999999996</v>
      </c>
      <c r="F248" s="90">
        <v>0.255</v>
      </c>
      <c r="G248" s="90">
        <v>0.129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4.0919999999999996</v>
      </c>
      <c r="F249" s="90">
        <v>0.255</v>
      </c>
      <c r="G249" s="90">
        <v>0.129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4.0919999999999996</v>
      </c>
      <c r="F250" s="90">
        <v>0.255</v>
      </c>
      <c r="G250" s="90">
        <v>0.129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4.0919999999999996</v>
      </c>
      <c r="F251" s="90">
        <v>0.255</v>
      </c>
      <c r="G251" s="90">
        <v>0.129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4.0919999999999996</v>
      </c>
      <c r="F252" s="90">
        <v>0.255</v>
      </c>
      <c r="G252" s="90">
        <v>0.129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4.0919999999999996</v>
      </c>
      <c r="F253" s="90">
        <v>0.255</v>
      </c>
      <c r="G253" s="90">
        <v>0.129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4.0919999999999996</v>
      </c>
      <c r="F254" s="90">
        <v>0.255</v>
      </c>
      <c r="G254" s="90">
        <v>0.129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4.0919999999999996</v>
      </c>
      <c r="F255" s="90">
        <v>0.255</v>
      </c>
      <c r="G255" s="90">
        <v>0.129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4.0919999999999996</v>
      </c>
      <c r="F256" s="90">
        <v>0.255</v>
      </c>
      <c r="G256" s="90">
        <v>0.129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4.0919999999999996</v>
      </c>
      <c r="F257" s="90">
        <v>0.255</v>
      </c>
      <c r="G257" s="90">
        <v>0.129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4.0919999999999996</v>
      </c>
      <c r="F258" s="90">
        <v>0.255</v>
      </c>
      <c r="G258" s="90">
        <v>0.129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4.0919999999999996</v>
      </c>
      <c r="F259" s="90">
        <v>0.255</v>
      </c>
      <c r="G259" s="90">
        <v>0.129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4.0919999999999996</v>
      </c>
      <c r="F260" s="90">
        <v>0.255</v>
      </c>
      <c r="G260" s="90">
        <v>0.129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4.0919999999999996</v>
      </c>
      <c r="F261" s="90">
        <v>0.255</v>
      </c>
      <c r="G261" s="90">
        <v>0.129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4.0919999999999996</v>
      </c>
      <c r="F262" s="90">
        <v>0.255</v>
      </c>
      <c r="G262" s="90">
        <v>0.129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4.0919999999999996</v>
      </c>
      <c r="F263" s="90">
        <v>0.255</v>
      </c>
      <c r="G263" s="90">
        <v>0.129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4.0919999999999996</v>
      </c>
      <c r="F264" s="90">
        <v>0.255</v>
      </c>
      <c r="G264" s="90">
        <v>0.129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4.0919999999999996</v>
      </c>
      <c r="F265" s="90">
        <v>0.255</v>
      </c>
      <c r="G265" s="90">
        <v>0.129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4.0919999999999996</v>
      </c>
      <c r="F266" s="90">
        <v>0.255</v>
      </c>
      <c r="G266" s="90">
        <v>0.129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4.0919999999999996</v>
      </c>
      <c r="F267" s="90">
        <v>0.255</v>
      </c>
      <c r="G267" s="90">
        <v>0.129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4.0919999999999996</v>
      </c>
      <c r="F268" s="90">
        <v>0.255</v>
      </c>
      <c r="G268" s="90">
        <v>0.129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4.0919999999999996</v>
      </c>
      <c r="F269" s="90">
        <v>0.255</v>
      </c>
      <c r="G269" s="90">
        <v>0.129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4.0919999999999996</v>
      </c>
      <c r="F270" s="90">
        <v>0.255</v>
      </c>
      <c r="G270" s="90">
        <v>0.129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4.0919999999999996</v>
      </c>
      <c r="F271" s="90">
        <v>0.255</v>
      </c>
      <c r="G271" s="90">
        <v>0.129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4.0919999999999996</v>
      </c>
      <c r="F272" s="90">
        <v>0.255</v>
      </c>
      <c r="G272" s="90">
        <v>0.129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4.09</v>
      </c>
      <c r="F273" s="90">
        <v>0.255</v>
      </c>
      <c r="G273" s="90">
        <v>0.129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4.09</v>
      </c>
      <c r="F274" s="90">
        <v>0.255</v>
      </c>
      <c r="G274" s="90">
        <v>0.129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4.09</v>
      </c>
      <c r="F275" s="90">
        <v>0.255</v>
      </c>
      <c r="G275" s="90">
        <v>0.129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1406880.66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926860.95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112865.53</v>
      </c>
      <c r="D283" s="90">
        <v>76306.490000000005</v>
      </c>
      <c r="E283" s="90">
        <v>36559.040000000001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14681.23</v>
      </c>
      <c r="D285" s="90">
        <v>9925.74</v>
      </c>
      <c r="E285" s="90">
        <v>4755.5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348230.67</v>
      </c>
      <c r="D287" s="90">
        <v>228415.25</v>
      </c>
      <c r="E287" s="90">
        <v>119815.42</v>
      </c>
      <c r="F287" s="90">
        <v>0.66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298410.87</v>
      </c>
      <c r="D288" s="90">
        <v>188811.83</v>
      </c>
      <c r="E288" s="90">
        <v>109599.03</v>
      </c>
      <c r="F288" s="90">
        <v>0.63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299332.46999999997</v>
      </c>
      <c r="D289" s="90">
        <v>189418.1</v>
      </c>
      <c r="E289" s="90">
        <v>109914.36</v>
      </c>
      <c r="F289" s="90">
        <v>0.63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275766.40000000002</v>
      </c>
      <c r="D290" s="90">
        <v>177121.88</v>
      </c>
      <c r="E290" s="90">
        <v>98644.53</v>
      </c>
      <c r="F290" s="90">
        <v>0.64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7034.41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8851.73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5689.08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8404.06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5632.75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8379.5400000000009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5635.92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8397.32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5464.43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8227.15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5455.84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8229.43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5516.53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8264.68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5221.95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11593.61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4497.8999999999996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11540.06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4540.71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11680.79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36267.089999999997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3160.52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7386.23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18558.77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42798.32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11313.03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8928.08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12472.21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24108.17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13819.01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24069.15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13878.5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27575.74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12409.53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23059.42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12370.43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23072.78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12729.58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26725.56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14468.35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25403.88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1089465.52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224293.75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435786.21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32596.48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247512.05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105305.23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67206.38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67446.8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71985.88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4.55</v>
      </c>
      <c r="F350" s="90">
        <v>8669.4599999999991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0.59</v>
      </c>
      <c r="F352" s="90">
        <v>685.75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15.46</v>
      </c>
      <c r="F354" s="90">
        <v>26191.9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1017.59</v>
      </c>
      <c r="E355" s="90">
        <v>9.8699999999999992</v>
      </c>
      <c r="F355" s="90">
        <v>16972.98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1017.59</v>
      </c>
      <c r="E356" s="90">
        <v>9.9</v>
      </c>
      <c r="F356" s="90">
        <v>17033.7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0.59</v>
      </c>
      <c r="D357" s="90">
        <v>1017.59</v>
      </c>
      <c r="E357" s="90">
        <v>10.57</v>
      </c>
      <c r="F357" s="90">
        <v>18180.05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12892.11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5103.6899999999996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198561.37270000001</v>
      </c>
      <c r="C368" s="90">
        <v>322.31099999999998</v>
      </c>
      <c r="D368" s="90">
        <v>697.32719999999995</v>
      </c>
      <c r="E368" s="90">
        <v>0</v>
      </c>
      <c r="F368" s="90">
        <v>2.7000000000000001E-3</v>
      </c>
      <c r="G368" s="91">
        <v>1239860</v>
      </c>
      <c r="H368" s="90">
        <v>81843.632100000003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176562.56719999999</v>
      </c>
      <c r="C369" s="90">
        <v>287.77690000000001</v>
      </c>
      <c r="D369" s="90">
        <v>625.82979999999998</v>
      </c>
      <c r="E369" s="90">
        <v>0</v>
      </c>
      <c r="F369" s="90">
        <v>2.3999999999999998E-3</v>
      </c>
      <c r="G369" s="91">
        <v>1112750</v>
      </c>
      <c r="H369" s="90">
        <v>72884.615699999995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171813.53580000001</v>
      </c>
      <c r="C370" s="90">
        <v>306.98180000000002</v>
      </c>
      <c r="D370" s="90">
        <v>741.08420000000001</v>
      </c>
      <c r="E370" s="90">
        <v>0</v>
      </c>
      <c r="F370" s="90">
        <v>2.8E-3</v>
      </c>
      <c r="G370" s="91">
        <v>1318020</v>
      </c>
      <c r="H370" s="90">
        <v>73412.695900000006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161090.8077</v>
      </c>
      <c r="C371" s="90">
        <v>300.98719999999997</v>
      </c>
      <c r="D371" s="90">
        <v>759.36429999999996</v>
      </c>
      <c r="E371" s="90">
        <v>0</v>
      </c>
      <c r="F371" s="90">
        <v>2.8E-3</v>
      </c>
      <c r="G371" s="91">
        <v>1350670</v>
      </c>
      <c r="H371" s="90">
        <v>70046.8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187875.51070000001</v>
      </c>
      <c r="C372" s="90">
        <v>357.95499999999998</v>
      </c>
      <c r="D372" s="90">
        <v>919.55840000000001</v>
      </c>
      <c r="E372" s="90">
        <v>0</v>
      </c>
      <c r="F372" s="90">
        <v>3.3999999999999998E-3</v>
      </c>
      <c r="G372" s="91">
        <v>1635670</v>
      </c>
      <c r="H372" s="90">
        <v>82332.841499999995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226512.93460000001</v>
      </c>
      <c r="C373" s="90">
        <v>434.56689999999998</v>
      </c>
      <c r="D373" s="90">
        <v>1123.3604</v>
      </c>
      <c r="E373" s="90">
        <v>0</v>
      </c>
      <c r="F373" s="90">
        <v>4.1000000000000003E-3</v>
      </c>
      <c r="G373" s="91">
        <v>1998210</v>
      </c>
      <c r="H373" s="90">
        <v>99541.720100000006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168341.6876</v>
      </c>
      <c r="C374" s="90">
        <v>323.3578</v>
      </c>
      <c r="D374" s="90">
        <v>836.79399999999998</v>
      </c>
      <c r="E374" s="90">
        <v>0</v>
      </c>
      <c r="F374" s="90">
        <v>3.0999999999999999E-3</v>
      </c>
      <c r="G374" s="91">
        <v>1488480</v>
      </c>
      <c r="H374" s="90">
        <v>74014.494600000005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175743.18700000001</v>
      </c>
      <c r="C375" s="90">
        <v>337.51920000000001</v>
      </c>
      <c r="D375" s="90">
        <v>873.31240000000003</v>
      </c>
      <c r="E375" s="90">
        <v>0</v>
      </c>
      <c r="F375" s="90">
        <v>3.2000000000000002E-3</v>
      </c>
      <c r="G375" s="91">
        <v>1553430</v>
      </c>
      <c r="H375" s="90">
        <v>77263.554600000003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201841.87890000001</v>
      </c>
      <c r="C376" s="90">
        <v>387.04610000000002</v>
      </c>
      <c r="D376" s="90">
        <v>1000.0803</v>
      </c>
      <c r="E376" s="90">
        <v>0</v>
      </c>
      <c r="F376" s="90">
        <v>3.7000000000000002E-3</v>
      </c>
      <c r="G376" s="91">
        <v>1778920</v>
      </c>
      <c r="H376" s="90">
        <v>88682.487699999998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164891.94560000001</v>
      </c>
      <c r="C377" s="90">
        <v>307.58190000000002</v>
      </c>
      <c r="D377" s="90">
        <v>774.79489999999998</v>
      </c>
      <c r="E377" s="90">
        <v>0</v>
      </c>
      <c r="F377" s="90">
        <v>2.8E-3</v>
      </c>
      <c r="G377" s="91">
        <v>1378110</v>
      </c>
      <c r="H377" s="90">
        <v>71652.777799999996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165997.30660000001</v>
      </c>
      <c r="C378" s="90">
        <v>290.13459999999998</v>
      </c>
      <c r="D378" s="90">
        <v>684.35310000000004</v>
      </c>
      <c r="E378" s="90">
        <v>0</v>
      </c>
      <c r="F378" s="90">
        <v>2.5999999999999999E-3</v>
      </c>
      <c r="G378" s="91">
        <v>1217060</v>
      </c>
      <c r="H378" s="90">
        <v>70331.371799999994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184625.1839</v>
      </c>
      <c r="C379" s="90">
        <v>305.68700000000001</v>
      </c>
      <c r="D379" s="90">
        <v>677.78579999999999</v>
      </c>
      <c r="E379" s="90">
        <v>0</v>
      </c>
      <c r="F379" s="90">
        <v>2.5999999999999999E-3</v>
      </c>
      <c r="G379" s="91">
        <v>1205190</v>
      </c>
      <c r="H379" s="90">
        <v>76653.273400000005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2183860</v>
      </c>
      <c r="C381" s="90">
        <v>3961.9052999999999</v>
      </c>
      <c r="D381" s="90">
        <v>9713.6448</v>
      </c>
      <c r="E381" s="90">
        <v>0</v>
      </c>
      <c r="F381" s="90">
        <v>3.5999999999999997E-2</v>
      </c>
      <c r="G381" s="91">
        <v>17276400</v>
      </c>
      <c r="H381" s="90">
        <v>938660.26509999996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161090.8077</v>
      </c>
      <c r="C382" s="90">
        <v>287.77690000000001</v>
      </c>
      <c r="D382" s="90">
        <v>625.82979999999998</v>
      </c>
      <c r="E382" s="90">
        <v>0</v>
      </c>
      <c r="F382" s="90">
        <v>2.3999999999999998E-3</v>
      </c>
      <c r="G382" s="91">
        <v>1112750</v>
      </c>
      <c r="H382" s="90">
        <v>70046.8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226512.93460000001</v>
      </c>
      <c r="C383" s="90">
        <v>434.56689999999998</v>
      </c>
      <c r="D383" s="90">
        <v>1123.3604</v>
      </c>
      <c r="E383" s="90">
        <v>0</v>
      </c>
      <c r="F383" s="90">
        <v>4.1000000000000003E-3</v>
      </c>
      <c r="G383" s="91">
        <v>1998210</v>
      </c>
      <c r="H383" s="90">
        <v>99541.720100000006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714892000000</v>
      </c>
      <c r="C386" s="90">
        <v>565568.96600000001</v>
      </c>
      <c r="D386" s="90" t="s">
        <v>990</v>
      </c>
      <c r="E386" s="90">
        <v>270589.05</v>
      </c>
      <c r="F386" s="90">
        <v>133019.06400000001</v>
      </c>
      <c r="G386" s="90">
        <v>77135.067999999999</v>
      </c>
      <c r="H386" s="90">
        <v>0</v>
      </c>
      <c r="I386" s="90">
        <v>78431.713000000003</v>
      </c>
      <c r="J386" s="90">
        <v>0</v>
      </c>
      <c r="K386" s="90">
        <v>1800.1780000000001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4593.893</v>
      </c>
      <c r="R386" s="90">
        <v>0</v>
      </c>
      <c r="S386" s="90">
        <v>0</v>
      </c>
    </row>
    <row r="387" spans="1:19">
      <c r="A387" s="90" t="s">
        <v>799</v>
      </c>
      <c r="B387" s="91">
        <v>641603000000</v>
      </c>
      <c r="C387" s="90">
        <v>545920.37</v>
      </c>
      <c r="D387" s="90" t="s">
        <v>991</v>
      </c>
      <c r="E387" s="90">
        <v>270589.05</v>
      </c>
      <c r="F387" s="90">
        <v>137835.54800000001</v>
      </c>
      <c r="G387" s="90">
        <v>78590.161999999997</v>
      </c>
      <c r="H387" s="90">
        <v>0</v>
      </c>
      <c r="I387" s="90">
        <v>52191.750999999997</v>
      </c>
      <c r="J387" s="90">
        <v>0</v>
      </c>
      <c r="K387" s="90">
        <v>1889.98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4823.8789999999999</v>
      </c>
      <c r="R387" s="90">
        <v>0</v>
      </c>
      <c r="S387" s="90">
        <v>0</v>
      </c>
    </row>
    <row r="388" spans="1:19">
      <c r="A388" s="90" t="s">
        <v>800</v>
      </c>
      <c r="B388" s="91">
        <v>759959000000</v>
      </c>
      <c r="C388" s="90">
        <v>734960.63100000005</v>
      </c>
      <c r="D388" s="90" t="s">
        <v>992</v>
      </c>
      <c r="E388" s="90">
        <v>270589.05</v>
      </c>
      <c r="F388" s="90">
        <v>133019.06400000001</v>
      </c>
      <c r="G388" s="90">
        <v>86793.587</v>
      </c>
      <c r="H388" s="90">
        <v>0</v>
      </c>
      <c r="I388" s="90">
        <v>237023.375</v>
      </c>
      <c r="J388" s="90">
        <v>0</v>
      </c>
      <c r="K388" s="90">
        <v>2648.7249999999999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4886.8310000000001</v>
      </c>
      <c r="R388" s="90">
        <v>0</v>
      </c>
      <c r="S388" s="90">
        <v>0</v>
      </c>
    </row>
    <row r="389" spans="1:19">
      <c r="A389" s="90" t="s">
        <v>801</v>
      </c>
      <c r="B389" s="91">
        <v>778783000000</v>
      </c>
      <c r="C389" s="90">
        <v>904056.25199999998</v>
      </c>
      <c r="D389" s="90" t="s">
        <v>856</v>
      </c>
      <c r="E389" s="90">
        <v>270589.05</v>
      </c>
      <c r="F389" s="90">
        <v>133019.06400000001</v>
      </c>
      <c r="G389" s="90">
        <v>92673.183999999994</v>
      </c>
      <c r="H389" s="90">
        <v>0</v>
      </c>
      <c r="I389" s="90">
        <v>398522.45199999999</v>
      </c>
      <c r="J389" s="90">
        <v>0</v>
      </c>
      <c r="K389" s="90">
        <v>4153.6379999999999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5098.8649999999998</v>
      </c>
      <c r="R389" s="90">
        <v>0</v>
      </c>
      <c r="S389" s="90">
        <v>0</v>
      </c>
    </row>
    <row r="390" spans="1:19">
      <c r="A390" s="90" t="s">
        <v>344</v>
      </c>
      <c r="B390" s="91">
        <v>943112000000</v>
      </c>
      <c r="C390" s="90">
        <v>1094020.2830000001</v>
      </c>
      <c r="D390" s="90" t="s">
        <v>993</v>
      </c>
      <c r="E390" s="90">
        <v>270589.05</v>
      </c>
      <c r="F390" s="90">
        <v>137835.54800000001</v>
      </c>
      <c r="G390" s="90">
        <v>107587.74099999999</v>
      </c>
      <c r="H390" s="90">
        <v>0</v>
      </c>
      <c r="I390" s="90">
        <v>564467.15899999999</v>
      </c>
      <c r="J390" s="90">
        <v>0</v>
      </c>
      <c r="K390" s="90">
        <v>8139.0370000000003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5401.7479999999996</v>
      </c>
      <c r="R390" s="90">
        <v>0</v>
      </c>
      <c r="S390" s="90">
        <v>0</v>
      </c>
    </row>
    <row r="391" spans="1:19">
      <c r="A391" s="90" t="s">
        <v>802</v>
      </c>
      <c r="B391" s="91">
        <v>1152150000000</v>
      </c>
      <c r="C391" s="90">
        <v>1221850.2490000001</v>
      </c>
      <c r="D391" s="90" t="s">
        <v>994</v>
      </c>
      <c r="E391" s="90">
        <v>270589.05</v>
      </c>
      <c r="F391" s="90">
        <v>133019.06400000001</v>
      </c>
      <c r="G391" s="90">
        <v>110730.51300000001</v>
      </c>
      <c r="H391" s="90">
        <v>0</v>
      </c>
      <c r="I391" s="90">
        <v>692865.179</v>
      </c>
      <c r="J391" s="90">
        <v>0</v>
      </c>
      <c r="K391" s="90">
        <v>9119.64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5526.8029999999999</v>
      </c>
      <c r="R391" s="90">
        <v>0</v>
      </c>
      <c r="S391" s="90">
        <v>0</v>
      </c>
    </row>
    <row r="392" spans="1:19">
      <c r="A392" s="90" t="s">
        <v>803</v>
      </c>
      <c r="B392" s="91">
        <v>858241000000</v>
      </c>
      <c r="C392" s="90">
        <v>1122800.58</v>
      </c>
      <c r="D392" s="90" t="s">
        <v>858</v>
      </c>
      <c r="E392" s="90">
        <v>150327.25</v>
      </c>
      <c r="F392" s="90">
        <v>73183.823999999993</v>
      </c>
      <c r="G392" s="90">
        <v>99980.373000000007</v>
      </c>
      <c r="H392" s="90">
        <v>0</v>
      </c>
      <c r="I392" s="90">
        <v>785049.06299999997</v>
      </c>
      <c r="J392" s="90">
        <v>0</v>
      </c>
      <c r="K392" s="90">
        <v>8955.1260000000002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5304.9440000000004</v>
      </c>
      <c r="R392" s="90">
        <v>0</v>
      </c>
      <c r="S392" s="90">
        <v>0</v>
      </c>
    </row>
    <row r="393" spans="1:19">
      <c r="A393" s="90" t="s">
        <v>804</v>
      </c>
      <c r="B393" s="91">
        <v>895696000000</v>
      </c>
      <c r="C393" s="90">
        <v>1020069.347</v>
      </c>
      <c r="D393" s="90" t="s">
        <v>859</v>
      </c>
      <c r="E393" s="90">
        <v>150327.25</v>
      </c>
      <c r="F393" s="90">
        <v>84617.157999999996</v>
      </c>
      <c r="G393" s="90">
        <v>88060.324999999997</v>
      </c>
      <c r="H393" s="90">
        <v>0</v>
      </c>
      <c r="I393" s="90">
        <v>685035.18</v>
      </c>
      <c r="J393" s="90">
        <v>0</v>
      </c>
      <c r="K393" s="90">
        <v>6789.085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5240.3490000000002</v>
      </c>
      <c r="R393" s="90">
        <v>0</v>
      </c>
      <c r="S393" s="90">
        <v>0</v>
      </c>
    </row>
    <row r="394" spans="1:19">
      <c r="A394" s="90" t="s">
        <v>805</v>
      </c>
      <c r="B394" s="91">
        <v>1025710000000</v>
      </c>
      <c r="C394" s="90">
        <v>1183765.9180000001</v>
      </c>
      <c r="D394" s="90" t="s">
        <v>860</v>
      </c>
      <c r="E394" s="90">
        <v>270589.05</v>
      </c>
      <c r="F394" s="90">
        <v>145652.64300000001</v>
      </c>
      <c r="G394" s="90">
        <v>108392.465</v>
      </c>
      <c r="H394" s="90">
        <v>0</v>
      </c>
      <c r="I394" s="90">
        <v>644196.56999999995</v>
      </c>
      <c r="J394" s="90">
        <v>0</v>
      </c>
      <c r="K394" s="90">
        <v>9527.3250000000007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5407.8639999999996</v>
      </c>
      <c r="R394" s="90">
        <v>0</v>
      </c>
      <c r="S394" s="90">
        <v>0</v>
      </c>
    </row>
    <row r="395" spans="1:19">
      <c r="A395" s="90" t="s">
        <v>806</v>
      </c>
      <c r="B395" s="91">
        <v>794606000000</v>
      </c>
      <c r="C395" s="90">
        <v>989217.77399999998</v>
      </c>
      <c r="D395" s="90" t="s">
        <v>861</v>
      </c>
      <c r="E395" s="90">
        <v>270589.05</v>
      </c>
      <c r="F395" s="90">
        <v>133019.06400000001</v>
      </c>
      <c r="G395" s="90">
        <v>93380.024999999994</v>
      </c>
      <c r="H395" s="90">
        <v>0</v>
      </c>
      <c r="I395" s="90">
        <v>482445.37599999999</v>
      </c>
      <c r="J395" s="90">
        <v>0</v>
      </c>
      <c r="K395" s="90">
        <v>4558.4949999999999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5225.7640000000001</v>
      </c>
      <c r="R395" s="90">
        <v>0</v>
      </c>
      <c r="S395" s="90">
        <v>0</v>
      </c>
    </row>
    <row r="396" spans="1:19">
      <c r="A396" s="90" t="s">
        <v>807</v>
      </c>
      <c r="B396" s="91">
        <v>701744000000</v>
      </c>
      <c r="C396" s="90">
        <v>645922.84900000005</v>
      </c>
      <c r="D396" s="90" t="s">
        <v>945</v>
      </c>
      <c r="E396" s="90">
        <v>270589.05</v>
      </c>
      <c r="F396" s="90">
        <v>137835.54800000001</v>
      </c>
      <c r="G396" s="90">
        <v>85685.273000000001</v>
      </c>
      <c r="H396" s="90">
        <v>0</v>
      </c>
      <c r="I396" s="90">
        <v>144356.08199999999</v>
      </c>
      <c r="J396" s="90">
        <v>0</v>
      </c>
      <c r="K396" s="90">
        <v>2361.6219999999998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5095.2749999999996</v>
      </c>
      <c r="R396" s="90">
        <v>0</v>
      </c>
      <c r="S396" s="90">
        <v>0</v>
      </c>
    </row>
    <row r="397" spans="1:19">
      <c r="A397" s="90" t="s">
        <v>808</v>
      </c>
      <c r="B397" s="91">
        <v>694903000000</v>
      </c>
      <c r="C397" s="90">
        <v>558468.08700000006</v>
      </c>
      <c r="D397" s="90" t="s">
        <v>946</v>
      </c>
      <c r="E397" s="90">
        <v>270589.05</v>
      </c>
      <c r="F397" s="90">
        <v>133019.06400000001</v>
      </c>
      <c r="G397" s="90">
        <v>73589.384000000005</v>
      </c>
      <c r="H397" s="90">
        <v>0</v>
      </c>
      <c r="I397" s="90">
        <v>75794.062999999995</v>
      </c>
      <c r="J397" s="90">
        <v>0</v>
      </c>
      <c r="K397" s="90">
        <v>791.51400000000001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4685.0119999999997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9961400000000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641603000000</v>
      </c>
      <c r="C400" s="90">
        <v>545920.37</v>
      </c>
      <c r="D400" s="90"/>
      <c r="E400" s="90">
        <v>150327.25</v>
      </c>
      <c r="F400" s="90">
        <v>73183.823999999993</v>
      </c>
      <c r="G400" s="90">
        <v>73589.384000000005</v>
      </c>
      <c r="H400" s="90">
        <v>0</v>
      </c>
      <c r="I400" s="90">
        <v>52191.750999999997</v>
      </c>
      <c r="J400" s="90">
        <v>0</v>
      </c>
      <c r="K400" s="90">
        <v>791.51400000000001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4593.893</v>
      </c>
      <c r="R400" s="90">
        <v>0</v>
      </c>
      <c r="S400" s="90">
        <v>0</v>
      </c>
    </row>
    <row r="401" spans="1:19">
      <c r="A401" s="90" t="s">
        <v>811</v>
      </c>
      <c r="B401" s="91">
        <v>1152150000000</v>
      </c>
      <c r="C401" s="90">
        <v>1221850.2490000001</v>
      </c>
      <c r="D401" s="90"/>
      <c r="E401" s="90">
        <v>270589.05</v>
      </c>
      <c r="F401" s="90">
        <v>145652.64300000001</v>
      </c>
      <c r="G401" s="90">
        <v>110730.51300000001</v>
      </c>
      <c r="H401" s="90">
        <v>0</v>
      </c>
      <c r="I401" s="90">
        <v>785049.06299999997</v>
      </c>
      <c r="J401" s="90">
        <v>0</v>
      </c>
      <c r="K401" s="90">
        <v>9527.3250000000007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5526.8029999999999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287561.90000000002</v>
      </c>
      <c r="C404" s="90">
        <v>46350.63</v>
      </c>
      <c r="D404" s="90">
        <v>0</v>
      </c>
      <c r="E404" s="90">
        <v>333912.53000000003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14.68</v>
      </c>
      <c r="C405" s="90">
        <v>2.37</v>
      </c>
      <c r="D405" s="90">
        <v>0</v>
      </c>
      <c r="E405" s="90">
        <v>17.04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14.68</v>
      </c>
      <c r="C406" s="90">
        <v>2.37</v>
      </c>
      <c r="D406" s="90">
        <v>0</v>
      </c>
      <c r="E406" s="90">
        <v>17.04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10879.36</v>
      </c>
      <c r="C2" s="90">
        <v>555.29999999999995</v>
      </c>
      <c r="D2" s="90">
        <v>555.29999999999995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10879.36</v>
      </c>
      <c r="C3" s="90">
        <v>555.29999999999995</v>
      </c>
      <c r="D3" s="90">
        <v>555.29999999999995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29902.54</v>
      </c>
      <c r="C4" s="90">
        <v>1526.26</v>
      </c>
      <c r="D4" s="90">
        <v>1526.26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29902.54</v>
      </c>
      <c r="C5" s="90">
        <v>1526.26</v>
      </c>
      <c r="D5" s="90">
        <v>1526.26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1231.6300000000001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1119.99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176.09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1111.06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25.88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296.69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143.51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8997.64</v>
      </c>
      <c r="C28" s="90">
        <v>1881.71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1.2490000000000001</v>
      </c>
      <c r="E82" s="90">
        <v>1.536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1.2490000000000001</v>
      </c>
      <c r="E83" s="90">
        <v>1.536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1.2490000000000001</v>
      </c>
      <c r="E84" s="90">
        <v>1.536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1.2490000000000001</v>
      </c>
      <c r="E85" s="90">
        <v>1.536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1.2490000000000001</v>
      </c>
      <c r="E88" s="90">
        <v>1.536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1.2490000000000001</v>
      </c>
      <c r="E89" s="90">
        <v>1.536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1.2490000000000001</v>
      </c>
      <c r="E90" s="90">
        <v>1.536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1.2490000000000001</v>
      </c>
      <c r="E91" s="90">
        <v>1.536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1.2490000000000001</v>
      </c>
      <c r="E94" s="90">
        <v>1.536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1.2490000000000001</v>
      </c>
      <c r="E95" s="90">
        <v>1.536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1.2490000000000001</v>
      </c>
      <c r="E96" s="90">
        <v>1.536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1.2490000000000001</v>
      </c>
      <c r="E98" s="90">
        <v>1.536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1.2490000000000001</v>
      </c>
      <c r="E99" s="90">
        <v>1.536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1.2490000000000001</v>
      </c>
      <c r="E100" s="90">
        <v>1.536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1.2490000000000001</v>
      </c>
      <c r="E102" s="90">
        <v>1.536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1.2490000000000001</v>
      </c>
      <c r="E103" s="90">
        <v>1.536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1.2490000000000001</v>
      </c>
      <c r="E105" s="90">
        <v>1.536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1.2490000000000001</v>
      </c>
      <c r="E106" s="90">
        <v>1.536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1.2490000000000001</v>
      </c>
      <c r="E108" s="90">
        <v>1.536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1.2490000000000001</v>
      </c>
      <c r="E109" s="90">
        <v>1.536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1.2490000000000001</v>
      </c>
      <c r="E111" s="90">
        <v>1.536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1.2490000000000001</v>
      </c>
      <c r="E112" s="90">
        <v>1.536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1.2490000000000001</v>
      </c>
      <c r="E114" s="90">
        <v>1.536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1.2490000000000001</v>
      </c>
      <c r="E115" s="90">
        <v>1.536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1.2490000000000001</v>
      </c>
      <c r="E117" s="90">
        <v>1.536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1.2490000000000001</v>
      </c>
      <c r="E118" s="90">
        <v>1.536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1.2490000000000001</v>
      </c>
      <c r="E120" s="90">
        <v>1.536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1.2490000000000001</v>
      </c>
      <c r="E121" s="90">
        <v>1.536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1.2490000000000001</v>
      </c>
      <c r="E123" s="90">
        <v>1.536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1.2490000000000001</v>
      </c>
      <c r="E124" s="90">
        <v>1.536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1.2490000000000001</v>
      </c>
      <c r="E126" s="90">
        <v>1.536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1.2490000000000001</v>
      </c>
      <c r="E127" s="90">
        <v>1.536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1.2490000000000001</v>
      </c>
      <c r="E129" s="90">
        <v>1.536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1.2490000000000001</v>
      </c>
      <c r="E130" s="90">
        <v>1.536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1.2490000000000001</v>
      </c>
      <c r="E132" s="90">
        <v>1.536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1.2490000000000001</v>
      </c>
      <c r="E133" s="90">
        <v>1.536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1.2490000000000001</v>
      </c>
      <c r="E135" s="90">
        <v>1.536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1.2490000000000001</v>
      </c>
      <c r="E136" s="90">
        <v>1.536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1.2490000000000001</v>
      </c>
      <c r="E138" s="90">
        <v>1.536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1.2490000000000001</v>
      </c>
      <c r="E139" s="90">
        <v>1.536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1.2490000000000001</v>
      </c>
      <c r="E141" s="90">
        <v>1.536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1.2490000000000001</v>
      </c>
      <c r="E143" s="90">
        <v>1.536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1.2490000000000001</v>
      </c>
      <c r="E145" s="90">
        <v>1.536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1.2490000000000001</v>
      </c>
      <c r="E147" s="90">
        <v>1.536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1.2490000000000001</v>
      </c>
      <c r="E149" s="90">
        <v>1.536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1.2490000000000001</v>
      </c>
      <c r="E151" s="90">
        <v>1.536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1.2490000000000001</v>
      </c>
      <c r="E155" s="90">
        <v>1.536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1.2490000000000001</v>
      </c>
      <c r="E157" s="90">
        <v>1.536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1.2490000000000001</v>
      </c>
      <c r="E158" s="90">
        <v>1.536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1.2490000000000001</v>
      </c>
      <c r="E160" s="90">
        <v>1.536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1.2490000000000001</v>
      </c>
      <c r="E162" s="90">
        <v>1.536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1.2490000000000001</v>
      </c>
      <c r="E164" s="90">
        <v>1.536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1.2490000000000001</v>
      </c>
      <c r="E165" s="90">
        <v>1.536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1.2490000000000001</v>
      </c>
      <c r="E166" s="90">
        <v>1.536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1.2490000000000001</v>
      </c>
      <c r="E168" s="90">
        <v>1.536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1.2490000000000001</v>
      </c>
      <c r="E169" s="90">
        <v>1.536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1.2490000000000001</v>
      </c>
      <c r="E170" s="90">
        <v>1.536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1.2490000000000001</v>
      </c>
      <c r="E174" s="90">
        <v>1.536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1.2490000000000001</v>
      </c>
      <c r="E176" s="90">
        <v>1.536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1.2490000000000001</v>
      </c>
      <c r="E178" s="90">
        <v>1.536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1.2490000000000001</v>
      </c>
      <c r="E180" s="90">
        <v>1.536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1.2490000000000001</v>
      </c>
      <c r="E182" s="90">
        <v>1.536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1.2490000000000001</v>
      </c>
      <c r="E184" s="90">
        <v>1.536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1.2490000000000001</v>
      </c>
      <c r="E186" s="90">
        <v>1.536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1.2490000000000001</v>
      </c>
      <c r="E188" s="90">
        <v>1.536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1.2490000000000001</v>
      </c>
      <c r="E190" s="90">
        <v>1.536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1.2490000000000001</v>
      </c>
      <c r="E192" s="90">
        <v>1.536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1.2490000000000001</v>
      </c>
      <c r="E194" s="90">
        <v>1.536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1.2490000000000001</v>
      </c>
      <c r="E196" s="90">
        <v>1.536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1.2490000000000001</v>
      </c>
      <c r="E198" s="90">
        <v>1.536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1.2490000000000001</v>
      </c>
      <c r="E199" s="90">
        <v>1.536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1.2490000000000001</v>
      </c>
      <c r="E201" s="90">
        <v>1.536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1.2490000000000001</v>
      </c>
      <c r="E202" s="90">
        <v>1.536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5.835</v>
      </c>
      <c r="F206" s="90">
        <v>0.44</v>
      </c>
      <c r="G206" s="90">
        <v>0.27200000000000002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5.835</v>
      </c>
      <c r="F207" s="90">
        <v>0.44</v>
      </c>
      <c r="G207" s="90">
        <v>0.27200000000000002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5.835</v>
      </c>
      <c r="F208" s="90">
        <v>0.44</v>
      </c>
      <c r="G208" s="90">
        <v>0.27200000000000002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5.835</v>
      </c>
      <c r="F209" s="90">
        <v>0.44</v>
      </c>
      <c r="G209" s="90">
        <v>0.27200000000000002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5.835</v>
      </c>
      <c r="F210" s="90">
        <v>0.44</v>
      </c>
      <c r="G210" s="90">
        <v>0.27200000000000002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5.835</v>
      </c>
      <c r="F211" s="90">
        <v>0.44</v>
      </c>
      <c r="G211" s="90">
        <v>0.27200000000000002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5.835</v>
      </c>
      <c r="F212" s="90">
        <v>0.44</v>
      </c>
      <c r="G212" s="90">
        <v>0.27200000000000002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5.835</v>
      </c>
      <c r="F213" s="90">
        <v>0.44</v>
      </c>
      <c r="G213" s="90">
        <v>0.27200000000000002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5.835</v>
      </c>
      <c r="F214" s="90">
        <v>0.44</v>
      </c>
      <c r="G214" s="90">
        <v>0.27200000000000002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5.835</v>
      </c>
      <c r="F215" s="90">
        <v>0.44</v>
      </c>
      <c r="G215" s="90">
        <v>0.27200000000000002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5.835</v>
      </c>
      <c r="F216" s="90">
        <v>0.44</v>
      </c>
      <c r="G216" s="90">
        <v>0.27200000000000002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5.835</v>
      </c>
      <c r="F217" s="90">
        <v>0.44</v>
      </c>
      <c r="G217" s="90">
        <v>0.27200000000000002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5.835</v>
      </c>
      <c r="F218" s="90">
        <v>0.44</v>
      </c>
      <c r="G218" s="90">
        <v>0.27200000000000002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5.835</v>
      </c>
      <c r="F219" s="90">
        <v>0.44</v>
      </c>
      <c r="G219" s="90">
        <v>0.27200000000000002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5.835</v>
      </c>
      <c r="F220" s="90">
        <v>0.44</v>
      </c>
      <c r="G220" s="90">
        <v>0.27200000000000002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5.835</v>
      </c>
      <c r="F221" s="90">
        <v>0.44</v>
      </c>
      <c r="G221" s="90">
        <v>0.27200000000000002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5.835</v>
      </c>
      <c r="F222" s="90">
        <v>0.44</v>
      </c>
      <c r="G222" s="90">
        <v>0.27200000000000002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5.835</v>
      </c>
      <c r="F223" s="90">
        <v>0.44</v>
      </c>
      <c r="G223" s="90">
        <v>0.27200000000000002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5.835</v>
      </c>
      <c r="F224" s="90">
        <v>0.44</v>
      </c>
      <c r="G224" s="90">
        <v>0.27200000000000002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5.835</v>
      </c>
      <c r="F225" s="90">
        <v>0.44</v>
      </c>
      <c r="G225" s="90">
        <v>0.27200000000000002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5.835</v>
      </c>
      <c r="F226" s="90">
        <v>0.44</v>
      </c>
      <c r="G226" s="90">
        <v>0.27200000000000002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5.835</v>
      </c>
      <c r="F227" s="90">
        <v>0.44</v>
      </c>
      <c r="G227" s="90">
        <v>0.27200000000000002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5.835</v>
      </c>
      <c r="F228" s="90">
        <v>0.44</v>
      </c>
      <c r="G228" s="90">
        <v>0.27200000000000002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5.835</v>
      </c>
      <c r="F229" s="90">
        <v>0.44</v>
      </c>
      <c r="G229" s="90">
        <v>0.27200000000000002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5.835</v>
      </c>
      <c r="F230" s="90">
        <v>0.44</v>
      </c>
      <c r="G230" s="90">
        <v>0.27200000000000002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5.835</v>
      </c>
      <c r="F231" s="90">
        <v>0.44</v>
      </c>
      <c r="G231" s="90">
        <v>0.27200000000000002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5.835</v>
      </c>
      <c r="F232" s="90">
        <v>0.44</v>
      </c>
      <c r="G232" s="90">
        <v>0.27200000000000002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5.835</v>
      </c>
      <c r="F233" s="90">
        <v>0.44</v>
      </c>
      <c r="G233" s="90">
        <v>0.27200000000000002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5.835</v>
      </c>
      <c r="F234" s="90">
        <v>0.44</v>
      </c>
      <c r="G234" s="90">
        <v>0.27200000000000002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5.835</v>
      </c>
      <c r="F235" s="90">
        <v>0.44</v>
      </c>
      <c r="G235" s="90">
        <v>0.27200000000000002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5.835</v>
      </c>
      <c r="F236" s="90">
        <v>0.44</v>
      </c>
      <c r="G236" s="90">
        <v>0.27200000000000002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5.835</v>
      </c>
      <c r="F237" s="90">
        <v>0.44</v>
      </c>
      <c r="G237" s="90">
        <v>0.27200000000000002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5.835</v>
      </c>
      <c r="F238" s="90">
        <v>0.44</v>
      </c>
      <c r="G238" s="90">
        <v>0.27200000000000002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5.835</v>
      </c>
      <c r="F239" s="90">
        <v>0.44</v>
      </c>
      <c r="G239" s="90">
        <v>0.27200000000000002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5.835</v>
      </c>
      <c r="F240" s="90">
        <v>0.44</v>
      </c>
      <c r="G240" s="90">
        <v>0.27200000000000002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5.835</v>
      </c>
      <c r="F241" s="90">
        <v>0.44</v>
      </c>
      <c r="G241" s="90">
        <v>0.27200000000000002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5.835</v>
      </c>
      <c r="F242" s="90">
        <v>0.44</v>
      </c>
      <c r="G242" s="90">
        <v>0.27200000000000002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5.835</v>
      </c>
      <c r="F243" s="90">
        <v>0.44</v>
      </c>
      <c r="G243" s="90">
        <v>0.27200000000000002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5.835</v>
      </c>
      <c r="F244" s="90">
        <v>0.44</v>
      </c>
      <c r="G244" s="90">
        <v>0.27200000000000002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5.835</v>
      </c>
      <c r="F245" s="90">
        <v>0.44</v>
      </c>
      <c r="G245" s="90">
        <v>0.27200000000000002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5.835</v>
      </c>
      <c r="F246" s="90">
        <v>0.44</v>
      </c>
      <c r="G246" s="90">
        <v>0.27200000000000002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5.835</v>
      </c>
      <c r="F247" s="90">
        <v>0.44</v>
      </c>
      <c r="G247" s="90">
        <v>0.27200000000000002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5.835</v>
      </c>
      <c r="F248" s="90">
        <v>0.44</v>
      </c>
      <c r="G248" s="90">
        <v>0.27200000000000002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5.835</v>
      </c>
      <c r="F249" s="90">
        <v>0.44</v>
      </c>
      <c r="G249" s="90">
        <v>0.27200000000000002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5.835</v>
      </c>
      <c r="F250" s="90">
        <v>0.44</v>
      </c>
      <c r="G250" s="90">
        <v>0.27200000000000002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5.835</v>
      </c>
      <c r="F251" s="90">
        <v>0.44</v>
      </c>
      <c r="G251" s="90">
        <v>0.27200000000000002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5.835</v>
      </c>
      <c r="F252" s="90">
        <v>0.44</v>
      </c>
      <c r="G252" s="90">
        <v>0.27200000000000002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5.835</v>
      </c>
      <c r="F253" s="90">
        <v>0.44</v>
      </c>
      <c r="G253" s="90">
        <v>0.27200000000000002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5.835</v>
      </c>
      <c r="F254" s="90">
        <v>0.44</v>
      </c>
      <c r="G254" s="90">
        <v>0.27200000000000002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5.835</v>
      </c>
      <c r="F255" s="90">
        <v>0.44</v>
      </c>
      <c r="G255" s="90">
        <v>0.27200000000000002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5.835</v>
      </c>
      <c r="F256" s="90">
        <v>0.44</v>
      </c>
      <c r="G256" s="90">
        <v>0.27200000000000002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5.835</v>
      </c>
      <c r="F257" s="90">
        <v>0.44</v>
      </c>
      <c r="G257" s="90">
        <v>0.27200000000000002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5.835</v>
      </c>
      <c r="F258" s="90">
        <v>0.44</v>
      </c>
      <c r="G258" s="90">
        <v>0.27200000000000002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5.835</v>
      </c>
      <c r="F259" s="90">
        <v>0.44</v>
      </c>
      <c r="G259" s="90">
        <v>0.27200000000000002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5.835</v>
      </c>
      <c r="F260" s="90">
        <v>0.44</v>
      </c>
      <c r="G260" s="90">
        <v>0.27200000000000002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5.835</v>
      </c>
      <c r="F261" s="90">
        <v>0.44</v>
      </c>
      <c r="G261" s="90">
        <v>0.27200000000000002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5.835</v>
      </c>
      <c r="F262" s="90">
        <v>0.44</v>
      </c>
      <c r="G262" s="90">
        <v>0.27200000000000002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5.835</v>
      </c>
      <c r="F263" s="90">
        <v>0.44</v>
      </c>
      <c r="G263" s="90">
        <v>0.27200000000000002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5.835</v>
      </c>
      <c r="F264" s="90">
        <v>0.44</v>
      </c>
      <c r="G264" s="90">
        <v>0.27200000000000002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5.835</v>
      </c>
      <c r="F265" s="90">
        <v>0.44</v>
      </c>
      <c r="G265" s="90">
        <v>0.27200000000000002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5.835</v>
      </c>
      <c r="F266" s="90">
        <v>0.44</v>
      </c>
      <c r="G266" s="90">
        <v>0.27200000000000002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5.835</v>
      </c>
      <c r="F267" s="90">
        <v>0.44</v>
      </c>
      <c r="G267" s="90">
        <v>0.27200000000000002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5.835</v>
      </c>
      <c r="F268" s="90">
        <v>0.44</v>
      </c>
      <c r="G268" s="90">
        <v>0.27200000000000002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5.835</v>
      </c>
      <c r="F269" s="90">
        <v>0.44</v>
      </c>
      <c r="G269" s="90">
        <v>0.27200000000000002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5.835</v>
      </c>
      <c r="F270" s="90">
        <v>0.44</v>
      </c>
      <c r="G270" s="90">
        <v>0.27200000000000002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5.835</v>
      </c>
      <c r="F271" s="90">
        <v>0.44</v>
      </c>
      <c r="G271" s="90">
        <v>0.27200000000000002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5.835</v>
      </c>
      <c r="F272" s="90">
        <v>0.44</v>
      </c>
      <c r="G272" s="90">
        <v>0.27200000000000002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5.83</v>
      </c>
      <c r="F273" s="90">
        <v>0.44</v>
      </c>
      <c r="G273" s="90">
        <v>0.27200000000000002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5.83</v>
      </c>
      <c r="F274" s="90">
        <v>0.44</v>
      </c>
      <c r="G274" s="90">
        <v>0.27200000000000002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5.83</v>
      </c>
      <c r="F275" s="90">
        <v>0.44</v>
      </c>
      <c r="G275" s="90">
        <v>0.27200000000000002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1153417.07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842609.35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128541.58</v>
      </c>
      <c r="D283" s="90">
        <v>88314.06</v>
      </c>
      <c r="E283" s="90">
        <v>40227.53</v>
      </c>
      <c r="F283" s="90">
        <v>0.69</v>
      </c>
      <c r="G283" s="90">
        <v>2.92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14842.01</v>
      </c>
      <c r="D285" s="90">
        <v>10034.44</v>
      </c>
      <c r="E285" s="90">
        <v>4807.58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416054.5</v>
      </c>
      <c r="D287" s="90">
        <v>287195.65000000002</v>
      </c>
      <c r="E287" s="90">
        <v>128858.85</v>
      </c>
      <c r="F287" s="90">
        <v>0.69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280519.02</v>
      </c>
      <c r="D288" s="90">
        <v>190578.06</v>
      </c>
      <c r="E288" s="90">
        <v>89940.96</v>
      </c>
      <c r="F288" s="90">
        <v>0.68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280198.15999999997</v>
      </c>
      <c r="D289" s="90">
        <v>190355.88</v>
      </c>
      <c r="E289" s="90">
        <v>89842.27</v>
      </c>
      <c r="F289" s="90">
        <v>0.68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294875.7</v>
      </c>
      <c r="D290" s="90">
        <v>200432.32</v>
      </c>
      <c r="E290" s="90">
        <v>94443.38</v>
      </c>
      <c r="F290" s="90">
        <v>0.68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6419.26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8072.25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7963.5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11218.86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7851.56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11172.87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7855.61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11193.74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7008.77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10209.959999999999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6999.67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10215.219999999999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7110.38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10268.41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6446.69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13913.64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5677.26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13839.44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5728.15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13968.49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38642.93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4901.7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10127.07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24139.32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52122.48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11330.33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9832.4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19117.27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33590.07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20151.37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33388.39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20212.27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36887.050000000003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11664.71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23217.66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11664.71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23244.639999999999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11664.71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26963.03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19271.330000000002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32806.17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795660.69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188937.37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318264.28000000003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24066.63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180763.5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50319.69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40277.29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40236.550000000003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42370.16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0.59</v>
      </c>
      <c r="D350" s="90">
        <v>1109.6500000000001</v>
      </c>
      <c r="E350" s="90">
        <v>5.41</v>
      </c>
      <c r="F350" s="90">
        <v>10145.209999999999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0.6</v>
      </c>
      <c r="F352" s="90">
        <v>693.26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17.8</v>
      </c>
      <c r="F354" s="90">
        <v>29966.83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0.6</v>
      </c>
      <c r="D355" s="90">
        <v>1017.59</v>
      </c>
      <c r="E355" s="90">
        <v>11.81</v>
      </c>
      <c r="F355" s="90">
        <v>20002.439999999999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0.6</v>
      </c>
      <c r="D356" s="90">
        <v>1017.59</v>
      </c>
      <c r="E356" s="90">
        <v>11.79</v>
      </c>
      <c r="F356" s="90">
        <v>19982.21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12.42</v>
      </c>
      <c r="F357" s="90">
        <v>21041.8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10569.47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4639.7700000000004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79846.152000000002</v>
      </c>
      <c r="C368" s="90">
        <v>69.197000000000003</v>
      </c>
      <c r="D368" s="90">
        <v>589.59559999999999</v>
      </c>
      <c r="E368" s="90">
        <v>0</v>
      </c>
      <c r="F368" s="90">
        <v>2.9999999999999997E-4</v>
      </c>
      <c r="G368" s="91">
        <v>3557010</v>
      </c>
      <c r="H368" s="90">
        <v>29433.720399999998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70956.638699999996</v>
      </c>
      <c r="C369" s="90">
        <v>61.482300000000002</v>
      </c>
      <c r="D369" s="90">
        <v>525.87159999999994</v>
      </c>
      <c r="E369" s="90">
        <v>0</v>
      </c>
      <c r="F369" s="90">
        <v>2.9999999999999997E-4</v>
      </c>
      <c r="G369" s="91">
        <v>3172570</v>
      </c>
      <c r="H369" s="90">
        <v>26162.625400000001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80217.0101</v>
      </c>
      <c r="C370" s="90">
        <v>69.355999999999995</v>
      </c>
      <c r="D370" s="90">
        <v>621.38639999999998</v>
      </c>
      <c r="E370" s="90">
        <v>0</v>
      </c>
      <c r="F370" s="90">
        <v>2.9999999999999997E-4</v>
      </c>
      <c r="G370" s="91">
        <v>3748930</v>
      </c>
      <c r="H370" s="90">
        <v>29659.067500000001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70550.002600000007</v>
      </c>
      <c r="C371" s="90">
        <v>60.8018</v>
      </c>
      <c r="D371" s="90">
        <v>581.57489999999996</v>
      </c>
      <c r="E371" s="90">
        <v>0</v>
      </c>
      <c r="F371" s="90">
        <v>2.9999999999999997E-4</v>
      </c>
      <c r="G371" s="91">
        <v>3508880</v>
      </c>
      <c r="H371" s="90">
        <v>26191.836500000001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75794.408800000005</v>
      </c>
      <c r="C372" s="90">
        <v>65.185699999999997</v>
      </c>
      <c r="D372" s="90">
        <v>649.13109999999995</v>
      </c>
      <c r="E372" s="90">
        <v>0</v>
      </c>
      <c r="F372" s="90">
        <v>2.9999999999999997E-4</v>
      </c>
      <c r="G372" s="91">
        <v>3916560</v>
      </c>
      <c r="H372" s="90">
        <v>28213.045600000001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76282.647299999997</v>
      </c>
      <c r="C373" s="90">
        <v>65.512299999999996</v>
      </c>
      <c r="D373" s="90">
        <v>669.99559999999997</v>
      </c>
      <c r="E373" s="90">
        <v>0</v>
      </c>
      <c r="F373" s="90">
        <v>2.9999999999999997E-4</v>
      </c>
      <c r="G373" s="91">
        <v>4042510</v>
      </c>
      <c r="H373" s="90">
        <v>28445.682400000002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55180.173499999997</v>
      </c>
      <c r="C374" s="90">
        <v>47.3232</v>
      </c>
      <c r="D374" s="90">
        <v>496.4794</v>
      </c>
      <c r="E374" s="90">
        <v>0</v>
      </c>
      <c r="F374" s="90">
        <v>2.0000000000000001E-4</v>
      </c>
      <c r="G374" s="91">
        <v>2995620</v>
      </c>
      <c r="H374" s="90">
        <v>20612.6898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63614.955900000001</v>
      </c>
      <c r="C375" s="90">
        <v>54.549799999999998</v>
      </c>
      <c r="D375" s="90">
        <v>573.65620000000001</v>
      </c>
      <c r="E375" s="90">
        <v>0</v>
      </c>
      <c r="F375" s="90">
        <v>2.9999999999999997E-4</v>
      </c>
      <c r="G375" s="91">
        <v>3461290</v>
      </c>
      <c r="H375" s="90">
        <v>23767.445400000001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78290.552500000005</v>
      </c>
      <c r="C376" s="90">
        <v>67.160899999999998</v>
      </c>
      <c r="D376" s="90">
        <v>701.19169999999997</v>
      </c>
      <c r="E376" s="90">
        <v>0</v>
      </c>
      <c r="F376" s="90">
        <v>2.9999999999999997E-4</v>
      </c>
      <c r="G376" s="91">
        <v>4230780</v>
      </c>
      <c r="H376" s="90">
        <v>29235.799800000001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76723.712100000004</v>
      </c>
      <c r="C377" s="90">
        <v>65.912800000000004</v>
      </c>
      <c r="D377" s="90">
        <v>669.99549999999999</v>
      </c>
      <c r="E377" s="90">
        <v>0</v>
      </c>
      <c r="F377" s="90">
        <v>2.9999999999999997E-4</v>
      </c>
      <c r="G377" s="91">
        <v>4042500</v>
      </c>
      <c r="H377" s="90">
        <v>28598.3357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74627.795199999993</v>
      </c>
      <c r="C378" s="90">
        <v>64.336200000000005</v>
      </c>
      <c r="D378" s="90">
        <v>611.6</v>
      </c>
      <c r="E378" s="90">
        <v>0</v>
      </c>
      <c r="F378" s="90">
        <v>2.9999999999999997E-4</v>
      </c>
      <c r="G378" s="91">
        <v>3690020</v>
      </c>
      <c r="H378" s="90">
        <v>27694.7729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75778.912800000006</v>
      </c>
      <c r="C379" s="90">
        <v>65.542199999999994</v>
      </c>
      <c r="D379" s="90">
        <v>582.82169999999996</v>
      </c>
      <c r="E379" s="90">
        <v>0</v>
      </c>
      <c r="F379" s="90">
        <v>2.9999999999999997E-4</v>
      </c>
      <c r="G379" s="91">
        <v>3516240</v>
      </c>
      <c r="H379" s="90">
        <v>28005.375100000001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0">
        <v>877862.96149999998</v>
      </c>
      <c r="C381" s="90">
        <v>756.36019999999996</v>
      </c>
      <c r="D381" s="90">
        <v>7273.2996000000003</v>
      </c>
      <c r="E381" s="90">
        <v>0</v>
      </c>
      <c r="F381" s="90">
        <v>3.5000000000000001E-3</v>
      </c>
      <c r="G381" s="91">
        <v>43882900</v>
      </c>
      <c r="H381" s="90">
        <v>326020.39649999997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55180.173499999997</v>
      </c>
      <c r="C382" s="90">
        <v>47.3232</v>
      </c>
      <c r="D382" s="90">
        <v>496.4794</v>
      </c>
      <c r="E382" s="90">
        <v>0</v>
      </c>
      <c r="F382" s="90">
        <v>2.0000000000000001E-4</v>
      </c>
      <c r="G382" s="91">
        <v>2995620</v>
      </c>
      <c r="H382" s="90">
        <v>20612.6898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80217.0101</v>
      </c>
      <c r="C383" s="90">
        <v>69.355999999999995</v>
      </c>
      <c r="D383" s="90">
        <v>701.19169999999997</v>
      </c>
      <c r="E383" s="90">
        <v>0</v>
      </c>
      <c r="F383" s="90">
        <v>2.9999999999999997E-4</v>
      </c>
      <c r="G383" s="91">
        <v>4230780</v>
      </c>
      <c r="H383" s="90">
        <v>29659.067500000001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729321000000</v>
      </c>
      <c r="C386" s="90">
        <v>842969.37600000005</v>
      </c>
      <c r="D386" s="90" t="s">
        <v>862</v>
      </c>
      <c r="E386" s="90">
        <v>270589.05</v>
      </c>
      <c r="F386" s="90">
        <v>151653.867</v>
      </c>
      <c r="G386" s="90">
        <v>100194.12</v>
      </c>
      <c r="H386" s="90">
        <v>0</v>
      </c>
      <c r="I386" s="90">
        <v>311668.45699999999</v>
      </c>
      <c r="J386" s="90">
        <v>0</v>
      </c>
      <c r="K386" s="90">
        <v>3654.2080000000001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5209.674</v>
      </c>
      <c r="R386" s="90">
        <v>0</v>
      </c>
      <c r="S386" s="90">
        <v>0</v>
      </c>
    </row>
    <row r="387" spans="1:19">
      <c r="A387" s="90" t="s">
        <v>799</v>
      </c>
      <c r="B387" s="91">
        <v>650497000000</v>
      </c>
      <c r="C387" s="90">
        <v>802017.49800000002</v>
      </c>
      <c r="D387" s="90" t="s">
        <v>863</v>
      </c>
      <c r="E387" s="90">
        <v>270589.05</v>
      </c>
      <c r="F387" s="90">
        <v>151653.867</v>
      </c>
      <c r="G387" s="90">
        <v>96945.327999999994</v>
      </c>
      <c r="H387" s="90">
        <v>0</v>
      </c>
      <c r="I387" s="90">
        <v>274427.641</v>
      </c>
      <c r="J387" s="90">
        <v>0</v>
      </c>
      <c r="K387" s="90">
        <v>3218.9720000000002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5182.6390000000001</v>
      </c>
      <c r="R387" s="90">
        <v>0</v>
      </c>
      <c r="S387" s="90">
        <v>0</v>
      </c>
    </row>
    <row r="388" spans="1:19">
      <c r="A388" s="90" t="s">
        <v>800</v>
      </c>
      <c r="B388" s="91">
        <v>768671000000</v>
      </c>
      <c r="C388" s="90">
        <v>773951.30900000001</v>
      </c>
      <c r="D388" s="90" t="s">
        <v>864</v>
      </c>
      <c r="E388" s="90">
        <v>270589.05</v>
      </c>
      <c r="F388" s="90">
        <v>151653.867</v>
      </c>
      <c r="G388" s="90">
        <v>96451.702999999994</v>
      </c>
      <c r="H388" s="90">
        <v>0</v>
      </c>
      <c r="I388" s="90">
        <v>247122.26800000001</v>
      </c>
      <c r="J388" s="90">
        <v>0</v>
      </c>
      <c r="K388" s="90">
        <v>3013.2159999999999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5121.2049999999999</v>
      </c>
      <c r="R388" s="90">
        <v>0</v>
      </c>
      <c r="S388" s="90">
        <v>0</v>
      </c>
    </row>
    <row r="389" spans="1:19">
      <c r="A389" s="90" t="s">
        <v>801</v>
      </c>
      <c r="B389" s="91">
        <v>719452000000</v>
      </c>
      <c r="C389" s="90">
        <v>888068.01500000001</v>
      </c>
      <c r="D389" s="90" t="s">
        <v>865</v>
      </c>
      <c r="E389" s="90">
        <v>270589.05</v>
      </c>
      <c r="F389" s="90">
        <v>133019.06400000001</v>
      </c>
      <c r="G389" s="90">
        <v>93474.123999999996</v>
      </c>
      <c r="H389" s="90">
        <v>0</v>
      </c>
      <c r="I389" s="90">
        <v>382684.73200000002</v>
      </c>
      <c r="J389" s="90">
        <v>0</v>
      </c>
      <c r="K389" s="90">
        <v>3209.6959999999999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5091.3490000000002</v>
      </c>
      <c r="R389" s="90">
        <v>0</v>
      </c>
      <c r="S389" s="90">
        <v>0</v>
      </c>
    </row>
    <row r="390" spans="1:19">
      <c r="A390" s="90" t="s">
        <v>344</v>
      </c>
      <c r="B390" s="91">
        <v>803042000000</v>
      </c>
      <c r="C390" s="90">
        <v>890239.07900000003</v>
      </c>
      <c r="D390" s="90" t="s">
        <v>995</v>
      </c>
      <c r="E390" s="90">
        <v>270589.05</v>
      </c>
      <c r="F390" s="90">
        <v>151653.867</v>
      </c>
      <c r="G390" s="90">
        <v>91678.824999999997</v>
      </c>
      <c r="H390" s="90">
        <v>0</v>
      </c>
      <c r="I390" s="90">
        <v>365629.12400000001</v>
      </c>
      <c r="J390" s="90">
        <v>0</v>
      </c>
      <c r="K390" s="90">
        <v>5488.0249999999996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5200.1890000000003</v>
      </c>
      <c r="R390" s="90">
        <v>0</v>
      </c>
      <c r="S390" s="90">
        <v>0</v>
      </c>
    </row>
    <row r="391" spans="1:19">
      <c r="A391" s="90" t="s">
        <v>802</v>
      </c>
      <c r="B391" s="91">
        <v>828866000000</v>
      </c>
      <c r="C391" s="90">
        <v>872557.19400000002</v>
      </c>
      <c r="D391" s="90" t="s">
        <v>866</v>
      </c>
      <c r="E391" s="90">
        <v>270589.05</v>
      </c>
      <c r="F391" s="90">
        <v>145652.64300000001</v>
      </c>
      <c r="G391" s="90">
        <v>95052.183000000005</v>
      </c>
      <c r="H391" s="90">
        <v>0</v>
      </c>
      <c r="I391" s="90">
        <v>350874.51899999997</v>
      </c>
      <c r="J391" s="90">
        <v>0</v>
      </c>
      <c r="K391" s="90">
        <v>5162.5200000000004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5226.2780000000002</v>
      </c>
      <c r="R391" s="90">
        <v>0</v>
      </c>
      <c r="S391" s="90">
        <v>0</v>
      </c>
    </row>
    <row r="392" spans="1:19">
      <c r="A392" s="90" t="s">
        <v>803</v>
      </c>
      <c r="B392" s="91">
        <v>614214000000</v>
      </c>
      <c r="C392" s="90">
        <v>623729.08100000001</v>
      </c>
      <c r="D392" s="90" t="s">
        <v>996</v>
      </c>
      <c r="E392" s="90">
        <v>150327.25</v>
      </c>
      <c r="F392" s="90">
        <v>84617.157999999996</v>
      </c>
      <c r="G392" s="90">
        <v>84002.369000000006</v>
      </c>
      <c r="H392" s="90">
        <v>0</v>
      </c>
      <c r="I392" s="90">
        <v>296078.234</v>
      </c>
      <c r="J392" s="90">
        <v>0</v>
      </c>
      <c r="K392" s="90">
        <v>3774.1210000000001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4929.9489999999996</v>
      </c>
      <c r="R392" s="90">
        <v>0</v>
      </c>
      <c r="S392" s="90">
        <v>0</v>
      </c>
    </row>
    <row r="393" spans="1:19">
      <c r="A393" s="90" t="s">
        <v>804</v>
      </c>
      <c r="B393" s="91">
        <v>709694000000</v>
      </c>
      <c r="C393" s="90">
        <v>793508.92599999998</v>
      </c>
      <c r="D393" s="90" t="s">
        <v>947</v>
      </c>
      <c r="E393" s="90">
        <v>150327.25</v>
      </c>
      <c r="F393" s="90">
        <v>88818.014999999999</v>
      </c>
      <c r="G393" s="90">
        <v>84793.638999999996</v>
      </c>
      <c r="H393" s="90">
        <v>0</v>
      </c>
      <c r="I393" s="90">
        <v>459640.62699999998</v>
      </c>
      <c r="J393" s="90">
        <v>0</v>
      </c>
      <c r="K393" s="90">
        <v>4913.91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5015.4849999999997</v>
      </c>
      <c r="R393" s="90">
        <v>0</v>
      </c>
      <c r="S393" s="90">
        <v>0</v>
      </c>
    </row>
    <row r="394" spans="1:19">
      <c r="A394" s="90" t="s">
        <v>805</v>
      </c>
      <c r="B394" s="91">
        <v>867470000000</v>
      </c>
      <c r="C394" s="90">
        <v>1079916.5279999999</v>
      </c>
      <c r="D394" s="90" t="s">
        <v>948</v>
      </c>
      <c r="E394" s="90">
        <v>270589.05</v>
      </c>
      <c r="F394" s="90">
        <v>133019.06400000001</v>
      </c>
      <c r="G394" s="90">
        <v>120954.864</v>
      </c>
      <c r="H394" s="90">
        <v>0</v>
      </c>
      <c r="I394" s="90">
        <v>541041.53300000005</v>
      </c>
      <c r="J394" s="90">
        <v>0</v>
      </c>
      <c r="K394" s="90">
        <v>9000.2070000000003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5311.81</v>
      </c>
      <c r="R394" s="90">
        <v>0</v>
      </c>
      <c r="S394" s="90">
        <v>0</v>
      </c>
    </row>
    <row r="395" spans="1:19">
      <c r="A395" s="90" t="s">
        <v>806</v>
      </c>
      <c r="B395" s="91">
        <v>828864000000</v>
      </c>
      <c r="C395" s="90">
        <v>948201.46799999999</v>
      </c>
      <c r="D395" s="90" t="s">
        <v>867</v>
      </c>
      <c r="E395" s="90">
        <v>270589.05</v>
      </c>
      <c r="F395" s="90">
        <v>151653.867</v>
      </c>
      <c r="G395" s="90">
        <v>102509.537</v>
      </c>
      <c r="H395" s="90">
        <v>0</v>
      </c>
      <c r="I395" s="90">
        <v>413792.57799999998</v>
      </c>
      <c r="J395" s="90">
        <v>0</v>
      </c>
      <c r="K395" s="90">
        <v>4308.7709999999997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5347.6639999999998</v>
      </c>
      <c r="R395" s="90">
        <v>0</v>
      </c>
      <c r="S395" s="90">
        <v>0</v>
      </c>
    </row>
    <row r="396" spans="1:19">
      <c r="A396" s="90" t="s">
        <v>807</v>
      </c>
      <c r="B396" s="91">
        <v>756592000000</v>
      </c>
      <c r="C396" s="90">
        <v>857455.59</v>
      </c>
      <c r="D396" s="90" t="s">
        <v>868</v>
      </c>
      <c r="E396" s="90">
        <v>270589.05</v>
      </c>
      <c r="F396" s="90">
        <v>151653.867</v>
      </c>
      <c r="G396" s="90">
        <v>100465.666</v>
      </c>
      <c r="H396" s="90">
        <v>0</v>
      </c>
      <c r="I396" s="90">
        <v>322965.315</v>
      </c>
      <c r="J396" s="90">
        <v>0</v>
      </c>
      <c r="K396" s="90">
        <v>6531.2719999999999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5250.4189999999999</v>
      </c>
      <c r="R396" s="90">
        <v>0</v>
      </c>
      <c r="S396" s="90">
        <v>0</v>
      </c>
    </row>
    <row r="397" spans="1:19">
      <c r="A397" s="90" t="s">
        <v>808</v>
      </c>
      <c r="B397" s="91">
        <v>720962000000</v>
      </c>
      <c r="C397" s="90">
        <v>865741.52500000002</v>
      </c>
      <c r="D397" s="90" t="s">
        <v>869</v>
      </c>
      <c r="E397" s="90">
        <v>270589.05</v>
      </c>
      <c r="F397" s="90">
        <v>151653.867</v>
      </c>
      <c r="G397" s="90">
        <v>101611.798</v>
      </c>
      <c r="H397" s="90">
        <v>0</v>
      </c>
      <c r="I397" s="90">
        <v>332775.587</v>
      </c>
      <c r="J397" s="90">
        <v>0</v>
      </c>
      <c r="K397" s="90">
        <v>3887.837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5223.3869999999997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8997640000000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614214000000</v>
      </c>
      <c r="C400" s="90">
        <v>623729.08100000001</v>
      </c>
      <c r="D400" s="90"/>
      <c r="E400" s="90">
        <v>150327.25</v>
      </c>
      <c r="F400" s="90">
        <v>84617.157999999996</v>
      </c>
      <c r="G400" s="90">
        <v>84002.369000000006</v>
      </c>
      <c r="H400" s="90">
        <v>0</v>
      </c>
      <c r="I400" s="90">
        <v>247122.26800000001</v>
      </c>
      <c r="J400" s="90">
        <v>0</v>
      </c>
      <c r="K400" s="90">
        <v>3013.2159999999999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4929.9489999999996</v>
      </c>
      <c r="R400" s="90">
        <v>0</v>
      </c>
      <c r="S400" s="90">
        <v>0</v>
      </c>
    </row>
    <row r="401" spans="1:19">
      <c r="A401" s="90" t="s">
        <v>811</v>
      </c>
      <c r="B401" s="91">
        <v>867470000000</v>
      </c>
      <c r="C401" s="90">
        <v>1079916.5279999999</v>
      </c>
      <c r="D401" s="90"/>
      <c r="E401" s="90">
        <v>270589.05</v>
      </c>
      <c r="F401" s="90">
        <v>151653.867</v>
      </c>
      <c r="G401" s="90">
        <v>120954.864</v>
      </c>
      <c r="H401" s="90">
        <v>0</v>
      </c>
      <c r="I401" s="90">
        <v>541041.53300000005</v>
      </c>
      <c r="J401" s="90">
        <v>0</v>
      </c>
      <c r="K401" s="90">
        <v>9000.2070000000003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5347.6639999999998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165658.38</v>
      </c>
      <c r="C404" s="90">
        <v>16117.64</v>
      </c>
      <c r="D404" s="90">
        <v>0</v>
      </c>
      <c r="E404" s="90">
        <v>181776.02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8.4600000000000009</v>
      </c>
      <c r="C405" s="90">
        <v>0.82</v>
      </c>
      <c r="D405" s="90">
        <v>0</v>
      </c>
      <c r="E405" s="90">
        <v>9.2799999999999994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8.4600000000000009</v>
      </c>
      <c r="C406" s="90">
        <v>0.82</v>
      </c>
      <c r="D406" s="90">
        <v>0</v>
      </c>
      <c r="E406" s="90">
        <v>9.2799999999999994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392</v>
      </c>
      <c r="C1" s="90" t="s">
        <v>393</v>
      </c>
      <c r="D1" s="90" t="s">
        <v>394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395</v>
      </c>
      <c r="B2" s="90">
        <v>13720.81</v>
      </c>
      <c r="C2" s="90">
        <v>700.33</v>
      </c>
      <c r="D2" s="90">
        <v>700.33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396</v>
      </c>
      <c r="B3" s="90">
        <v>13720.81</v>
      </c>
      <c r="C3" s="90">
        <v>700.33</v>
      </c>
      <c r="D3" s="90">
        <v>700.33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397</v>
      </c>
      <c r="B4" s="90">
        <v>41828.85</v>
      </c>
      <c r="C4" s="90">
        <v>2135</v>
      </c>
      <c r="D4" s="90">
        <v>2135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398</v>
      </c>
      <c r="B5" s="90">
        <v>41828.85</v>
      </c>
      <c r="C5" s="90">
        <v>2135</v>
      </c>
      <c r="D5" s="90">
        <v>2135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400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401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402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403</v>
      </c>
      <c r="C12" s="90" t="s">
        <v>404</v>
      </c>
      <c r="D12" s="90" t="s">
        <v>405</v>
      </c>
      <c r="E12" s="90" t="s">
        <v>406</v>
      </c>
      <c r="F12" s="90" t="s">
        <v>407</v>
      </c>
      <c r="G12" s="90" t="s">
        <v>408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2294.29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2832.63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1189.1099999999999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38.700000000000003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270.01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145.51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10803.11</v>
      </c>
      <c r="C28" s="90">
        <v>2917.7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399</v>
      </c>
      <c r="C30" s="90" t="s">
        <v>47</v>
      </c>
      <c r="D30" s="90" t="s">
        <v>409</v>
      </c>
      <c r="E30" s="90" t="s">
        <v>410</v>
      </c>
      <c r="F30" s="90" t="s">
        <v>411</v>
      </c>
      <c r="G30" s="90" t="s">
        <v>412</v>
      </c>
      <c r="H30" s="90" t="s">
        <v>413</v>
      </c>
      <c r="I30" s="90" t="s">
        <v>414</v>
      </c>
      <c r="J30" s="90" t="s">
        <v>415</v>
      </c>
      <c r="K30"/>
      <c r="L30"/>
      <c r="M30"/>
      <c r="N30"/>
      <c r="O30"/>
      <c r="P30"/>
      <c r="Q30"/>
      <c r="R30"/>
      <c r="S30"/>
    </row>
    <row r="31" spans="1:19">
      <c r="A31" s="90" t="s">
        <v>416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417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418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419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420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421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422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423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424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425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426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427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428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429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430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431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432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433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434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435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436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437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438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439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440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441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442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443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444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445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446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447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448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449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450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451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452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453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454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455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456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457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458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459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460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461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269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462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463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464</v>
      </c>
      <c r="D81" s="90" t="s">
        <v>465</v>
      </c>
      <c r="E81" s="90" t="s">
        <v>466</v>
      </c>
      <c r="F81" s="90" t="s">
        <v>467</v>
      </c>
      <c r="G81" s="90" t="s">
        <v>468</v>
      </c>
      <c r="H81" s="90" t="s">
        <v>469</v>
      </c>
      <c r="I81" s="90" t="s">
        <v>470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471</v>
      </c>
      <c r="B82" s="90" t="s">
        <v>472</v>
      </c>
      <c r="C82" s="90">
        <v>0.22</v>
      </c>
      <c r="D82" s="90">
        <v>0.90800000000000003</v>
      </c>
      <c r="E82" s="90">
        <v>1.0509999999999999</v>
      </c>
      <c r="F82" s="90">
        <v>152</v>
      </c>
      <c r="G82" s="90">
        <v>0</v>
      </c>
      <c r="H82" s="90">
        <v>90</v>
      </c>
      <c r="I82" s="90" t="s">
        <v>473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474</v>
      </c>
      <c r="B83" s="90" t="s">
        <v>472</v>
      </c>
      <c r="C83" s="90">
        <v>0.22</v>
      </c>
      <c r="D83" s="90">
        <v>0.90800000000000003</v>
      </c>
      <c r="E83" s="90">
        <v>1.0509999999999999</v>
      </c>
      <c r="F83" s="90">
        <v>104</v>
      </c>
      <c r="G83" s="90">
        <v>270</v>
      </c>
      <c r="H83" s="90">
        <v>90</v>
      </c>
      <c r="I83" s="90" t="s">
        <v>475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476</v>
      </c>
      <c r="B84" s="90" t="s">
        <v>472</v>
      </c>
      <c r="C84" s="90">
        <v>0.22</v>
      </c>
      <c r="D84" s="90">
        <v>0.90800000000000003</v>
      </c>
      <c r="E84" s="90">
        <v>1.0509999999999999</v>
      </c>
      <c r="F84" s="90">
        <v>152</v>
      </c>
      <c r="G84" s="90">
        <v>0</v>
      </c>
      <c r="H84" s="90">
        <v>90</v>
      </c>
      <c r="I84" s="90" t="s">
        <v>473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477</v>
      </c>
      <c r="B85" s="90" t="s">
        <v>472</v>
      </c>
      <c r="C85" s="90">
        <v>0.22</v>
      </c>
      <c r="D85" s="90">
        <v>0.90800000000000003</v>
      </c>
      <c r="E85" s="90">
        <v>1.0509999999999999</v>
      </c>
      <c r="F85" s="90">
        <v>104</v>
      </c>
      <c r="G85" s="90">
        <v>270</v>
      </c>
      <c r="H85" s="90">
        <v>90</v>
      </c>
      <c r="I85" s="90" t="s">
        <v>475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478</v>
      </c>
      <c r="B86" s="90" t="s">
        <v>479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480</v>
      </c>
      <c r="B87" s="90" t="s">
        <v>481</v>
      </c>
      <c r="C87" s="90">
        <v>0.3</v>
      </c>
      <c r="D87" s="90">
        <v>0.27300000000000002</v>
      </c>
      <c r="E87" s="90">
        <v>0.28799999999999998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482</v>
      </c>
      <c r="B88" s="90" t="s">
        <v>472</v>
      </c>
      <c r="C88" s="90">
        <v>0.22</v>
      </c>
      <c r="D88" s="90">
        <v>0.90800000000000003</v>
      </c>
      <c r="E88" s="90">
        <v>1.0509999999999999</v>
      </c>
      <c r="F88" s="90">
        <v>96</v>
      </c>
      <c r="G88" s="90">
        <v>180</v>
      </c>
      <c r="H88" s="90">
        <v>90</v>
      </c>
      <c r="I88" s="90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484</v>
      </c>
      <c r="B89" s="90" t="s">
        <v>472</v>
      </c>
      <c r="C89" s="90">
        <v>0.22</v>
      </c>
      <c r="D89" s="90">
        <v>0.90800000000000003</v>
      </c>
      <c r="E89" s="90">
        <v>1.0509999999999999</v>
      </c>
      <c r="F89" s="90">
        <v>208</v>
      </c>
      <c r="G89" s="90">
        <v>90</v>
      </c>
      <c r="H89" s="90">
        <v>90</v>
      </c>
      <c r="I89" s="90" t="s">
        <v>485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486</v>
      </c>
      <c r="B90" s="90" t="s">
        <v>472</v>
      </c>
      <c r="C90" s="90">
        <v>0.22</v>
      </c>
      <c r="D90" s="90">
        <v>0.90800000000000003</v>
      </c>
      <c r="E90" s="90">
        <v>1.0509999999999999</v>
      </c>
      <c r="F90" s="90">
        <v>96</v>
      </c>
      <c r="G90" s="90">
        <v>180</v>
      </c>
      <c r="H90" s="90">
        <v>90</v>
      </c>
      <c r="I90" s="90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487</v>
      </c>
      <c r="B91" s="90" t="s">
        <v>472</v>
      </c>
      <c r="C91" s="90">
        <v>0.22</v>
      </c>
      <c r="D91" s="90">
        <v>0.90800000000000003</v>
      </c>
      <c r="E91" s="90">
        <v>1.0509999999999999</v>
      </c>
      <c r="F91" s="90">
        <v>208</v>
      </c>
      <c r="G91" s="90">
        <v>90</v>
      </c>
      <c r="H91" s="90">
        <v>90</v>
      </c>
      <c r="I91" s="90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488</v>
      </c>
      <c r="B92" s="90" t="s">
        <v>479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489</v>
      </c>
      <c r="B93" s="90" t="s">
        <v>481</v>
      </c>
      <c r="C93" s="90">
        <v>0.3</v>
      </c>
      <c r="D93" s="90">
        <v>0.27300000000000002</v>
      </c>
      <c r="E93" s="90">
        <v>0.28799999999999998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490</v>
      </c>
      <c r="B94" s="90" t="s">
        <v>472</v>
      </c>
      <c r="C94" s="90">
        <v>0.22</v>
      </c>
      <c r="D94" s="90">
        <v>0.90800000000000003</v>
      </c>
      <c r="E94" s="90">
        <v>1.0509999999999999</v>
      </c>
      <c r="F94" s="90">
        <v>44</v>
      </c>
      <c r="G94" s="90">
        <v>90</v>
      </c>
      <c r="H94" s="90">
        <v>90</v>
      </c>
      <c r="I94" s="90" t="s">
        <v>485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491</v>
      </c>
      <c r="B95" s="90" t="s">
        <v>472</v>
      </c>
      <c r="C95" s="90">
        <v>0.22</v>
      </c>
      <c r="D95" s="90">
        <v>0.90800000000000003</v>
      </c>
      <c r="E95" s="90">
        <v>1.0509999999999999</v>
      </c>
      <c r="F95" s="90">
        <v>12</v>
      </c>
      <c r="G95" s="90">
        <v>90</v>
      </c>
      <c r="H95" s="90">
        <v>90</v>
      </c>
      <c r="I95" s="90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492</v>
      </c>
      <c r="B96" s="90" t="s">
        <v>472</v>
      </c>
      <c r="C96" s="90">
        <v>0.22</v>
      </c>
      <c r="D96" s="90">
        <v>0.90800000000000003</v>
      </c>
      <c r="E96" s="90">
        <v>1.0509999999999999</v>
      </c>
      <c r="F96" s="90">
        <v>60</v>
      </c>
      <c r="G96" s="90">
        <v>0</v>
      </c>
      <c r="H96" s="90">
        <v>90</v>
      </c>
      <c r="I96" s="90" t="s">
        <v>473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493</v>
      </c>
      <c r="B97" s="90" t="s">
        <v>479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494</v>
      </c>
      <c r="B98" s="90" t="s">
        <v>472</v>
      </c>
      <c r="C98" s="90">
        <v>0.22</v>
      </c>
      <c r="D98" s="90">
        <v>0.90800000000000003</v>
      </c>
      <c r="E98" s="90">
        <v>1.0509999999999999</v>
      </c>
      <c r="F98" s="90">
        <v>44</v>
      </c>
      <c r="G98" s="90">
        <v>90</v>
      </c>
      <c r="H98" s="90">
        <v>90</v>
      </c>
      <c r="I98" s="90" t="s">
        <v>485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495</v>
      </c>
      <c r="B99" s="90" t="s">
        <v>472</v>
      </c>
      <c r="C99" s="90">
        <v>0.22</v>
      </c>
      <c r="D99" s="90">
        <v>0.90800000000000003</v>
      </c>
      <c r="E99" s="90">
        <v>1.0509999999999999</v>
      </c>
      <c r="F99" s="90">
        <v>12</v>
      </c>
      <c r="G99" s="90">
        <v>90</v>
      </c>
      <c r="H99" s="90">
        <v>90</v>
      </c>
      <c r="I99" s="90" t="s">
        <v>485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496</v>
      </c>
      <c r="B100" s="90" t="s">
        <v>472</v>
      </c>
      <c r="C100" s="90">
        <v>0.22</v>
      </c>
      <c r="D100" s="90">
        <v>0.90800000000000003</v>
      </c>
      <c r="E100" s="90">
        <v>1.0509999999999999</v>
      </c>
      <c r="F100" s="90">
        <v>60</v>
      </c>
      <c r="G100" s="90">
        <v>0</v>
      </c>
      <c r="H100" s="90">
        <v>90</v>
      </c>
      <c r="I100" s="90" t="s">
        <v>473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497</v>
      </c>
      <c r="B101" s="90" t="s">
        <v>481</v>
      </c>
      <c r="C101" s="90">
        <v>0.3</v>
      </c>
      <c r="D101" s="90">
        <v>0.27300000000000002</v>
      </c>
      <c r="E101" s="90">
        <v>0.28799999999999998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498</v>
      </c>
      <c r="B102" s="90" t="s">
        <v>472</v>
      </c>
      <c r="C102" s="90">
        <v>0.22</v>
      </c>
      <c r="D102" s="90">
        <v>0.90800000000000003</v>
      </c>
      <c r="E102" s="90">
        <v>1.0509999999999999</v>
      </c>
      <c r="F102" s="90">
        <v>104</v>
      </c>
      <c r="G102" s="90">
        <v>90</v>
      </c>
      <c r="H102" s="90">
        <v>90</v>
      </c>
      <c r="I102" s="90" t="s">
        <v>485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499</v>
      </c>
      <c r="B103" s="90" t="s">
        <v>472</v>
      </c>
      <c r="C103" s="90">
        <v>0.22</v>
      </c>
      <c r="D103" s="90">
        <v>0.90800000000000003</v>
      </c>
      <c r="E103" s="90">
        <v>1.0509999999999999</v>
      </c>
      <c r="F103" s="90">
        <v>96</v>
      </c>
      <c r="G103" s="90">
        <v>0</v>
      </c>
      <c r="H103" s="90">
        <v>90</v>
      </c>
      <c r="I103" s="90" t="s">
        <v>473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500</v>
      </c>
      <c r="B104" s="90" t="s">
        <v>479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501</v>
      </c>
      <c r="B105" s="90" t="s">
        <v>472</v>
      </c>
      <c r="C105" s="90">
        <v>0.22</v>
      </c>
      <c r="D105" s="90">
        <v>0.90800000000000003</v>
      </c>
      <c r="E105" s="90">
        <v>1.0509999999999999</v>
      </c>
      <c r="F105" s="90">
        <v>44</v>
      </c>
      <c r="G105" s="90">
        <v>180</v>
      </c>
      <c r="H105" s="90">
        <v>90</v>
      </c>
      <c r="I105" s="90" t="s">
        <v>483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502</v>
      </c>
      <c r="B106" s="90" t="s">
        <v>472</v>
      </c>
      <c r="C106" s="90">
        <v>0.22</v>
      </c>
      <c r="D106" s="90">
        <v>0.90800000000000003</v>
      </c>
      <c r="E106" s="90">
        <v>1.0509999999999999</v>
      </c>
      <c r="F106" s="90">
        <v>36</v>
      </c>
      <c r="G106" s="90">
        <v>270</v>
      </c>
      <c r="H106" s="90">
        <v>90</v>
      </c>
      <c r="I106" s="90" t="s">
        <v>475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503</v>
      </c>
      <c r="B107" s="90" t="s">
        <v>479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504</v>
      </c>
      <c r="B108" s="90" t="s">
        <v>472</v>
      </c>
      <c r="C108" s="90">
        <v>0.22</v>
      </c>
      <c r="D108" s="90">
        <v>0.90800000000000003</v>
      </c>
      <c r="E108" s="90">
        <v>1.0509999999999999</v>
      </c>
      <c r="F108" s="90">
        <v>44</v>
      </c>
      <c r="G108" s="90">
        <v>180</v>
      </c>
      <c r="H108" s="90">
        <v>90</v>
      </c>
      <c r="I108" s="90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505</v>
      </c>
      <c r="B109" s="90" t="s">
        <v>472</v>
      </c>
      <c r="C109" s="90">
        <v>0.22</v>
      </c>
      <c r="D109" s="90">
        <v>0.90800000000000003</v>
      </c>
      <c r="E109" s="90">
        <v>1.0509999999999999</v>
      </c>
      <c r="F109" s="90">
        <v>36</v>
      </c>
      <c r="G109" s="90">
        <v>270</v>
      </c>
      <c r="H109" s="90">
        <v>90</v>
      </c>
      <c r="I109" s="90" t="s">
        <v>475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506</v>
      </c>
      <c r="B110" s="90" t="s">
        <v>481</v>
      </c>
      <c r="C110" s="90">
        <v>0.3</v>
      </c>
      <c r="D110" s="90">
        <v>0.27300000000000002</v>
      </c>
      <c r="E110" s="90">
        <v>0.28799999999999998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507</v>
      </c>
      <c r="B111" s="90" t="s">
        <v>472</v>
      </c>
      <c r="C111" s="90">
        <v>0.22</v>
      </c>
      <c r="D111" s="90">
        <v>0.90800000000000003</v>
      </c>
      <c r="E111" s="90">
        <v>1.0509999999999999</v>
      </c>
      <c r="F111" s="90">
        <v>44</v>
      </c>
      <c r="G111" s="90">
        <v>180</v>
      </c>
      <c r="H111" s="90">
        <v>90</v>
      </c>
      <c r="I111" s="90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508</v>
      </c>
      <c r="B112" s="90" t="s">
        <v>472</v>
      </c>
      <c r="C112" s="90">
        <v>0.22</v>
      </c>
      <c r="D112" s="90">
        <v>0.90800000000000003</v>
      </c>
      <c r="E112" s="90">
        <v>1.0509999999999999</v>
      </c>
      <c r="F112" s="90">
        <v>36</v>
      </c>
      <c r="G112" s="90">
        <v>270</v>
      </c>
      <c r="H112" s="90">
        <v>90</v>
      </c>
      <c r="I112" s="90" t="s">
        <v>475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509</v>
      </c>
      <c r="B113" s="90" t="s">
        <v>479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510</v>
      </c>
      <c r="B114" s="90" t="s">
        <v>472</v>
      </c>
      <c r="C114" s="90">
        <v>0.22</v>
      </c>
      <c r="D114" s="90">
        <v>0.90800000000000003</v>
      </c>
      <c r="E114" s="90">
        <v>1.0509999999999999</v>
      </c>
      <c r="F114" s="90">
        <v>44</v>
      </c>
      <c r="G114" s="90">
        <v>180</v>
      </c>
      <c r="H114" s="90">
        <v>90</v>
      </c>
      <c r="I114" s="90" t="s">
        <v>483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511</v>
      </c>
      <c r="B115" s="90" t="s">
        <v>472</v>
      </c>
      <c r="C115" s="90">
        <v>0.22</v>
      </c>
      <c r="D115" s="90">
        <v>0.90800000000000003</v>
      </c>
      <c r="E115" s="90">
        <v>1.0509999999999999</v>
      </c>
      <c r="F115" s="90">
        <v>36</v>
      </c>
      <c r="G115" s="90">
        <v>270</v>
      </c>
      <c r="H115" s="90">
        <v>90</v>
      </c>
      <c r="I115" s="90" t="s">
        <v>475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512</v>
      </c>
      <c r="B116" s="90" t="s">
        <v>481</v>
      </c>
      <c r="C116" s="90">
        <v>0.3</v>
      </c>
      <c r="D116" s="90">
        <v>0.27300000000000002</v>
      </c>
      <c r="E116" s="90">
        <v>0.28799999999999998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513</v>
      </c>
      <c r="B117" s="90" t="s">
        <v>472</v>
      </c>
      <c r="C117" s="90">
        <v>0.22</v>
      </c>
      <c r="D117" s="90">
        <v>0.90800000000000003</v>
      </c>
      <c r="E117" s="90">
        <v>1.0509999999999999</v>
      </c>
      <c r="F117" s="90">
        <v>44</v>
      </c>
      <c r="G117" s="90">
        <v>180</v>
      </c>
      <c r="H117" s="90">
        <v>90</v>
      </c>
      <c r="I117" s="90" t="s">
        <v>483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514</v>
      </c>
      <c r="B118" s="90" t="s">
        <v>472</v>
      </c>
      <c r="C118" s="90">
        <v>0.22</v>
      </c>
      <c r="D118" s="90">
        <v>0.90800000000000003</v>
      </c>
      <c r="E118" s="90">
        <v>1.0509999999999999</v>
      </c>
      <c r="F118" s="90">
        <v>36</v>
      </c>
      <c r="G118" s="90">
        <v>270</v>
      </c>
      <c r="H118" s="90">
        <v>90</v>
      </c>
      <c r="I118" s="90" t="s">
        <v>475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515</v>
      </c>
      <c r="B119" s="90" t="s">
        <v>479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516</v>
      </c>
      <c r="B120" s="90" t="s">
        <v>472</v>
      </c>
      <c r="C120" s="90">
        <v>0.22</v>
      </c>
      <c r="D120" s="90">
        <v>0.90800000000000003</v>
      </c>
      <c r="E120" s="90">
        <v>1.0509999999999999</v>
      </c>
      <c r="F120" s="90">
        <v>44</v>
      </c>
      <c r="G120" s="90">
        <v>180</v>
      </c>
      <c r="H120" s="90">
        <v>90</v>
      </c>
      <c r="I120" s="90" t="s">
        <v>483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517</v>
      </c>
      <c r="B121" s="90" t="s">
        <v>472</v>
      </c>
      <c r="C121" s="90">
        <v>0.22</v>
      </c>
      <c r="D121" s="90">
        <v>0.90800000000000003</v>
      </c>
      <c r="E121" s="90">
        <v>1.0509999999999999</v>
      </c>
      <c r="F121" s="90">
        <v>36</v>
      </c>
      <c r="G121" s="90">
        <v>270</v>
      </c>
      <c r="H121" s="90">
        <v>90</v>
      </c>
      <c r="I121" s="90" t="s">
        <v>475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518</v>
      </c>
      <c r="B122" s="90" t="s">
        <v>481</v>
      </c>
      <c r="C122" s="90">
        <v>0.3</v>
      </c>
      <c r="D122" s="90">
        <v>0.27300000000000002</v>
      </c>
      <c r="E122" s="90">
        <v>0.28799999999999998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519</v>
      </c>
      <c r="B123" s="90" t="s">
        <v>472</v>
      </c>
      <c r="C123" s="90">
        <v>0.22</v>
      </c>
      <c r="D123" s="90">
        <v>0.90800000000000003</v>
      </c>
      <c r="E123" s="90">
        <v>1.0509999999999999</v>
      </c>
      <c r="F123" s="90">
        <v>44</v>
      </c>
      <c r="G123" s="90">
        <v>0</v>
      </c>
      <c r="H123" s="90">
        <v>90</v>
      </c>
      <c r="I123" s="90" t="s">
        <v>473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520</v>
      </c>
      <c r="B124" s="90" t="s">
        <v>472</v>
      </c>
      <c r="C124" s="90">
        <v>0.22</v>
      </c>
      <c r="D124" s="90">
        <v>0.90800000000000003</v>
      </c>
      <c r="E124" s="90">
        <v>1.0509999999999999</v>
      </c>
      <c r="F124" s="90">
        <v>36</v>
      </c>
      <c r="G124" s="90">
        <v>270</v>
      </c>
      <c r="H124" s="90">
        <v>90</v>
      </c>
      <c r="I124" s="90" t="s">
        <v>475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521</v>
      </c>
      <c r="B125" s="90" t="s">
        <v>479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522</v>
      </c>
      <c r="B126" s="90" t="s">
        <v>472</v>
      </c>
      <c r="C126" s="90">
        <v>0.22</v>
      </c>
      <c r="D126" s="90">
        <v>0.90800000000000003</v>
      </c>
      <c r="E126" s="90">
        <v>1.0509999999999999</v>
      </c>
      <c r="F126" s="90">
        <v>44</v>
      </c>
      <c r="G126" s="90">
        <v>0</v>
      </c>
      <c r="H126" s="90">
        <v>90</v>
      </c>
      <c r="I126" s="90" t="s">
        <v>473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523</v>
      </c>
      <c r="B127" s="90" t="s">
        <v>472</v>
      </c>
      <c r="C127" s="90">
        <v>0.22</v>
      </c>
      <c r="D127" s="90">
        <v>0.90800000000000003</v>
      </c>
      <c r="E127" s="90">
        <v>1.0509999999999999</v>
      </c>
      <c r="F127" s="90">
        <v>36</v>
      </c>
      <c r="G127" s="90">
        <v>270</v>
      </c>
      <c r="H127" s="90">
        <v>90</v>
      </c>
      <c r="I127" s="90" t="s">
        <v>475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524</v>
      </c>
      <c r="B128" s="90" t="s">
        <v>481</v>
      </c>
      <c r="C128" s="90">
        <v>0.3</v>
      </c>
      <c r="D128" s="90">
        <v>0.27300000000000002</v>
      </c>
      <c r="E128" s="90">
        <v>0.28799999999999998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525</v>
      </c>
      <c r="B129" s="90" t="s">
        <v>472</v>
      </c>
      <c r="C129" s="90">
        <v>0.22</v>
      </c>
      <c r="D129" s="90">
        <v>0.90800000000000003</v>
      </c>
      <c r="E129" s="90">
        <v>1.0509999999999999</v>
      </c>
      <c r="F129" s="90">
        <v>44</v>
      </c>
      <c r="G129" s="90">
        <v>0</v>
      </c>
      <c r="H129" s="90">
        <v>90</v>
      </c>
      <c r="I129" s="90" t="s">
        <v>473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526</v>
      </c>
      <c r="B130" s="90" t="s">
        <v>472</v>
      </c>
      <c r="C130" s="90">
        <v>0.22</v>
      </c>
      <c r="D130" s="90">
        <v>0.90800000000000003</v>
      </c>
      <c r="E130" s="90">
        <v>1.0509999999999999</v>
      </c>
      <c r="F130" s="90">
        <v>36</v>
      </c>
      <c r="G130" s="90">
        <v>270</v>
      </c>
      <c r="H130" s="90">
        <v>90</v>
      </c>
      <c r="I130" s="90" t="s">
        <v>475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527</v>
      </c>
      <c r="B131" s="90" t="s">
        <v>479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528</v>
      </c>
      <c r="B132" s="90" t="s">
        <v>472</v>
      </c>
      <c r="C132" s="90">
        <v>0.22</v>
      </c>
      <c r="D132" s="90">
        <v>0.90800000000000003</v>
      </c>
      <c r="E132" s="90">
        <v>1.0509999999999999</v>
      </c>
      <c r="F132" s="90">
        <v>44</v>
      </c>
      <c r="G132" s="90">
        <v>0</v>
      </c>
      <c r="H132" s="90">
        <v>90</v>
      </c>
      <c r="I132" s="90" t="s">
        <v>473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529</v>
      </c>
      <c r="B133" s="90" t="s">
        <v>472</v>
      </c>
      <c r="C133" s="90">
        <v>0.22</v>
      </c>
      <c r="D133" s="90">
        <v>0.90800000000000003</v>
      </c>
      <c r="E133" s="90">
        <v>1.0509999999999999</v>
      </c>
      <c r="F133" s="90">
        <v>36</v>
      </c>
      <c r="G133" s="90">
        <v>270</v>
      </c>
      <c r="H133" s="90">
        <v>90</v>
      </c>
      <c r="I133" s="90" t="s">
        <v>475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530</v>
      </c>
      <c r="B134" s="90" t="s">
        <v>481</v>
      </c>
      <c r="C134" s="90">
        <v>0.3</v>
      </c>
      <c r="D134" s="90">
        <v>0.27300000000000002</v>
      </c>
      <c r="E134" s="90">
        <v>0.28799999999999998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531</v>
      </c>
      <c r="B135" s="90" t="s">
        <v>472</v>
      </c>
      <c r="C135" s="90">
        <v>0.22</v>
      </c>
      <c r="D135" s="90">
        <v>0.90800000000000003</v>
      </c>
      <c r="E135" s="90">
        <v>1.0509999999999999</v>
      </c>
      <c r="F135" s="90">
        <v>44</v>
      </c>
      <c r="G135" s="90">
        <v>0</v>
      </c>
      <c r="H135" s="90">
        <v>90</v>
      </c>
      <c r="I135" s="90" t="s">
        <v>473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532</v>
      </c>
      <c r="B136" s="90" t="s">
        <v>472</v>
      </c>
      <c r="C136" s="90">
        <v>0.22</v>
      </c>
      <c r="D136" s="90">
        <v>0.90800000000000003</v>
      </c>
      <c r="E136" s="90">
        <v>1.0509999999999999</v>
      </c>
      <c r="F136" s="90">
        <v>36</v>
      </c>
      <c r="G136" s="90">
        <v>270</v>
      </c>
      <c r="H136" s="90">
        <v>90</v>
      </c>
      <c r="I136" s="90" t="s">
        <v>475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533</v>
      </c>
      <c r="B137" s="90" t="s">
        <v>479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534</v>
      </c>
      <c r="B138" s="90" t="s">
        <v>472</v>
      </c>
      <c r="C138" s="90">
        <v>0.22</v>
      </c>
      <c r="D138" s="90">
        <v>0.90800000000000003</v>
      </c>
      <c r="E138" s="90">
        <v>1.0509999999999999</v>
      </c>
      <c r="F138" s="90">
        <v>44</v>
      </c>
      <c r="G138" s="90">
        <v>0</v>
      </c>
      <c r="H138" s="90">
        <v>90</v>
      </c>
      <c r="I138" s="90" t="s">
        <v>473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535</v>
      </c>
      <c r="B139" s="90" t="s">
        <v>472</v>
      </c>
      <c r="C139" s="90">
        <v>0.22</v>
      </c>
      <c r="D139" s="90">
        <v>0.90800000000000003</v>
      </c>
      <c r="E139" s="90">
        <v>1.0509999999999999</v>
      </c>
      <c r="F139" s="90">
        <v>36</v>
      </c>
      <c r="G139" s="90">
        <v>270</v>
      </c>
      <c r="H139" s="90">
        <v>90</v>
      </c>
      <c r="I139" s="90" t="s">
        <v>475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536</v>
      </c>
      <c r="B140" s="90" t="s">
        <v>481</v>
      </c>
      <c r="C140" s="90">
        <v>0.3</v>
      </c>
      <c r="D140" s="90">
        <v>0.27300000000000002</v>
      </c>
      <c r="E140" s="90">
        <v>0.28799999999999998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537</v>
      </c>
      <c r="B141" s="90" t="s">
        <v>472</v>
      </c>
      <c r="C141" s="90">
        <v>0.22</v>
      </c>
      <c r="D141" s="90">
        <v>0.90800000000000003</v>
      </c>
      <c r="E141" s="90">
        <v>1.0509999999999999</v>
      </c>
      <c r="F141" s="90">
        <v>20</v>
      </c>
      <c r="G141" s="90">
        <v>270</v>
      </c>
      <c r="H141" s="90">
        <v>90</v>
      </c>
      <c r="I141" s="90" t="s">
        <v>475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538</v>
      </c>
      <c r="B142" s="90" t="s">
        <v>479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539</v>
      </c>
      <c r="B143" s="90" t="s">
        <v>472</v>
      </c>
      <c r="C143" s="90">
        <v>0.22</v>
      </c>
      <c r="D143" s="90">
        <v>0.90800000000000003</v>
      </c>
      <c r="E143" s="90">
        <v>1.0509999999999999</v>
      </c>
      <c r="F143" s="90">
        <v>20</v>
      </c>
      <c r="G143" s="90">
        <v>270</v>
      </c>
      <c r="H143" s="90">
        <v>90</v>
      </c>
      <c r="I143" s="90" t="s">
        <v>475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540</v>
      </c>
      <c r="B144" s="90" t="s">
        <v>481</v>
      </c>
      <c r="C144" s="90">
        <v>0.3</v>
      </c>
      <c r="D144" s="90">
        <v>0.27300000000000002</v>
      </c>
      <c r="E144" s="90">
        <v>0.28799999999999998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541</v>
      </c>
      <c r="B145" s="90" t="s">
        <v>472</v>
      </c>
      <c r="C145" s="90">
        <v>0.22</v>
      </c>
      <c r="D145" s="90">
        <v>0.90800000000000003</v>
      </c>
      <c r="E145" s="90">
        <v>1.0509999999999999</v>
      </c>
      <c r="F145" s="90">
        <v>20</v>
      </c>
      <c r="G145" s="90">
        <v>270</v>
      </c>
      <c r="H145" s="90">
        <v>90</v>
      </c>
      <c r="I145" s="90" t="s">
        <v>475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542</v>
      </c>
      <c r="B146" s="90" t="s">
        <v>479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543</v>
      </c>
      <c r="B147" s="90" t="s">
        <v>472</v>
      </c>
      <c r="C147" s="90">
        <v>0.22</v>
      </c>
      <c r="D147" s="90">
        <v>0.90800000000000003</v>
      </c>
      <c r="E147" s="90">
        <v>1.0509999999999999</v>
      </c>
      <c r="F147" s="90">
        <v>20</v>
      </c>
      <c r="G147" s="90">
        <v>270</v>
      </c>
      <c r="H147" s="90">
        <v>90</v>
      </c>
      <c r="I147" s="90" t="s">
        <v>475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544</v>
      </c>
      <c r="B148" s="90" t="s">
        <v>481</v>
      </c>
      <c r="C148" s="90">
        <v>0.3</v>
      </c>
      <c r="D148" s="90">
        <v>0.27300000000000002</v>
      </c>
      <c r="E148" s="90">
        <v>0.28799999999999998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545</v>
      </c>
      <c r="B149" s="90" t="s">
        <v>472</v>
      </c>
      <c r="C149" s="90">
        <v>0.22</v>
      </c>
      <c r="D149" s="90">
        <v>0.90800000000000003</v>
      </c>
      <c r="E149" s="90">
        <v>1.0509999999999999</v>
      </c>
      <c r="F149" s="90">
        <v>20</v>
      </c>
      <c r="G149" s="90">
        <v>270</v>
      </c>
      <c r="H149" s="90">
        <v>90</v>
      </c>
      <c r="I149" s="90" t="s">
        <v>475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546</v>
      </c>
      <c r="B150" s="90" t="s">
        <v>479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547</v>
      </c>
      <c r="B151" s="90" t="s">
        <v>472</v>
      </c>
      <c r="C151" s="90">
        <v>0.22</v>
      </c>
      <c r="D151" s="90">
        <v>0.90800000000000003</v>
      </c>
      <c r="E151" s="90">
        <v>1.0509999999999999</v>
      </c>
      <c r="F151" s="90">
        <v>20</v>
      </c>
      <c r="G151" s="90">
        <v>270</v>
      </c>
      <c r="H151" s="90">
        <v>90</v>
      </c>
      <c r="I151" s="90" t="s">
        <v>475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548</v>
      </c>
      <c r="B152" s="90" t="s">
        <v>481</v>
      </c>
      <c r="C152" s="90">
        <v>0.3</v>
      </c>
      <c r="D152" s="90">
        <v>0.27300000000000002</v>
      </c>
      <c r="E152" s="90">
        <v>0.28799999999999998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549</v>
      </c>
      <c r="B153" s="90" t="s">
        <v>479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550</v>
      </c>
      <c r="B154" s="90" t="s">
        <v>481</v>
      </c>
      <c r="C154" s="90">
        <v>0.3</v>
      </c>
      <c r="D154" s="90">
        <v>0.27300000000000002</v>
      </c>
      <c r="E154" s="90">
        <v>0.28799999999999998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551</v>
      </c>
      <c r="B155" s="90" t="s">
        <v>472</v>
      </c>
      <c r="C155" s="90">
        <v>0.22</v>
      </c>
      <c r="D155" s="90">
        <v>0.90800000000000003</v>
      </c>
      <c r="E155" s="90">
        <v>1.0509999999999999</v>
      </c>
      <c r="F155" s="90">
        <v>36</v>
      </c>
      <c r="G155" s="90">
        <v>90</v>
      </c>
      <c r="H155" s="90">
        <v>90</v>
      </c>
      <c r="I155" s="90" t="s">
        <v>485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552</v>
      </c>
      <c r="B156" s="90" t="s">
        <v>479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553</v>
      </c>
      <c r="B157" s="90" t="s">
        <v>472</v>
      </c>
      <c r="C157" s="90">
        <v>0.22</v>
      </c>
      <c r="D157" s="90">
        <v>0.90800000000000003</v>
      </c>
      <c r="E157" s="90">
        <v>1.0509999999999999</v>
      </c>
      <c r="F157" s="90">
        <v>140</v>
      </c>
      <c r="G157" s="90">
        <v>90</v>
      </c>
      <c r="H157" s="90">
        <v>90</v>
      </c>
      <c r="I157" s="90" t="s">
        <v>485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554</v>
      </c>
      <c r="B158" s="90" t="s">
        <v>472</v>
      </c>
      <c r="C158" s="90">
        <v>0.22</v>
      </c>
      <c r="D158" s="90">
        <v>0.90800000000000003</v>
      </c>
      <c r="E158" s="90">
        <v>1.0509999999999999</v>
      </c>
      <c r="F158" s="90">
        <v>96</v>
      </c>
      <c r="G158" s="90">
        <v>0</v>
      </c>
      <c r="H158" s="90">
        <v>90</v>
      </c>
      <c r="I158" s="90" t="s">
        <v>473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555</v>
      </c>
      <c r="B159" s="90" t="s">
        <v>481</v>
      </c>
      <c r="C159" s="90">
        <v>0.3</v>
      </c>
      <c r="D159" s="90">
        <v>0.27300000000000002</v>
      </c>
      <c r="E159" s="90">
        <v>0.28799999999999998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556</v>
      </c>
      <c r="B160" s="90" t="s">
        <v>472</v>
      </c>
      <c r="C160" s="90">
        <v>0.22</v>
      </c>
      <c r="D160" s="90">
        <v>0.90800000000000003</v>
      </c>
      <c r="E160" s="90">
        <v>1.0509999999999999</v>
      </c>
      <c r="F160" s="90">
        <v>60</v>
      </c>
      <c r="G160" s="90">
        <v>180</v>
      </c>
      <c r="H160" s="90">
        <v>90</v>
      </c>
      <c r="I160" s="90" t="s">
        <v>483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557</v>
      </c>
      <c r="B161" s="90" t="s">
        <v>479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558</v>
      </c>
      <c r="B162" s="90" t="s">
        <v>472</v>
      </c>
      <c r="C162" s="90">
        <v>0.22</v>
      </c>
      <c r="D162" s="90">
        <v>0.90800000000000003</v>
      </c>
      <c r="E162" s="90">
        <v>1.0509999999999999</v>
      </c>
      <c r="F162" s="90">
        <v>60</v>
      </c>
      <c r="G162" s="90">
        <v>180</v>
      </c>
      <c r="H162" s="90">
        <v>90</v>
      </c>
      <c r="I162" s="90" t="s">
        <v>483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559</v>
      </c>
      <c r="B163" s="90" t="s">
        <v>481</v>
      </c>
      <c r="C163" s="90">
        <v>0.3</v>
      </c>
      <c r="D163" s="90">
        <v>0.27300000000000002</v>
      </c>
      <c r="E163" s="90">
        <v>0.28799999999999998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560</v>
      </c>
      <c r="B164" s="90" t="s">
        <v>472</v>
      </c>
      <c r="C164" s="90">
        <v>0.22</v>
      </c>
      <c r="D164" s="90">
        <v>0.90800000000000003</v>
      </c>
      <c r="E164" s="90">
        <v>1.0509999999999999</v>
      </c>
      <c r="F164" s="90">
        <v>68</v>
      </c>
      <c r="G164" s="90">
        <v>270</v>
      </c>
      <c r="H164" s="90">
        <v>90</v>
      </c>
      <c r="I164" s="90" t="s">
        <v>475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561</v>
      </c>
      <c r="B165" s="90" t="s">
        <v>472</v>
      </c>
      <c r="C165" s="90">
        <v>0.22</v>
      </c>
      <c r="D165" s="90">
        <v>0.90800000000000003</v>
      </c>
      <c r="E165" s="90">
        <v>1.0509999999999999</v>
      </c>
      <c r="F165" s="90">
        <v>60</v>
      </c>
      <c r="G165" s="90">
        <v>90</v>
      </c>
      <c r="H165" s="90">
        <v>90</v>
      </c>
      <c r="I165" s="90" t="s">
        <v>485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562</v>
      </c>
      <c r="B166" s="90" t="s">
        <v>472</v>
      </c>
      <c r="C166" s="90">
        <v>0.22</v>
      </c>
      <c r="D166" s="90">
        <v>0.90800000000000003</v>
      </c>
      <c r="E166" s="90">
        <v>1.0509999999999999</v>
      </c>
      <c r="F166" s="90">
        <v>72</v>
      </c>
      <c r="G166" s="90">
        <v>270</v>
      </c>
      <c r="H166" s="90">
        <v>90</v>
      </c>
      <c r="I166" s="90" t="s">
        <v>475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563</v>
      </c>
      <c r="B167" s="90" t="s">
        <v>479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564</v>
      </c>
      <c r="B168" s="90" t="s">
        <v>472</v>
      </c>
      <c r="C168" s="90">
        <v>0.22</v>
      </c>
      <c r="D168" s="90">
        <v>0.90800000000000003</v>
      </c>
      <c r="E168" s="90">
        <v>1.0509999999999999</v>
      </c>
      <c r="F168" s="90">
        <v>68</v>
      </c>
      <c r="G168" s="90">
        <v>270</v>
      </c>
      <c r="H168" s="90">
        <v>90</v>
      </c>
      <c r="I168" s="90" t="s">
        <v>475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565</v>
      </c>
      <c r="B169" s="90" t="s">
        <v>472</v>
      </c>
      <c r="C169" s="90">
        <v>0.22</v>
      </c>
      <c r="D169" s="90">
        <v>0.90800000000000003</v>
      </c>
      <c r="E169" s="90">
        <v>1.0509999999999999</v>
      </c>
      <c r="F169" s="90">
        <v>60</v>
      </c>
      <c r="G169" s="90">
        <v>90</v>
      </c>
      <c r="H169" s="90">
        <v>90</v>
      </c>
      <c r="I169" s="90" t="s">
        <v>485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566</v>
      </c>
      <c r="B170" s="90" t="s">
        <v>472</v>
      </c>
      <c r="C170" s="90">
        <v>0.22</v>
      </c>
      <c r="D170" s="90">
        <v>0.90800000000000003</v>
      </c>
      <c r="E170" s="90">
        <v>1.0509999999999999</v>
      </c>
      <c r="F170" s="90">
        <v>72</v>
      </c>
      <c r="G170" s="90">
        <v>270</v>
      </c>
      <c r="H170" s="90">
        <v>90</v>
      </c>
      <c r="I170" s="90" t="s">
        <v>475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567</v>
      </c>
      <c r="B171" s="90" t="s">
        <v>481</v>
      </c>
      <c r="C171" s="90">
        <v>0.3</v>
      </c>
      <c r="D171" s="90">
        <v>0.27300000000000002</v>
      </c>
      <c r="E171" s="90">
        <v>0.28799999999999998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568</v>
      </c>
      <c r="B172" s="90" t="s">
        <v>479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569</v>
      </c>
      <c r="B173" s="90" t="s">
        <v>481</v>
      </c>
      <c r="C173" s="90">
        <v>0.3</v>
      </c>
      <c r="D173" s="90">
        <v>0.27300000000000002</v>
      </c>
      <c r="E173" s="90">
        <v>0.28799999999999998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570</v>
      </c>
      <c r="B174" s="90" t="s">
        <v>472</v>
      </c>
      <c r="C174" s="90">
        <v>0.22</v>
      </c>
      <c r="D174" s="90">
        <v>0.90800000000000003</v>
      </c>
      <c r="E174" s="90">
        <v>1.0509999999999999</v>
      </c>
      <c r="F174" s="90">
        <v>212</v>
      </c>
      <c r="G174" s="90">
        <v>180</v>
      </c>
      <c r="H174" s="90">
        <v>90</v>
      </c>
      <c r="I174" s="90" t="s">
        <v>483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571</v>
      </c>
      <c r="B175" s="90" t="s">
        <v>479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572</v>
      </c>
      <c r="B176" s="90" t="s">
        <v>472</v>
      </c>
      <c r="C176" s="90">
        <v>0.22</v>
      </c>
      <c r="D176" s="90">
        <v>0.90800000000000003</v>
      </c>
      <c r="E176" s="90">
        <v>1.0509999999999999</v>
      </c>
      <c r="F176" s="90">
        <v>212</v>
      </c>
      <c r="G176" s="90">
        <v>180</v>
      </c>
      <c r="H176" s="90">
        <v>90</v>
      </c>
      <c r="I176" s="90" t="s">
        <v>483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573</v>
      </c>
      <c r="B177" s="90" t="s">
        <v>481</v>
      </c>
      <c r="C177" s="90">
        <v>0.3</v>
      </c>
      <c r="D177" s="90">
        <v>0.27300000000000002</v>
      </c>
      <c r="E177" s="90">
        <v>0.28799999999999998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574</v>
      </c>
      <c r="B178" s="90" t="s">
        <v>472</v>
      </c>
      <c r="C178" s="90">
        <v>0.22</v>
      </c>
      <c r="D178" s="90">
        <v>0.90800000000000003</v>
      </c>
      <c r="E178" s="90">
        <v>1.0509999999999999</v>
      </c>
      <c r="F178" s="90">
        <v>212</v>
      </c>
      <c r="G178" s="90">
        <v>180</v>
      </c>
      <c r="H178" s="90">
        <v>90</v>
      </c>
      <c r="I178" s="90" t="s">
        <v>483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575</v>
      </c>
      <c r="B179" s="90" t="s">
        <v>479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576</v>
      </c>
      <c r="B180" s="90" t="s">
        <v>472</v>
      </c>
      <c r="C180" s="90">
        <v>0.22</v>
      </c>
      <c r="D180" s="90">
        <v>0.90800000000000003</v>
      </c>
      <c r="E180" s="90">
        <v>1.0509999999999999</v>
      </c>
      <c r="F180" s="90">
        <v>212</v>
      </c>
      <c r="G180" s="90">
        <v>180</v>
      </c>
      <c r="H180" s="90">
        <v>90</v>
      </c>
      <c r="I180" s="90" t="s">
        <v>483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577</v>
      </c>
      <c r="B181" s="90" t="s">
        <v>481</v>
      </c>
      <c r="C181" s="90">
        <v>0.3</v>
      </c>
      <c r="D181" s="90">
        <v>0.27300000000000002</v>
      </c>
      <c r="E181" s="90">
        <v>0.28799999999999998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578</v>
      </c>
      <c r="B182" s="90" t="s">
        <v>472</v>
      </c>
      <c r="C182" s="90">
        <v>0.22</v>
      </c>
      <c r="D182" s="90">
        <v>0.90800000000000003</v>
      </c>
      <c r="E182" s="90">
        <v>1.0509999999999999</v>
      </c>
      <c r="F182" s="90">
        <v>212</v>
      </c>
      <c r="G182" s="90">
        <v>180</v>
      </c>
      <c r="H182" s="90">
        <v>90</v>
      </c>
      <c r="I182" s="90" t="s">
        <v>483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579</v>
      </c>
      <c r="B183" s="90" t="s">
        <v>479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580</v>
      </c>
      <c r="B184" s="90" t="s">
        <v>472</v>
      </c>
      <c r="C184" s="90">
        <v>0.22</v>
      </c>
      <c r="D184" s="90">
        <v>0.90800000000000003</v>
      </c>
      <c r="E184" s="90">
        <v>1.0509999999999999</v>
      </c>
      <c r="F184" s="90">
        <v>212</v>
      </c>
      <c r="G184" s="90">
        <v>180</v>
      </c>
      <c r="H184" s="90">
        <v>90</v>
      </c>
      <c r="I184" s="90" t="s">
        <v>483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581</v>
      </c>
      <c r="B185" s="90" t="s">
        <v>481</v>
      </c>
      <c r="C185" s="90">
        <v>0.3</v>
      </c>
      <c r="D185" s="90">
        <v>0.27300000000000002</v>
      </c>
      <c r="E185" s="90">
        <v>0.28799999999999998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582</v>
      </c>
      <c r="B186" s="90" t="s">
        <v>472</v>
      </c>
      <c r="C186" s="90">
        <v>0.22</v>
      </c>
      <c r="D186" s="90">
        <v>0.90800000000000003</v>
      </c>
      <c r="E186" s="90">
        <v>1.0509999999999999</v>
      </c>
      <c r="F186" s="90">
        <v>212</v>
      </c>
      <c r="G186" s="90">
        <v>0</v>
      </c>
      <c r="H186" s="90">
        <v>90</v>
      </c>
      <c r="I186" s="90" t="s">
        <v>473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583</v>
      </c>
      <c r="B187" s="90" t="s">
        <v>479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584</v>
      </c>
      <c r="B188" s="90" t="s">
        <v>472</v>
      </c>
      <c r="C188" s="90">
        <v>0.22</v>
      </c>
      <c r="D188" s="90">
        <v>0.90800000000000003</v>
      </c>
      <c r="E188" s="90">
        <v>1.0509999999999999</v>
      </c>
      <c r="F188" s="90">
        <v>212</v>
      </c>
      <c r="G188" s="90">
        <v>0</v>
      </c>
      <c r="H188" s="90">
        <v>90</v>
      </c>
      <c r="I188" s="90" t="s">
        <v>473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585</v>
      </c>
      <c r="B189" s="90" t="s">
        <v>481</v>
      </c>
      <c r="C189" s="90">
        <v>0.3</v>
      </c>
      <c r="D189" s="90">
        <v>0.27300000000000002</v>
      </c>
      <c r="E189" s="90">
        <v>0.28799999999999998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586</v>
      </c>
      <c r="B190" s="90" t="s">
        <v>472</v>
      </c>
      <c r="C190" s="90">
        <v>0.22</v>
      </c>
      <c r="D190" s="90">
        <v>0.90800000000000003</v>
      </c>
      <c r="E190" s="90">
        <v>1.0509999999999999</v>
      </c>
      <c r="F190" s="90">
        <v>212</v>
      </c>
      <c r="G190" s="90">
        <v>0</v>
      </c>
      <c r="H190" s="90">
        <v>90</v>
      </c>
      <c r="I190" s="90" t="s">
        <v>473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587</v>
      </c>
      <c r="B191" s="90" t="s">
        <v>479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588</v>
      </c>
      <c r="B192" s="90" t="s">
        <v>472</v>
      </c>
      <c r="C192" s="90">
        <v>0.22</v>
      </c>
      <c r="D192" s="90">
        <v>0.90800000000000003</v>
      </c>
      <c r="E192" s="90">
        <v>1.0509999999999999</v>
      </c>
      <c r="F192" s="90">
        <v>212</v>
      </c>
      <c r="G192" s="90">
        <v>0</v>
      </c>
      <c r="H192" s="90">
        <v>90</v>
      </c>
      <c r="I192" s="90" t="s">
        <v>473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589</v>
      </c>
      <c r="B193" s="90" t="s">
        <v>481</v>
      </c>
      <c r="C193" s="90">
        <v>0.3</v>
      </c>
      <c r="D193" s="90">
        <v>0.27300000000000002</v>
      </c>
      <c r="E193" s="90">
        <v>0.28799999999999998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590</v>
      </c>
      <c r="B194" s="90" t="s">
        <v>472</v>
      </c>
      <c r="C194" s="90">
        <v>0.22</v>
      </c>
      <c r="D194" s="90">
        <v>0.90800000000000003</v>
      </c>
      <c r="E194" s="90">
        <v>1.0509999999999999</v>
      </c>
      <c r="F194" s="90">
        <v>212</v>
      </c>
      <c r="G194" s="90">
        <v>0</v>
      </c>
      <c r="H194" s="90">
        <v>90</v>
      </c>
      <c r="I194" s="90" t="s">
        <v>473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591</v>
      </c>
      <c r="B195" s="90" t="s">
        <v>479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592</v>
      </c>
      <c r="B196" s="90" t="s">
        <v>472</v>
      </c>
      <c r="C196" s="90">
        <v>0.22</v>
      </c>
      <c r="D196" s="90">
        <v>0.90800000000000003</v>
      </c>
      <c r="E196" s="90">
        <v>1.0509999999999999</v>
      </c>
      <c r="F196" s="90">
        <v>212</v>
      </c>
      <c r="G196" s="90">
        <v>0</v>
      </c>
      <c r="H196" s="90">
        <v>90</v>
      </c>
      <c r="I196" s="90" t="s">
        <v>473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593</v>
      </c>
      <c r="B197" s="90" t="s">
        <v>481</v>
      </c>
      <c r="C197" s="90">
        <v>0.3</v>
      </c>
      <c r="D197" s="90">
        <v>0.27300000000000002</v>
      </c>
      <c r="E197" s="90">
        <v>0.28799999999999998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594</v>
      </c>
      <c r="B198" s="90" t="s">
        <v>472</v>
      </c>
      <c r="C198" s="90">
        <v>0.22</v>
      </c>
      <c r="D198" s="90">
        <v>0.90800000000000003</v>
      </c>
      <c r="E198" s="90">
        <v>1.0509999999999999</v>
      </c>
      <c r="F198" s="90">
        <v>152</v>
      </c>
      <c r="G198" s="90">
        <v>180</v>
      </c>
      <c r="H198" s="90">
        <v>90</v>
      </c>
      <c r="I198" s="90" t="s">
        <v>483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595</v>
      </c>
      <c r="B199" s="90" t="s">
        <v>472</v>
      </c>
      <c r="C199" s="90">
        <v>0.22</v>
      </c>
      <c r="D199" s="90">
        <v>0.90800000000000003</v>
      </c>
      <c r="E199" s="90">
        <v>1.0509999999999999</v>
      </c>
      <c r="F199" s="90">
        <v>56</v>
      </c>
      <c r="G199" s="90">
        <v>90</v>
      </c>
      <c r="H199" s="90">
        <v>90</v>
      </c>
      <c r="I199" s="90" t="s">
        <v>485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596</v>
      </c>
      <c r="B200" s="90" t="s">
        <v>479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597</v>
      </c>
      <c r="B201" s="90" t="s">
        <v>472</v>
      </c>
      <c r="C201" s="90">
        <v>0.22</v>
      </c>
      <c r="D201" s="90">
        <v>0.90800000000000003</v>
      </c>
      <c r="E201" s="90">
        <v>1.0509999999999999</v>
      </c>
      <c r="F201" s="90">
        <v>152</v>
      </c>
      <c r="G201" s="90">
        <v>180</v>
      </c>
      <c r="H201" s="90">
        <v>90</v>
      </c>
      <c r="I201" s="90" t="s">
        <v>483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598</v>
      </c>
      <c r="B202" s="90" t="s">
        <v>472</v>
      </c>
      <c r="C202" s="90">
        <v>0.22</v>
      </c>
      <c r="D202" s="90">
        <v>0.90800000000000003</v>
      </c>
      <c r="E202" s="90">
        <v>1.0509999999999999</v>
      </c>
      <c r="F202" s="90">
        <v>56</v>
      </c>
      <c r="G202" s="90">
        <v>90</v>
      </c>
      <c r="H202" s="90">
        <v>90</v>
      </c>
      <c r="I202" s="90" t="s">
        <v>485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599</v>
      </c>
      <c r="B203" s="90" t="s">
        <v>481</v>
      </c>
      <c r="C203" s="90">
        <v>0.3</v>
      </c>
      <c r="D203" s="90">
        <v>0.27300000000000002</v>
      </c>
      <c r="E203" s="90">
        <v>0.28799999999999998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600</v>
      </c>
      <c r="D205" s="90" t="s">
        <v>601</v>
      </c>
      <c r="E205" s="90" t="s">
        <v>602</v>
      </c>
      <c r="F205" s="90" t="s">
        <v>88</v>
      </c>
      <c r="G205" s="90" t="s">
        <v>603</v>
      </c>
      <c r="H205" s="90" t="s">
        <v>604</v>
      </c>
      <c r="I205" s="90" t="s">
        <v>605</v>
      </c>
      <c r="J205" s="90" t="s">
        <v>468</v>
      </c>
      <c r="K205" s="90" t="s">
        <v>470</v>
      </c>
      <c r="L205"/>
      <c r="M205"/>
      <c r="N205"/>
      <c r="O205"/>
      <c r="P205"/>
      <c r="Q205"/>
      <c r="R205"/>
      <c r="S205"/>
    </row>
    <row r="206" spans="1:19">
      <c r="A206" s="90" t="s">
        <v>606</v>
      </c>
      <c r="B206" s="90" t="s">
        <v>1027</v>
      </c>
      <c r="C206" s="90">
        <v>53.2</v>
      </c>
      <c r="D206" s="90">
        <v>53.2</v>
      </c>
      <c r="E206" s="90">
        <v>5.835</v>
      </c>
      <c r="F206" s="90">
        <v>0.251</v>
      </c>
      <c r="G206" s="90">
        <v>0.11</v>
      </c>
      <c r="H206" s="90" t="s">
        <v>607</v>
      </c>
      <c r="I206" s="90" t="s">
        <v>471</v>
      </c>
      <c r="J206" s="90">
        <v>0</v>
      </c>
      <c r="K206" s="90" t="s">
        <v>473</v>
      </c>
      <c r="L206"/>
      <c r="M206"/>
      <c r="N206"/>
      <c r="O206"/>
      <c r="P206"/>
      <c r="Q206"/>
      <c r="R206"/>
      <c r="S206"/>
    </row>
    <row r="207" spans="1:19">
      <c r="A207" s="90" t="s">
        <v>608</v>
      </c>
      <c r="B207" s="90" t="s">
        <v>1027</v>
      </c>
      <c r="C207" s="90">
        <v>53.2</v>
      </c>
      <c r="D207" s="90">
        <v>53.2</v>
      </c>
      <c r="E207" s="90">
        <v>5.835</v>
      </c>
      <c r="F207" s="90">
        <v>0.251</v>
      </c>
      <c r="G207" s="90">
        <v>0.11</v>
      </c>
      <c r="H207" s="90" t="s">
        <v>607</v>
      </c>
      <c r="I207" s="90" t="s">
        <v>476</v>
      </c>
      <c r="J207" s="90">
        <v>0</v>
      </c>
      <c r="K207" s="90" t="s">
        <v>473</v>
      </c>
      <c r="L207"/>
      <c r="M207"/>
      <c r="N207"/>
      <c r="O207"/>
      <c r="P207"/>
      <c r="Q207"/>
      <c r="R207"/>
      <c r="S207"/>
    </row>
    <row r="208" spans="1:19">
      <c r="A208" s="90" t="s">
        <v>609</v>
      </c>
      <c r="B208" s="90" t="s">
        <v>1027</v>
      </c>
      <c r="C208" s="90">
        <v>33.6</v>
      </c>
      <c r="D208" s="90">
        <v>33.6</v>
      </c>
      <c r="E208" s="90">
        <v>5.835</v>
      </c>
      <c r="F208" s="90">
        <v>0.251</v>
      </c>
      <c r="G208" s="90">
        <v>0.11</v>
      </c>
      <c r="H208" s="90" t="s">
        <v>607</v>
      </c>
      <c r="I208" s="90" t="s">
        <v>482</v>
      </c>
      <c r="J208" s="90">
        <v>180</v>
      </c>
      <c r="K208" s="90" t="s">
        <v>483</v>
      </c>
      <c r="L208"/>
      <c r="M208"/>
      <c r="N208"/>
      <c r="O208"/>
      <c r="P208"/>
      <c r="Q208"/>
      <c r="R208"/>
      <c r="S208"/>
    </row>
    <row r="209" spans="1:19">
      <c r="A209" s="90" t="s">
        <v>610</v>
      </c>
      <c r="B209" s="90" t="s">
        <v>1027</v>
      </c>
      <c r="C209" s="90">
        <v>72.8</v>
      </c>
      <c r="D209" s="90">
        <v>72.8</v>
      </c>
      <c r="E209" s="90">
        <v>5.835</v>
      </c>
      <c r="F209" s="90">
        <v>0.251</v>
      </c>
      <c r="G209" s="90">
        <v>0.11</v>
      </c>
      <c r="H209" s="90" t="s">
        <v>607</v>
      </c>
      <c r="I209" s="90" t="s">
        <v>484</v>
      </c>
      <c r="J209" s="90">
        <v>90</v>
      </c>
      <c r="K209" s="90" t="s">
        <v>485</v>
      </c>
      <c r="L209"/>
      <c r="M209"/>
      <c r="N209"/>
      <c r="O209"/>
      <c r="P209"/>
      <c r="Q209"/>
      <c r="R209"/>
      <c r="S209"/>
    </row>
    <row r="210" spans="1:19">
      <c r="A210" s="90" t="s">
        <v>611</v>
      </c>
      <c r="B210" s="90" t="s">
        <v>1027</v>
      </c>
      <c r="C210" s="90">
        <v>33.6</v>
      </c>
      <c r="D210" s="90">
        <v>33.6</v>
      </c>
      <c r="E210" s="90">
        <v>5.835</v>
      </c>
      <c r="F210" s="90">
        <v>0.251</v>
      </c>
      <c r="G210" s="90">
        <v>0.11</v>
      </c>
      <c r="H210" s="90" t="s">
        <v>607</v>
      </c>
      <c r="I210" s="90" t="s">
        <v>486</v>
      </c>
      <c r="J210" s="90">
        <v>180</v>
      </c>
      <c r="K210" s="90" t="s">
        <v>483</v>
      </c>
      <c r="L210"/>
      <c r="M210"/>
      <c r="N210"/>
      <c r="O210"/>
      <c r="P210"/>
      <c r="Q210"/>
      <c r="R210"/>
      <c r="S210"/>
    </row>
    <row r="211" spans="1:19">
      <c r="A211" s="90" t="s">
        <v>612</v>
      </c>
      <c r="B211" s="90" t="s">
        <v>1027</v>
      </c>
      <c r="C211" s="90">
        <v>72.8</v>
      </c>
      <c r="D211" s="90">
        <v>72.8</v>
      </c>
      <c r="E211" s="90">
        <v>5.835</v>
      </c>
      <c r="F211" s="90">
        <v>0.251</v>
      </c>
      <c r="G211" s="90">
        <v>0.11</v>
      </c>
      <c r="H211" s="90" t="s">
        <v>607</v>
      </c>
      <c r="I211" s="90" t="s">
        <v>487</v>
      </c>
      <c r="J211" s="90">
        <v>90</v>
      </c>
      <c r="K211" s="90" t="s">
        <v>485</v>
      </c>
      <c r="L211"/>
      <c r="M211"/>
      <c r="N211"/>
      <c r="O211"/>
      <c r="P211"/>
      <c r="Q211"/>
      <c r="R211"/>
      <c r="S211"/>
    </row>
    <row r="212" spans="1:19">
      <c r="A212" s="90" t="s">
        <v>613</v>
      </c>
      <c r="B212" s="90" t="s">
        <v>1027</v>
      </c>
      <c r="C212" s="90">
        <v>4.2</v>
      </c>
      <c r="D212" s="90">
        <v>4.2</v>
      </c>
      <c r="E212" s="90">
        <v>5.835</v>
      </c>
      <c r="F212" s="90">
        <v>0.251</v>
      </c>
      <c r="G212" s="90">
        <v>0.11</v>
      </c>
      <c r="H212" s="90" t="s">
        <v>607</v>
      </c>
      <c r="I212" s="90" t="s">
        <v>491</v>
      </c>
      <c r="J212" s="90">
        <v>90</v>
      </c>
      <c r="K212" s="90" t="s">
        <v>485</v>
      </c>
      <c r="L212"/>
      <c r="M212"/>
      <c r="N212"/>
      <c r="O212"/>
      <c r="P212"/>
      <c r="Q212"/>
      <c r="R212"/>
      <c r="S212"/>
    </row>
    <row r="213" spans="1:19">
      <c r="A213" s="90" t="s">
        <v>614</v>
      </c>
      <c r="B213" s="90" t="s">
        <v>1027</v>
      </c>
      <c r="C213" s="90">
        <v>21</v>
      </c>
      <c r="D213" s="90">
        <v>21</v>
      </c>
      <c r="E213" s="90">
        <v>5.835</v>
      </c>
      <c r="F213" s="90">
        <v>0.251</v>
      </c>
      <c r="G213" s="90">
        <v>0.11</v>
      </c>
      <c r="H213" s="90" t="s">
        <v>607</v>
      </c>
      <c r="I213" s="90" t="s">
        <v>492</v>
      </c>
      <c r="J213" s="90">
        <v>0</v>
      </c>
      <c r="K213" s="90" t="s">
        <v>473</v>
      </c>
      <c r="L213"/>
      <c r="M213"/>
      <c r="N213"/>
      <c r="O213"/>
      <c r="P213"/>
      <c r="Q213"/>
      <c r="R213"/>
      <c r="S213"/>
    </row>
    <row r="214" spans="1:19">
      <c r="A214" s="90" t="s">
        <v>615</v>
      </c>
      <c r="B214" s="90" t="s">
        <v>1027</v>
      </c>
      <c r="C214" s="90">
        <v>4.2</v>
      </c>
      <c r="D214" s="90">
        <v>4.2</v>
      </c>
      <c r="E214" s="90">
        <v>5.835</v>
      </c>
      <c r="F214" s="90">
        <v>0.251</v>
      </c>
      <c r="G214" s="90">
        <v>0.11</v>
      </c>
      <c r="H214" s="90" t="s">
        <v>607</v>
      </c>
      <c r="I214" s="90" t="s">
        <v>495</v>
      </c>
      <c r="J214" s="90">
        <v>90</v>
      </c>
      <c r="K214" s="90" t="s">
        <v>485</v>
      </c>
      <c r="L214"/>
      <c r="M214"/>
      <c r="N214"/>
      <c r="O214"/>
      <c r="P214"/>
      <c r="Q214"/>
      <c r="R214"/>
      <c r="S214"/>
    </row>
    <row r="215" spans="1:19">
      <c r="A215" s="90" t="s">
        <v>616</v>
      </c>
      <c r="B215" s="90" t="s">
        <v>1027</v>
      </c>
      <c r="C215" s="90">
        <v>21</v>
      </c>
      <c r="D215" s="90">
        <v>21</v>
      </c>
      <c r="E215" s="90">
        <v>5.835</v>
      </c>
      <c r="F215" s="90">
        <v>0.251</v>
      </c>
      <c r="G215" s="90">
        <v>0.11</v>
      </c>
      <c r="H215" s="90" t="s">
        <v>607</v>
      </c>
      <c r="I215" s="90" t="s">
        <v>496</v>
      </c>
      <c r="J215" s="90">
        <v>0</v>
      </c>
      <c r="K215" s="90" t="s">
        <v>473</v>
      </c>
      <c r="L215"/>
      <c r="M215"/>
      <c r="N215"/>
      <c r="O215"/>
      <c r="P215"/>
      <c r="Q215"/>
      <c r="R215"/>
      <c r="S215"/>
    </row>
    <row r="216" spans="1:19">
      <c r="A216" s="90" t="s">
        <v>617</v>
      </c>
      <c r="B216" s="90" t="s">
        <v>1027</v>
      </c>
      <c r="C216" s="90">
        <v>36.4</v>
      </c>
      <c r="D216" s="90">
        <v>36.4</v>
      </c>
      <c r="E216" s="90">
        <v>5.835</v>
      </c>
      <c r="F216" s="90">
        <v>0.251</v>
      </c>
      <c r="G216" s="90">
        <v>0.11</v>
      </c>
      <c r="H216" s="90" t="s">
        <v>607</v>
      </c>
      <c r="I216" s="90" t="s">
        <v>498</v>
      </c>
      <c r="J216" s="90">
        <v>90</v>
      </c>
      <c r="K216" s="90" t="s">
        <v>485</v>
      </c>
      <c r="L216"/>
      <c r="M216"/>
      <c r="N216"/>
      <c r="O216"/>
      <c r="P216"/>
      <c r="Q216"/>
      <c r="R216"/>
      <c r="S216"/>
    </row>
    <row r="217" spans="1:19">
      <c r="A217" s="90" t="s">
        <v>618</v>
      </c>
      <c r="B217" s="90" t="s">
        <v>1027</v>
      </c>
      <c r="C217" s="90">
        <v>33.6</v>
      </c>
      <c r="D217" s="90">
        <v>33.6</v>
      </c>
      <c r="E217" s="90">
        <v>5.835</v>
      </c>
      <c r="F217" s="90">
        <v>0.251</v>
      </c>
      <c r="G217" s="90">
        <v>0.11</v>
      </c>
      <c r="H217" s="90" t="s">
        <v>607</v>
      </c>
      <c r="I217" s="90" t="s">
        <v>499</v>
      </c>
      <c r="J217" s="90">
        <v>0</v>
      </c>
      <c r="K217" s="90" t="s">
        <v>473</v>
      </c>
      <c r="L217"/>
      <c r="M217"/>
      <c r="N217"/>
      <c r="O217"/>
      <c r="P217"/>
      <c r="Q217"/>
      <c r="R217"/>
      <c r="S217"/>
    </row>
    <row r="218" spans="1:19">
      <c r="A218" s="90" t="s">
        <v>619</v>
      </c>
      <c r="B218" s="90" t="s">
        <v>1027</v>
      </c>
      <c r="C218" s="90">
        <v>15.4</v>
      </c>
      <c r="D218" s="90">
        <v>15.4</v>
      </c>
      <c r="E218" s="90">
        <v>5.835</v>
      </c>
      <c r="F218" s="90">
        <v>0.251</v>
      </c>
      <c r="G218" s="90">
        <v>0.11</v>
      </c>
      <c r="H218" s="90" t="s">
        <v>607</v>
      </c>
      <c r="I218" s="90" t="s">
        <v>501</v>
      </c>
      <c r="J218" s="90">
        <v>180</v>
      </c>
      <c r="K218" s="90" t="s">
        <v>483</v>
      </c>
      <c r="L218"/>
      <c r="M218"/>
      <c r="N218"/>
      <c r="O218"/>
      <c r="P218"/>
      <c r="Q218"/>
      <c r="R218"/>
      <c r="S218"/>
    </row>
    <row r="219" spans="1:19">
      <c r="A219" s="90" t="s">
        <v>620</v>
      </c>
      <c r="B219" s="90" t="s">
        <v>1027</v>
      </c>
      <c r="C219" s="90">
        <v>12.6</v>
      </c>
      <c r="D219" s="90">
        <v>12.6</v>
      </c>
      <c r="E219" s="90">
        <v>5.835</v>
      </c>
      <c r="F219" s="90">
        <v>0.251</v>
      </c>
      <c r="G219" s="90">
        <v>0.11</v>
      </c>
      <c r="H219" s="90" t="s">
        <v>607</v>
      </c>
      <c r="I219" s="90" t="s">
        <v>502</v>
      </c>
      <c r="J219" s="90">
        <v>270</v>
      </c>
      <c r="K219" s="90" t="s">
        <v>475</v>
      </c>
      <c r="L219"/>
      <c r="M219"/>
      <c r="N219"/>
      <c r="O219"/>
      <c r="P219"/>
      <c r="Q219"/>
      <c r="R219"/>
      <c r="S219"/>
    </row>
    <row r="220" spans="1:19">
      <c r="A220" s="90" t="s">
        <v>621</v>
      </c>
      <c r="B220" s="90" t="s">
        <v>1027</v>
      </c>
      <c r="C220" s="90">
        <v>15.4</v>
      </c>
      <c r="D220" s="90">
        <v>15.4</v>
      </c>
      <c r="E220" s="90">
        <v>5.835</v>
      </c>
      <c r="F220" s="90">
        <v>0.251</v>
      </c>
      <c r="G220" s="90">
        <v>0.11</v>
      </c>
      <c r="H220" s="90" t="s">
        <v>607</v>
      </c>
      <c r="I220" s="90" t="s">
        <v>504</v>
      </c>
      <c r="J220" s="90">
        <v>180</v>
      </c>
      <c r="K220" s="90" t="s">
        <v>483</v>
      </c>
      <c r="L220"/>
      <c r="M220"/>
      <c r="N220"/>
      <c r="O220"/>
      <c r="P220"/>
      <c r="Q220"/>
      <c r="R220"/>
      <c r="S220"/>
    </row>
    <row r="221" spans="1:19">
      <c r="A221" s="90" t="s">
        <v>622</v>
      </c>
      <c r="B221" s="90" t="s">
        <v>1027</v>
      </c>
      <c r="C221" s="90">
        <v>12.6</v>
      </c>
      <c r="D221" s="90">
        <v>12.6</v>
      </c>
      <c r="E221" s="90">
        <v>5.835</v>
      </c>
      <c r="F221" s="90">
        <v>0.251</v>
      </c>
      <c r="G221" s="90">
        <v>0.11</v>
      </c>
      <c r="H221" s="90" t="s">
        <v>607</v>
      </c>
      <c r="I221" s="90" t="s">
        <v>505</v>
      </c>
      <c r="J221" s="90">
        <v>270</v>
      </c>
      <c r="K221" s="90" t="s">
        <v>475</v>
      </c>
      <c r="L221"/>
      <c r="M221"/>
      <c r="N221"/>
      <c r="O221"/>
      <c r="P221"/>
      <c r="Q221"/>
      <c r="R221"/>
      <c r="S221"/>
    </row>
    <row r="222" spans="1:19">
      <c r="A222" s="90" t="s">
        <v>623</v>
      </c>
      <c r="B222" s="90" t="s">
        <v>1027</v>
      </c>
      <c r="C222" s="90">
        <v>15.4</v>
      </c>
      <c r="D222" s="90">
        <v>15.4</v>
      </c>
      <c r="E222" s="90">
        <v>5.835</v>
      </c>
      <c r="F222" s="90">
        <v>0.251</v>
      </c>
      <c r="G222" s="90">
        <v>0.11</v>
      </c>
      <c r="H222" s="90" t="s">
        <v>607</v>
      </c>
      <c r="I222" s="90" t="s">
        <v>507</v>
      </c>
      <c r="J222" s="90">
        <v>180</v>
      </c>
      <c r="K222" s="90" t="s">
        <v>483</v>
      </c>
      <c r="L222"/>
      <c r="M222"/>
      <c r="N222"/>
      <c r="O222"/>
      <c r="P222"/>
      <c r="Q222"/>
      <c r="R222"/>
      <c r="S222"/>
    </row>
    <row r="223" spans="1:19">
      <c r="A223" s="90" t="s">
        <v>624</v>
      </c>
      <c r="B223" s="90" t="s">
        <v>1027</v>
      </c>
      <c r="C223" s="90">
        <v>12.6</v>
      </c>
      <c r="D223" s="90">
        <v>12.6</v>
      </c>
      <c r="E223" s="90">
        <v>5.835</v>
      </c>
      <c r="F223" s="90">
        <v>0.251</v>
      </c>
      <c r="G223" s="90">
        <v>0.11</v>
      </c>
      <c r="H223" s="90" t="s">
        <v>607</v>
      </c>
      <c r="I223" s="90" t="s">
        <v>508</v>
      </c>
      <c r="J223" s="90">
        <v>270</v>
      </c>
      <c r="K223" s="90" t="s">
        <v>475</v>
      </c>
      <c r="L223"/>
      <c r="M223"/>
      <c r="N223"/>
      <c r="O223"/>
      <c r="P223"/>
      <c r="Q223"/>
      <c r="R223"/>
      <c r="S223"/>
    </row>
    <row r="224" spans="1:19">
      <c r="A224" s="90" t="s">
        <v>625</v>
      </c>
      <c r="B224" s="90" t="s">
        <v>1027</v>
      </c>
      <c r="C224" s="90">
        <v>15.4</v>
      </c>
      <c r="D224" s="90">
        <v>15.4</v>
      </c>
      <c r="E224" s="90">
        <v>5.835</v>
      </c>
      <c r="F224" s="90">
        <v>0.251</v>
      </c>
      <c r="G224" s="90">
        <v>0.11</v>
      </c>
      <c r="H224" s="90" t="s">
        <v>607</v>
      </c>
      <c r="I224" s="90" t="s">
        <v>510</v>
      </c>
      <c r="J224" s="90">
        <v>180</v>
      </c>
      <c r="K224" s="90" t="s">
        <v>483</v>
      </c>
      <c r="L224"/>
      <c r="M224"/>
      <c r="N224"/>
      <c r="O224"/>
      <c r="P224"/>
      <c r="Q224"/>
      <c r="R224"/>
      <c r="S224"/>
    </row>
    <row r="225" spans="1:19">
      <c r="A225" s="90" t="s">
        <v>626</v>
      </c>
      <c r="B225" s="90" t="s">
        <v>1027</v>
      </c>
      <c r="C225" s="90">
        <v>12.6</v>
      </c>
      <c r="D225" s="90">
        <v>12.6</v>
      </c>
      <c r="E225" s="90">
        <v>5.835</v>
      </c>
      <c r="F225" s="90">
        <v>0.251</v>
      </c>
      <c r="G225" s="90">
        <v>0.11</v>
      </c>
      <c r="H225" s="90" t="s">
        <v>607</v>
      </c>
      <c r="I225" s="90" t="s">
        <v>511</v>
      </c>
      <c r="J225" s="90">
        <v>270</v>
      </c>
      <c r="K225" s="90" t="s">
        <v>475</v>
      </c>
      <c r="L225"/>
      <c r="M225"/>
      <c r="N225"/>
      <c r="O225"/>
      <c r="P225"/>
      <c r="Q225"/>
      <c r="R225"/>
      <c r="S225"/>
    </row>
    <row r="226" spans="1:19">
      <c r="A226" s="90" t="s">
        <v>627</v>
      </c>
      <c r="B226" s="90" t="s">
        <v>1027</v>
      </c>
      <c r="C226" s="90">
        <v>15.4</v>
      </c>
      <c r="D226" s="90">
        <v>15.4</v>
      </c>
      <c r="E226" s="90">
        <v>5.835</v>
      </c>
      <c r="F226" s="90">
        <v>0.251</v>
      </c>
      <c r="G226" s="90">
        <v>0.11</v>
      </c>
      <c r="H226" s="90" t="s">
        <v>607</v>
      </c>
      <c r="I226" s="90" t="s">
        <v>513</v>
      </c>
      <c r="J226" s="90">
        <v>180</v>
      </c>
      <c r="K226" s="90" t="s">
        <v>483</v>
      </c>
      <c r="L226"/>
      <c r="M226"/>
      <c r="N226"/>
      <c r="O226"/>
      <c r="P226"/>
      <c r="Q226"/>
      <c r="R226"/>
      <c r="S226"/>
    </row>
    <row r="227" spans="1:19">
      <c r="A227" s="90" t="s">
        <v>628</v>
      </c>
      <c r="B227" s="90" t="s">
        <v>1027</v>
      </c>
      <c r="C227" s="90">
        <v>12.6</v>
      </c>
      <c r="D227" s="90">
        <v>12.6</v>
      </c>
      <c r="E227" s="90">
        <v>5.835</v>
      </c>
      <c r="F227" s="90">
        <v>0.251</v>
      </c>
      <c r="G227" s="90">
        <v>0.11</v>
      </c>
      <c r="H227" s="90" t="s">
        <v>607</v>
      </c>
      <c r="I227" s="90" t="s">
        <v>514</v>
      </c>
      <c r="J227" s="90">
        <v>270</v>
      </c>
      <c r="K227" s="90" t="s">
        <v>475</v>
      </c>
      <c r="L227"/>
      <c r="M227"/>
      <c r="N227"/>
      <c r="O227"/>
      <c r="P227"/>
      <c r="Q227"/>
      <c r="R227"/>
      <c r="S227"/>
    </row>
    <row r="228" spans="1:19">
      <c r="A228" s="90" t="s">
        <v>629</v>
      </c>
      <c r="B228" s="90" t="s">
        <v>1027</v>
      </c>
      <c r="C228" s="90">
        <v>15.4</v>
      </c>
      <c r="D228" s="90">
        <v>15.4</v>
      </c>
      <c r="E228" s="90">
        <v>5.835</v>
      </c>
      <c r="F228" s="90">
        <v>0.251</v>
      </c>
      <c r="G228" s="90">
        <v>0.11</v>
      </c>
      <c r="H228" s="90" t="s">
        <v>607</v>
      </c>
      <c r="I228" s="90" t="s">
        <v>516</v>
      </c>
      <c r="J228" s="90">
        <v>180</v>
      </c>
      <c r="K228" s="90" t="s">
        <v>483</v>
      </c>
      <c r="L228"/>
      <c r="M228"/>
      <c r="N228"/>
      <c r="O228"/>
      <c r="P228"/>
      <c r="Q228"/>
      <c r="R228"/>
      <c r="S228"/>
    </row>
    <row r="229" spans="1:19">
      <c r="A229" s="90" t="s">
        <v>630</v>
      </c>
      <c r="B229" s="90" t="s">
        <v>1027</v>
      </c>
      <c r="C229" s="90">
        <v>12.6</v>
      </c>
      <c r="D229" s="90">
        <v>12.6</v>
      </c>
      <c r="E229" s="90">
        <v>5.835</v>
      </c>
      <c r="F229" s="90">
        <v>0.251</v>
      </c>
      <c r="G229" s="90">
        <v>0.11</v>
      </c>
      <c r="H229" s="90" t="s">
        <v>607</v>
      </c>
      <c r="I229" s="90" t="s">
        <v>517</v>
      </c>
      <c r="J229" s="90">
        <v>270</v>
      </c>
      <c r="K229" s="90" t="s">
        <v>475</v>
      </c>
      <c r="L229"/>
      <c r="M229"/>
      <c r="N229"/>
      <c r="O229"/>
      <c r="P229"/>
      <c r="Q229"/>
      <c r="R229"/>
      <c r="S229"/>
    </row>
    <row r="230" spans="1:19">
      <c r="A230" s="90" t="s">
        <v>631</v>
      </c>
      <c r="B230" s="90" t="s">
        <v>1027</v>
      </c>
      <c r="C230" s="90">
        <v>15.4</v>
      </c>
      <c r="D230" s="90">
        <v>15.4</v>
      </c>
      <c r="E230" s="90">
        <v>5.835</v>
      </c>
      <c r="F230" s="90">
        <v>0.251</v>
      </c>
      <c r="G230" s="90">
        <v>0.11</v>
      </c>
      <c r="H230" s="90" t="s">
        <v>607</v>
      </c>
      <c r="I230" s="90" t="s">
        <v>519</v>
      </c>
      <c r="J230" s="90">
        <v>0</v>
      </c>
      <c r="K230" s="90" t="s">
        <v>473</v>
      </c>
      <c r="L230"/>
      <c r="M230"/>
      <c r="N230"/>
      <c r="O230"/>
      <c r="P230"/>
      <c r="Q230"/>
      <c r="R230"/>
      <c r="S230"/>
    </row>
    <row r="231" spans="1:19">
      <c r="A231" s="90" t="s">
        <v>632</v>
      </c>
      <c r="B231" s="90" t="s">
        <v>1027</v>
      </c>
      <c r="C231" s="90">
        <v>12.6</v>
      </c>
      <c r="D231" s="90">
        <v>12.6</v>
      </c>
      <c r="E231" s="90">
        <v>5.835</v>
      </c>
      <c r="F231" s="90">
        <v>0.251</v>
      </c>
      <c r="G231" s="90">
        <v>0.11</v>
      </c>
      <c r="H231" s="90" t="s">
        <v>607</v>
      </c>
      <c r="I231" s="90" t="s">
        <v>520</v>
      </c>
      <c r="J231" s="90">
        <v>270</v>
      </c>
      <c r="K231" s="90" t="s">
        <v>475</v>
      </c>
      <c r="L231"/>
      <c r="M231"/>
      <c r="N231"/>
      <c r="O231"/>
      <c r="P231"/>
      <c r="Q231"/>
      <c r="R231"/>
      <c r="S231"/>
    </row>
    <row r="232" spans="1:19">
      <c r="A232" s="90" t="s">
        <v>633</v>
      </c>
      <c r="B232" s="90" t="s">
        <v>1027</v>
      </c>
      <c r="C232" s="90">
        <v>15.4</v>
      </c>
      <c r="D232" s="90">
        <v>15.4</v>
      </c>
      <c r="E232" s="90">
        <v>5.835</v>
      </c>
      <c r="F232" s="90">
        <v>0.251</v>
      </c>
      <c r="G232" s="90">
        <v>0.11</v>
      </c>
      <c r="H232" s="90" t="s">
        <v>607</v>
      </c>
      <c r="I232" s="90" t="s">
        <v>522</v>
      </c>
      <c r="J232" s="90">
        <v>0</v>
      </c>
      <c r="K232" s="90" t="s">
        <v>473</v>
      </c>
      <c r="L232"/>
      <c r="M232"/>
      <c r="N232"/>
      <c r="O232"/>
      <c r="P232"/>
      <c r="Q232"/>
      <c r="R232"/>
      <c r="S232"/>
    </row>
    <row r="233" spans="1:19">
      <c r="A233" s="90" t="s">
        <v>634</v>
      </c>
      <c r="B233" s="90" t="s">
        <v>1027</v>
      </c>
      <c r="C233" s="90">
        <v>12.6</v>
      </c>
      <c r="D233" s="90">
        <v>12.6</v>
      </c>
      <c r="E233" s="90">
        <v>5.835</v>
      </c>
      <c r="F233" s="90">
        <v>0.251</v>
      </c>
      <c r="G233" s="90">
        <v>0.11</v>
      </c>
      <c r="H233" s="90" t="s">
        <v>607</v>
      </c>
      <c r="I233" s="90" t="s">
        <v>523</v>
      </c>
      <c r="J233" s="90">
        <v>270</v>
      </c>
      <c r="K233" s="90" t="s">
        <v>475</v>
      </c>
      <c r="L233"/>
      <c r="M233"/>
      <c r="N233"/>
      <c r="O233"/>
      <c r="P233"/>
      <c r="Q233"/>
      <c r="R233"/>
      <c r="S233"/>
    </row>
    <row r="234" spans="1:19">
      <c r="A234" s="90" t="s">
        <v>635</v>
      </c>
      <c r="B234" s="90" t="s">
        <v>1027</v>
      </c>
      <c r="C234" s="90">
        <v>15.4</v>
      </c>
      <c r="D234" s="90">
        <v>15.4</v>
      </c>
      <c r="E234" s="90">
        <v>5.835</v>
      </c>
      <c r="F234" s="90">
        <v>0.251</v>
      </c>
      <c r="G234" s="90">
        <v>0.11</v>
      </c>
      <c r="H234" s="90" t="s">
        <v>607</v>
      </c>
      <c r="I234" s="90" t="s">
        <v>525</v>
      </c>
      <c r="J234" s="90">
        <v>0</v>
      </c>
      <c r="K234" s="90" t="s">
        <v>473</v>
      </c>
      <c r="L234"/>
      <c r="M234"/>
      <c r="N234"/>
      <c r="O234"/>
      <c r="P234"/>
      <c r="Q234"/>
      <c r="R234"/>
      <c r="S234"/>
    </row>
    <row r="235" spans="1:19">
      <c r="A235" s="90" t="s">
        <v>636</v>
      </c>
      <c r="B235" s="90" t="s">
        <v>1027</v>
      </c>
      <c r="C235" s="90">
        <v>12.6</v>
      </c>
      <c r="D235" s="90">
        <v>12.6</v>
      </c>
      <c r="E235" s="90">
        <v>5.835</v>
      </c>
      <c r="F235" s="90">
        <v>0.251</v>
      </c>
      <c r="G235" s="90">
        <v>0.11</v>
      </c>
      <c r="H235" s="90" t="s">
        <v>607</v>
      </c>
      <c r="I235" s="90" t="s">
        <v>526</v>
      </c>
      <c r="J235" s="90">
        <v>270</v>
      </c>
      <c r="K235" s="90" t="s">
        <v>475</v>
      </c>
      <c r="L235"/>
      <c r="M235"/>
      <c r="N235"/>
      <c r="O235"/>
      <c r="P235"/>
      <c r="Q235"/>
      <c r="R235"/>
      <c r="S235"/>
    </row>
    <row r="236" spans="1:19">
      <c r="A236" s="90" t="s">
        <v>637</v>
      </c>
      <c r="B236" s="90" t="s">
        <v>1027</v>
      </c>
      <c r="C236" s="90">
        <v>15.4</v>
      </c>
      <c r="D236" s="90">
        <v>15.4</v>
      </c>
      <c r="E236" s="90">
        <v>5.835</v>
      </c>
      <c r="F236" s="90">
        <v>0.251</v>
      </c>
      <c r="G236" s="90">
        <v>0.11</v>
      </c>
      <c r="H236" s="90" t="s">
        <v>607</v>
      </c>
      <c r="I236" s="90" t="s">
        <v>528</v>
      </c>
      <c r="J236" s="90">
        <v>0</v>
      </c>
      <c r="K236" s="90" t="s">
        <v>473</v>
      </c>
      <c r="L236"/>
      <c r="M236"/>
      <c r="N236"/>
      <c r="O236"/>
      <c r="P236"/>
      <c r="Q236"/>
      <c r="R236"/>
      <c r="S236"/>
    </row>
    <row r="237" spans="1:19">
      <c r="A237" s="90" t="s">
        <v>638</v>
      </c>
      <c r="B237" s="90" t="s">
        <v>1027</v>
      </c>
      <c r="C237" s="90">
        <v>12.6</v>
      </c>
      <c r="D237" s="90">
        <v>12.6</v>
      </c>
      <c r="E237" s="90">
        <v>5.835</v>
      </c>
      <c r="F237" s="90">
        <v>0.251</v>
      </c>
      <c r="G237" s="90">
        <v>0.11</v>
      </c>
      <c r="H237" s="90" t="s">
        <v>607</v>
      </c>
      <c r="I237" s="90" t="s">
        <v>529</v>
      </c>
      <c r="J237" s="90">
        <v>270</v>
      </c>
      <c r="K237" s="90" t="s">
        <v>475</v>
      </c>
      <c r="L237"/>
      <c r="M237"/>
      <c r="N237"/>
      <c r="O237"/>
      <c r="P237"/>
      <c r="Q237"/>
      <c r="R237"/>
      <c r="S237"/>
    </row>
    <row r="238" spans="1:19">
      <c r="A238" s="90" t="s">
        <v>639</v>
      </c>
      <c r="B238" s="90" t="s">
        <v>1027</v>
      </c>
      <c r="C238" s="90">
        <v>15.4</v>
      </c>
      <c r="D238" s="90">
        <v>15.4</v>
      </c>
      <c r="E238" s="90">
        <v>5.835</v>
      </c>
      <c r="F238" s="90">
        <v>0.251</v>
      </c>
      <c r="G238" s="90">
        <v>0.11</v>
      </c>
      <c r="H238" s="90" t="s">
        <v>607</v>
      </c>
      <c r="I238" s="90" t="s">
        <v>531</v>
      </c>
      <c r="J238" s="90">
        <v>0</v>
      </c>
      <c r="K238" s="90" t="s">
        <v>473</v>
      </c>
      <c r="L238"/>
      <c r="M238"/>
      <c r="N238"/>
      <c r="O238"/>
      <c r="P238"/>
      <c r="Q238"/>
      <c r="R238"/>
      <c r="S238"/>
    </row>
    <row r="239" spans="1:19">
      <c r="A239" s="90" t="s">
        <v>640</v>
      </c>
      <c r="B239" s="90" t="s">
        <v>1027</v>
      </c>
      <c r="C239" s="90">
        <v>12.6</v>
      </c>
      <c r="D239" s="90">
        <v>12.6</v>
      </c>
      <c r="E239" s="90">
        <v>5.835</v>
      </c>
      <c r="F239" s="90">
        <v>0.251</v>
      </c>
      <c r="G239" s="90">
        <v>0.11</v>
      </c>
      <c r="H239" s="90" t="s">
        <v>607</v>
      </c>
      <c r="I239" s="90" t="s">
        <v>532</v>
      </c>
      <c r="J239" s="90">
        <v>270</v>
      </c>
      <c r="K239" s="90" t="s">
        <v>475</v>
      </c>
      <c r="L239"/>
      <c r="M239"/>
      <c r="N239"/>
      <c r="O239"/>
      <c r="P239"/>
      <c r="Q239"/>
      <c r="R239"/>
      <c r="S239"/>
    </row>
    <row r="240" spans="1:19">
      <c r="A240" s="90" t="s">
        <v>641</v>
      </c>
      <c r="B240" s="90" t="s">
        <v>1027</v>
      </c>
      <c r="C240" s="90">
        <v>15.4</v>
      </c>
      <c r="D240" s="90">
        <v>15.4</v>
      </c>
      <c r="E240" s="90">
        <v>5.835</v>
      </c>
      <c r="F240" s="90">
        <v>0.251</v>
      </c>
      <c r="G240" s="90">
        <v>0.11</v>
      </c>
      <c r="H240" s="90" t="s">
        <v>607</v>
      </c>
      <c r="I240" s="90" t="s">
        <v>534</v>
      </c>
      <c r="J240" s="90">
        <v>0</v>
      </c>
      <c r="K240" s="90" t="s">
        <v>473</v>
      </c>
      <c r="L240"/>
      <c r="M240"/>
      <c r="N240"/>
      <c r="O240"/>
      <c r="P240"/>
      <c r="Q240"/>
      <c r="R240"/>
      <c r="S240"/>
    </row>
    <row r="241" spans="1:19">
      <c r="A241" s="90" t="s">
        <v>642</v>
      </c>
      <c r="B241" s="90" t="s">
        <v>1027</v>
      </c>
      <c r="C241" s="90">
        <v>12.6</v>
      </c>
      <c r="D241" s="90">
        <v>12.6</v>
      </c>
      <c r="E241" s="90">
        <v>5.835</v>
      </c>
      <c r="F241" s="90">
        <v>0.251</v>
      </c>
      <c r="G241" s="90">
        <v>0.11</v>
      </c>
      <c r="H241" s="90" t="s">
        <v>607</v>
      </c>
      <c r="I241" s="90" t="s">
        <v>535</v>
      </c>
      <c r="J241" s="90">
        <v>270</v>
      </c>
      <c r="K241" s="90" t="s">
        <v>475</v>
      </c>
      <c r="L241"/>
      <c r="M241"/>
      <c r="N241"/>
      <c r="O241"/>
      <c r="P241"/>
      <c r="Q241"/>
      <c r="R241"/>
      <c r="S241"/>
    </row>
    <row r="242" spans="1:19">
      <c r="A242" s="90" t="s">
        <v>643</v>
      </c>
      <c r="B242" s="90" t="s">
        <v>1027</v>
      </c>
      <c r="C242" s="90">
        <v>7</v>
      </c>
      <c r="D242" s="90">
        <v>7</v>
      </c>
      <c r="E242" s="90">
        <v>5.835</v>
      </c>
      <c r="F242" s="90">
        <v>0.251</v>
      </c>
      <c r="G242" s="90">
        <v>0.11</v>
      </c>
      <c r="H242" s="90" t="s">
        <v>607</v>
      </c>
      <c r="I242" s="90" t="s">
        <v>537</v>
      </c>
      <c r="J242" s="90">
        <v>270</v>
      </c>
      <c r="K242" s="90" t="s">
        <v>475</v>
      </c>
      <c r="L242"/>
      <c r="M242"/>
      <c r="N242"/>
      <c r="O242"/>
      <c r="P242"/>
      <c r="Q242"/>
      <c r="R242"/>
      <c r="S242"/>
    </row>
    <row r="243" spans="1:19">
      <c r="A243" s="90" t="s">
        <v>644</v>
      </c>
      <c r="B243" s="90" t="s">
        <v>1027</v>
      </c>
      <c r="C243" s="90">
        <v>7</v>
      </c>
      <c r="D243" s="90">
        <v>7</v>
      </c>
      <c r="E243" s="90">
        <v>5.835</v>
      </c>
      <c r="F243" s="90">
        <v>0.251</v>
      </c>
      <c r="G243" s="90">
        <v>0.11</v>
      </c>
      <c r="H243" s="90" t="s">
        <v>607</v>
      </c>
      <c r="I243" s="90" t="s">
        <v>539</v>
      </c>
      <c r="J243" s="90">
        <v>270</v>
      </c>
      <c r="K243" s="90" t="s">
        <v>475</v>
      </c>
      <c r="L243"/>
      <c r="M243"/>
      <c r="N243"/>
      <c r="O243"/>
      <c r="P243"/>
      <c r="Q243"/>
      <c r="R243"/>
      <c r="S243"/>
    </row>
    <row r="244" spans="1:19">
      <c r="A244" s="90" t="s">
        <v>645</v>
      </c>
      <c r="B244" s="90" t="s">
        <v>1027</v>
      </c>
      <c r="C244" s="90">
        <v>7</v>
      </c>
      <c r="D244" s="90">
        <v>7</v>
      </c>
      <c r="E244" s="90">
        <v>5.835</v>
      </c>
      <c r="F244" s="90">
        <v>0.251</v>
      </c>
      <c r="G244" s="90">
        <v>0.11</v>
      </c>
      <c r="H244" s="90" t="s">
        <v>607</v>
      </c>
      <c r="I244" s="90" t="s">
        <v>541</v>
      </c>
      <c r="J244" s="90">
        <v>270</v>
      </c>
      <c r="K244" s="90" t="s">
        <v>475</v>
      </c>
      <c r="L244"/>
      <c r="M244"/>
      <c r="N244"/>
      <c r="O244"/>
      <c r="P244"/>
      <c r="Q244"/>
      <c r="R244"/>
      <c r="S244"/>
    </row>
    <row r="245" spans="1:19">
      <c r="A245" s="90" t="s">
        <v>646</v>
      </c>
      <c r="B245" s="90" t="s">
        <v>1027</v>
      </c>
      <c r="C245" s="90">
        <v>7</v>
      </c>
      <c r="D245" s="90">
        <v>7</v>
      </c>
      <c r="E245" s="90">
        <v>5.835</v>
      </c>
      <c r="F245" s="90">
        <v>0.251</v>
      </c>
      <c r="G245" s="90">
        <v>0.11</v>
      </c>
      <c r="H245" s="90" t="s">
        <v>607</v>
      </c>
      <c r="I245" s="90" t="s">
        <v>543</v>
      </c>
      <c r="J245" s="90">
        <v>270</v>
      </c>
      <c r="K245" s="90" t="s">
        <v>475</v>
      </c>
      <c r="L245"/>
      <c r="M245"/>
      <c r="N245"/>
      <c r="O245"/>
      <c r="P245"/>
      <c r="Q245"/>
      <c r="R245"/>
      <c r="S245"/>
    </row>
    <row r="246" spans="1:19">
      <c r="A246" s="90" t="s">
        <v>647</v>
      </c>
      <c r="B246" s="90" t="s">
        <v>1027</v>
      </c>
      <c r="C246" s="90">
        <v>7</v>
      </c>
      <c r="D246" s="90">
        <v>7</v>
      </c>
      <c r="E246" s="90">
        <v>5.835</v>
      </c>
      <c r="F246" s="90">
        <v>0.251</v>
      </c>
      <c r="G246" s="90">
        <v>0.11</v>
      </c>
      <c r="H246" s="90" t="s">
        <v>607</v>
      </c>
      <c r="I246" s="90" t="s">
        <v>545</v>
      </c>
      <c r="J246" s="90">
        <v>270</v>
      </c>
      <c r="K246" s="90" t="s">
        <v>475</v>
      </c>
      <c r="L246"/>
      <c r="M246"/>
      <c r="N246"/>
      <c r="O246"/>
      <c r="P246"/>
      <c r="Q246"/>
      <c r="R246"/>
      <c r="S246"/>
    </row>
    <row r="247" spans="1:19">
      <c r="A247" s="90" t="s">
        <v>648</v>
      </c>
      <c r="B247" s="90" t="s">
        <v>1027</v>
      </c>
      <c r="C247" s="90">
        <v>7</v>
      </c>
      <c r="D247" s="90">
        <v>7</v>
      </c>
      <c r="E247" s="90">
        <v>5.835</v>
      </c>
      <c r="F247" s="90">
        <v>0.251</v>
      </c>
      <c r="G247" s="90">
        <v>0.11</v>
      </c>
      <c r="H247" s="90" t="s">
        <v>607</v>
      </c>
      <c r="I247" s="90" t="s">
        <v>547</v>
      </c>
      <c r="J247" s="90">
        <v>270</v>
      </c>
      <c r="K247" s="90" t="s">
        <v>475</v>
      </c>
      <c r="L247"/>
      <c r="M247"/>
      <c r="N247"/>
      <c r="O247"/>
      <c r="P247"/>
      <c r="Q247"/>
      <c r="R247"/>
      <c r="S247"/>
    </row>
    <row r="248" spans="1:19">
      <c r="A248" s="90" t="s">
        <v>649</v>
      </c>
      <c r="B248" s="90" t="s">
        <v>1027</v>
      </c>
      <c r="C248" s="90">
        <v>12.6</v>
      </c>
      <c r="D248" s="90">
        <v>12.6</v>
      </c>
      <c r="E248" s="90">
        <v>5.835</v>
      </c>
      <c r="F248" s="90">
        <v>0.251</v>
      </c>
      <c r="G248" s="90">
        <v>0.11</v>
      </c>
      <c r="H248" s="90" t="s">
        <v>607</v>
      </c>
      <c r="I248" s="90" t="s">
        <v>551</v>
      </c>
      <c r="J248" s="90">
        <v>90</v>
      </c>
      <c r="K248" s="90" t="s">
        <v>485</v>
      </c>
      <c r="L248"/>
      <c r="M248"/>
      <c r="N248"/>
      <c r="O248"/>
      <c r="P248"/>
      <c r="Q248"/>
      <c r="R248"/>
      <c r="S248"/>
    </row>
    <row r="249" spans="1:19">
      <c r="A249" s="90" t="s">
        <v>650</v>
      </c>
      <c r="B249" s="90" t="s">
        <v>1027</v>
      </c>
      <c r="C249" s="90">
        <v>49.41</v>
      </c>
      <c r="D249" s="90">
        <v>49.41</v>
      </c>
      <c r="E249" s="90">
        <v>5.835</v>
      </c>
      <c r="F249" s="90">
        <v>0.251</v>
      </c>
      <c r="G249" s="90">
        <v>0.11</v>
      </c>
      <c r="H249" s="90" t="s">
        <v>607</v>
      </c>
      <c r="I249" s="90" t="s">
        <v>553</v>
      </c>
      <c r="J249" s="90">
        <v>90</v>
      </c>
      <c r="K249" s="90" t="s">
        <v>485</v>
      </c>
      <c r="L249"/>
      <c r="M249"/>
      <c r="N249"/>
      <c r="O249"/>
      <c r="P249"/>
      <c r="Q249"/>
      <c r="R249"/>
      <c r="S249"/>
    </row>
    <row r="250" spans="1:19">
      <c r="A250" s="90" t="s">
        <v>651</v>
      </c>
      <c r="B250" s="90" t="s">
        <v>1027</v>
      </c>
      <c r="C250" s="90">
        <v>33.6</v>
      </c>
      <c r="D250" s="90">
        <v>33.6</v>
      </c>
      <c r="E250" s="90">
        <v>5.835</v>
      </c>
      <c r="F250" s="90">
        <v>0.251</v>
      </c>
      <c r="G250" s="90">
        <v>0.11</v>
      </c>
      <c r="H250" s="90" t="s">
        <v>607</v>
      </c>
      <c r="I250" s="90" t="s">
        <v>554</v>
      </c>
      <c r="J250" s="90">
        <v>0</v>
      </c>
      <c r="K250" s="90" t="s">
        <v>473</v>
      </c>
      <c r="L250"/>
      <c r="M250"/>
      <c r="N250"/>
      <c r="O250"/>
      <c r="P250"/>
      <c r="Q250"/>
      <c r="R250"/>
      <c r="S250"/>
    </row>
    <row r="251" spans="1:19">
      <c r="A251" s="90" t="s">
        <v>652</v>
      </c>
      <c r="B251" s="90" t="s">
        <v>1027</v>
      </c>
      <c r="C251" s="90">
        <v>21</v>
      </c>
      <c r="D251" s="90">
        <v>21</v>
      </c>
      <c r="E251" s="90">
        <v>5.835</v>
      </c>
      <c r="F251" s="90">
        <v>0.251</v>
      </c>
      <c r="G251" s="90">
        <v>0.11</v>
      </c>
      <c r="H251" s="90" t="s">
        <v>607</v>
      </c>
      <c r="I251" s="90" t="s">
        <v>556</v>
      </c>
      <c r="J251" s="90">
        <v>180</v>
      </c>
      <c r="K251" s="90" t="s">
        <v>483</v>
      </c>
      <c r="L251"/>
      <c r="M251"/>
      <c r="N251"/>
      <c r="O251"/>
      <c r="P251"/>
      <c r="Q251"/>
      <c r="R251"/>
      <c r="S251"/>
    </row>
    <row r="252" spans="1:19">
      <c r="A252" s="90" t="s">
        <v>653</v>
      </c>
      <c r="B252" s="90" t="s">
        <v>1027</v>
      </c>
      <c r="C252" s="90">
        <v>21</v>
      </c>
      <c r="D252" s="90">
        <v>21</v>
      </c>
      <c r="E252" s="90">
        <v>5.835</v>
      </c>
      <c r="F252" s="90">
        <v>0.251</v>
      </c>
      <c r="G252" s="90">
        <v>0.11</v>
      </c>
      <c r="H252" s="90" t="s">
        <v>607</v>
      </c>
      <c r="I252" s="90" t="s">
        <v>558</v>
      </c>
      <c r="J252" s="90">
        <v>180</v>
      </c>
      <c r="K252" s="90" t="s">
        <v>483</v>
      </c>
      <c r="L252"/>
      <c r="M252"/>
      <c r="N252"/>
      <c r="O252"/>
      <c r="P252"/>
      <c r="Q252"/>
      <c r="R252"/>
      <c r="S252"/>
    </row>
    <row r="253" spans="1:19">
      <c r="A253" s="90" t="s">
        <v>654</v>
      </c>
      <c r="B253" s="90" t="s">
        <v>1027</v>
      </c>
      <c r="C253" s="90">
        <v>23.8</v>
      </c>
      <c r="D253" s="90">
        <v>23.8</v>
      </c>
      <c r="E253" s="90">
        <v>5.835</v>
      </c>
      <c r="F253" s="90">
        <v>0.251</v>
      </c>
      <c r="G253" s="90">
        <v>0.11</v>
      </c>
      <c r="H253" s="90" t="s">
        <v>607</v>
      </c>
      <c r="I253" s="90" t="s">
        <v>560</v>
      </c>
      <c r="J253" s="90">
        <v>270</v>
      </c>
      <c r="K253" s="90" t="s">
        <v>475</v>
      </c>
      <c r="L253"/>
      <c r="M253"/>
      <c r="N253"/>
      <c r="O253"/>
      <c r="P253"/>
      <c r="Q253"/>
      <c r="R253"/>
      <c r="S253"/>
    </row>
    <row r="254" spans="1:19">
      <c r="A254" s="90" t="s">
        <v>655</v>
      </c>
      <c r="B254" s="90" t="s">
        <v>1027</v>
      </c>
      <c r="C254" s="90">
        <v>25.2</v>
      </c>
      <c r="D254" s="90">
        <v>25.2</v>
      </c>
      <c r="E254" s="90">
        <v>5.835</v>
      </c>
      <c r="F254" s="90">
        <v>0.251</v>
      </c>
      <c r="G254" s="90">
        <v>0.11</v>
      </c>
      <c r="H254" s="90" t="s">
        <v>607</v>
      </c>
      <c r="I254" s="90" t="s">
        <v>562</v>
      </c>
      <c r="J254" s="90">
        <v>270</v>
      </c>
      <c r="K254" s="90" t="s">
        <v>475</v>
      </c>
      <c r="L254"/>
      <c r="M254"/>
      <c r="N254"/>
      <c r="O254"/>
      <c r="P254"/>
      <c r="Q254"/>
      <c r="R254"/>
      <c r="S254"/>
    </row>
    <row r="255" spans="1:19">
      <c r="A255" s="90" t="s">
        <v>656</v>
      </c>
      <c r="B255" s="90" t="s">
        <v>1027</v>
      </c>
      <c r="C255" s="90">
        <v>23.8</v>
      </c>
      <c r="D255" s="90">
        <v>23.8</v>
      </c>
      <c r="E255" s="90">
        <v>5.835</v>
      </c>
      <c r="F255" s="90">
        <v>0.251</v>
      </c>
      <c r="G255" s="90">
        <v>0.11</v>
      </c>
      <c r="H255" s="90" t="s">
        <v>607</v>
      </c>
      <c r="I255" s="90" t="s">
        <v>564</v>
      </c>
      <c r="J255" s="90">
        <v>270</v>
      </c>
      <c r="K255" s="90" t="s">
        <v>475</v>
      </c>
      <c r="L255"/>
      <c r="M255"/>
      <c r="N255"/>
      <c r="O255"/>
      <c r="P255"/>
      <c r="Q255"/>
      <c r="R255"/>
      <c r="S255"/>
    </row>
    <row r="256" spans="1:19">
      <c r="A256" s="90" t="s">
        <v>657</v>
      </c>
      <c r="B256" s="90" t="s">
        <v>1027</v>
      </c>
      <c r="C256" s="90">
        <v>25.2</v>
      </c>
      <c r="D256" s="90">
        <v>25.2</v>
      </c>
      <c r="E256" s="90">
        <v>5.835</v>
      </c>
      <c r="F256" s="90">
        <v>0.251</v>
      </c>
      <c r="G256" s="90">
        <v>0.11</v>
      </c>
      <c r="H256" s="90" t="s">
        <v>607</v>
      </c>
      <c r="I256" s="90" t="s">
        <v>566</v>
      </c>
      <c r="J256" s="90">
        <v>270</v>
      </c>
      <c r="K256" s="90" t="s">
        <v>475</v>
      </c>
      <c r="L256"/>
      <c r="M256"/>
      <c r="N256"/>
      <c r="O256"/>
      <c r="P256"/>
      <c r="Q256"/>
      <c r="R256"/>
      <c r="S256"/>
    </row>
    <row r="257" spans="1:19">
      <c r="A257" s="90" t="s">
        <v>658</v>
      </c>
      <c r="B257" s="90" t="s">
        <v>1027</v>
      </c>
      <c r="C257" s="90">
        <v>74.2</v>
      </c>
      <c r="D257" s="90">
        <v>74.2</v>
      </c>
      <c r="E257" s="90">
        <v>5.835</v>
      </c>
      <c r="F257" s="90">
        <v>0.251</v>
      </c>
      <c r="G257" s="90">
        <v>0.11</v>
      </c>
      <c r="H257" s="90" t="s">
        <v>607</v>
      </c>
      <c r="I257" s="90" t="s">
        <v>570</v>
      </c>
      <c r="J257" s="90">
        <v>180</v>
      </c>
      <c r="K257" s="90" t="s">
        <v>483</v>
      </c>
      <c r="L257"/>
      <c r="M257"/>
      <c r="N257"/>
      <c r="O257"/>
      <c r="P257"/>
      <c r="Q257"/>
      <c r="R257"/>
      <c r="S257"/>
    </row>
    <row r="258" spans="1:19">
      <c r="A258" s="90" t="s">
        <v>659</v>
      </c>
      <c r="B258" s="90" t="s">
        <v>1027</v>
      </c>
      <c r="C258" s="90">
        <v>74.2</v>
      </c>
      <c r="D258" s="90">
        <v>74.2</v>
      </c>
      <c r="E258" s="90">
        <v>5.835</v>
      </c>
      <c r="F258" s="90">
        <v>0.251</v>
      </c>
      <c r="G258" s="90">
        <v>0.11</v>
      </c>
      <c r="H258" s="90" t="s">
        <v>607</v>
      </c>
      <c r="I258" s="90" t="s">
        <v>572</v>
      </c>
      <c r="J258" s="90">
        <v>180</v>
      </c>
      <c r="K258" s="90" t="s">
        <v>483</v>
      </c>
      <c r="L258"/>
      <c r="M258"/>
      <c r="N258"/>
      <c r="O258"/>
      <c r="P258"/>
      <c r="Q258"/>
      <c r="R258"/>
      <c r="S258"/>
    </row>
    <row r="259" spans="1:19">
      <c r="A259" s="90" t="s">
        <v>660</v>
      </c>
      <c r="B259" s="90" t="s">
        <v>1027</v>
      </c>
      <c r="C259" s="90">
        <v>74.2</v>
      </c>
      <c r="D259" s="90">
        <v>74.2</v>
      </c>
      <c r="E259" s="90">
        <v>5.835</v>
      </c>
      <c r="F259" s="90">
        <v>0.251</v>
      </c>
      <c r="G259" s="90">
        <v>0.11</v>
      </c>
      <c r="H259" s="90" t="s">
        <v>607</v>
      </c>
      <c r="I259" s="90" t="s">
        <v>574</v>
      </c>
      <c r="J259" s="90">
        <v>180</v>
      </c>
      <c r="K259" s="90" t="s">
        <v>483</v>
      </c>
      <c r="L259"/>
      <c r="M259"/>
      <c r="N259"/>
      <c r="O259"/>
      <c r="P259"/>
      <c r="Q259"/>
      <c r="R259"/>
      <c r="S259"/>
    </row>
    <row r="260" spans="1:19">
      <c r="A260" s="90" t="s">
        <v>661</v>
      </c>
      <c r="B260" s="90" t="s">
        <v>1027</v>
      </c>
      <c r="C260" s="90">
        <v>74.2</v>
      </c>
      <c r="D260" s="90">
        <v>74.2</v>
      </c>
      <c r="E260" s="90">
        <v>5.835</v>
      </c>
      <c r="F260" s="90">
        <v>0.251</v>
      </c>
      <c r="G260" s="90">
        <v>0.11</v>
      </c>
      <c r="H260" s="90" t="s">
        <v>607</v>
      </c>
      <c r="I260" s="90" t="s">
        <v>576</v>
      </c>
      <c r="J260" s="90">
        <v>180</v>
      </c>
      <c r="K260" s="90" t="s">
        <v>483</v>
      </c>
      <c r="L260"/>
      <c r="M260"/>
      <c r="N260"/>
      <c r="O260"/>
      <c r="P260"/>
      <c r="Q260"/>
      <c r="R260"/>
      <c r="S260"/>
    </row>
    <row r="261" spans="1:19">
      <c r="A261" s="90" t="s">
        <v>662</v>
      </c>
      <c r="B261" s="90" t="s">
        <v>1027</v>
      </c>
      <c r="C261" s="90">
        <v>74.2</v>
      </c>
      <c r="D261" s="90">
        <v>74.2</v>
      </c>
      <c r="E261" s="90">
        <v>5.835</v>
      </c>
      <c r="F261" s="90">
        <v>0.251</v>
      </c>
      <c r="G261" s="90">
        <v>0.11</v>
      </c>
      <c r="H261" s="90" t="s">
        <v>607</v>
      </c>
      <c r="I261" s="90" t="s">
        <v>578</v>
      </c>
      <c r="J261" s="90">
        <v>180</v>
      </c>
      <c r="K261" s="90" t="s">
        <v>483</v>
      </c>
      <c r="L261"/>
      <c r="M261"/>
      <c r="N261"/>
      <c r="O261"/>
      <c r="P261"/>
      <c r="Q261"/>
      <c r="R261"/>
      <c r="S261"/>
    </row>
    <row r="262" spans="1:19">
      <c r="A262" s="90" t="s">
        <v>663</v>
      </c>
      <c r="B262" s="90" t="s">
        <v>1027</v>
      </c>
      <c r="C262" s="90">
        <v>74.2</v>
      </c>
      <c r="D262" s="90">
        <v>74.2</v>
      </c>
      <c r="E262" s="90">
        <v>5.835</v>
      </c>
      <c r="F262" s="90">
        <v>0.251</v>
      </c>
      <c r="G262" s="90">
        <v>0.11</v>
      </c>
      <c r="H262" s="90" t="s">
        <v>607</v>
      </c>
      <c r="I262" s="90" t="s">
        <v>580</v>
      </c>
      <c r="J262" s="90">
        <v>180</v>
      </c>
      <c r="K262" s="90" t="s">
        <v>483</v>
      </c>
      <c r="L262"/>
      <c r="M262"/>
      <c r="N262"/>
      <c r="O262"/>
      <c r="P262"/>
      <c r="Q262"/>
      <c r="R262"/>
      <c r="S262"/>
    </row>
    <row r="263" spans="1:19">
      <c r="A263" s="90" t="s">
        <v>664</v>
      </c>
      <c r="B263" s="90" t="s">
        <v>1027</v>
      </c>
      <c r="C263" s="90">
        <v>74.2</v>
      </c>
      <c r="D263" s="90">
        <v>74.2</v>
      </c>
      <c r="E263" s="90">
        <v>5.835</v>
      </c>
      <c r="F263" s="90">
        <v>0.251</v>
      </c>
      <c r="G263" s="90">
        <v>0.11</v>
      </c>
      <c r="H263" s="90" t="s">
        <v>607</v>
      </c>
      <c r="I263" s="90" t="s">
        <v>582</v>
      </c>
      <c r="J263" s="90">
        <v>0</v>
      </c>
      <c r="K263" s="90" t="s">
        <v>473</v>
      </c>
      <c r="L263"/>
      <c r="M263"/>
      <c r="N263"/>
      <c r="O263"/>
      <c r="P263"/>
      <c r="Q263"/>
      <c r="R263"/>
      <c r="S263"/>
    </row>
    <row r="264" spans="1:19">
      <c r="A264" s="90" t="s">
        <v>665</v>
      </c>
      <c r="B264" s="90" t="s">
        <v>1027</v>
      </c>
      <c r="C264" s="90">
        <v>74.2</v>
      </c>
      <c r="D264" s="90">
        <v>74.2</v>
      </c>
      <c r="E264" s="90">
        <v>5.835</v>
      </c>
      <c r="F264" s="90">
        <v>0.251</v>
      </c>
      <c r="G264" s="90">
        <v>0.11</v>
      </c>
      <c r="H264" s="90" t="s">
        <v>607</v>
      </c>
      <c r="I264" s="90" t="s">
        <v>584</v>
      </c>
      <c r="J264" s="90">
        <v>0</v>
      </c>
      <c r="K264" s="90" t="s">
        <v>473</v>
      </c>
      <c r="L264"/>
      <c r="M264"/>
      <c r="N264"/>
      <c r="O264"/>
      <c r="P264"/>
      <c r="Q264"/>
      <c r="R264"/>
      <c r="S264"/>
    </row>
    <row r="265" spans="1:19">
      <c r="A265" s="90" t="s">
        <v>666</v>
      </c>
      <c r="B265" s="90" t="s">
        <v>1027</v>
      </c>
      <c r="C265" s="90">
        <v>74.2</v>
      </c>
      <c r="D265" s="90">
        <v>74.2</v>
      </c>
      <c r="E265" s="90">
        <v>5.835</v>
      </c>
      <c r="F265" s="90">
        <v>0.251</v>
      </c>
      <c r="G265" s="90">
        <v>0.11</v>
      </c>
      <c r="H265" s="90" t="s">
        <v>607</v>
      </c>
      <c r="I265" s="90" t="s">
        <v>586</v>
      </c>
      <c r="J265" s="90">
        <v>0</v>
      </c>
      <c r="K265" s="90" t="s">
        <v>473</v>
      </c>
      <c r="L265"/>
      <c r="M265"/>
      <c r="N265"/>
      <c r="O265"/>
      <c r="P265"/>
      <c r="Q265"/>
      <c r="R265"/>
      <c r="S265"/>
    </row>
    <row r="266" spans="1:19">
      <c r="A266" s="90" t="s">
        <v>667</v>
      </c>
      <c r="B266" s="90" t="s">
        <v>1027</v>
      </c>
      <c r="C266" s="90">
        <v>74.2</v>
      </c>
      <c r="D266" s="90">
        <v>74.2</v>
      </c>
      <c r="E266" s="90">
        <v>5.835</v>
      </c>
      <c r="F266" s="90">
        <v>0.251</v>
      </c>
      <c r="G266" s="90">
        <v>0.11</v>
      </c>
      <c r="H266" s="90" t="s">
        <v>607</v>
      </c>
      <c r="I266" s="90" t="s">
        <v>588</v>
      </c>
      <c r="J266" s="90">
        <v>0</v>
      </c>
      <c r="K266" s="90" t="s">
        <v>473</v>
      </c>
      <c r="L266"/>
      <c r="M266"/>
      <c r="N266"/>
      <c r="O266"/>
      <c r="P266"/>
      <c r="Q266"/>
      <c r="R266"/>
      <c r="S266"/>
    </row>
    <row r="267" spans="1:19">
      <c r="A267" s="90" t="s">
        <v>668</v>
      </c>
      <c r="B267" s="90" t="s">
        <v>1027</v>
      </c>
      <c r="C267" s="90">
        <v>74.2</v>
      </c>
      <c r="D267" s="90">
        <v>74.2</v>
      </c>
      <c r="E267" s="90">
        <v>5.835</v>
      </c>
      <c r="F267" s="90">
        <v>0.251</v>
      </c>
      <c r="G267" s="90">
        <v>0.11</v>
      </c>
      <c r="H267" s="90" t="s">
        <v>607</v>
      </c>
      <c r="I267" s="90" t="s">
        <v>590</v>
      </c>
      <c r="J267" s="90">
        <v>0</v>
      </c>
      <c r="K267" s="90" t="s">
        <v>473</v>
      </c>
      <c r="L267"/>
      <c r="M267"/>
      <c r="N267"/>
      <c r="O267"/>
      <c r="P267"/>
      <c r="Q267"/>
      <c r="R267"/>
      <c r="S267"/>
    </row>
    <row r="268" spans="1:19">
      <c r="A268" s="90" t="s">
        <v>669</v>
      </c>
      <c r="B268" s="90" t="s">
        <v>1027</v>
      </c>
      <c r="C268" s="90">
        <v>74.2</v>
      </c>
      <c r="D268" s="90">
        <v>74.2</v>
      </c>
      <c r="E268" s="90">
        <v>5.835</v>
      </c>
      <c r="F268" s="90">
        <v>0.251</v>
      </c>
      <c r="G268" s="90">
        <v>0.11</v>
      </c>
      <c r="H268" s="90" t="s">
        <v>607</v>
      </c>
      <c r="I268" s="90" t="s">
        <v>592</v>
      </c>
      <c r="J268" s="90">
        <v>0</v>
      </c>
      <c r="K268" s="90" t="s">
        <v>473</v>
      </c>
      <c r="L268"/>
      <c r="M268"/>
      <c r="N268"/>
      <c r="O268"/>
      <c r="P268"/>
      <c r="Q268"/>
      <c r="R268"/>
      <c r="S268"/>
    </row>
    <row r="269" spans="1:19">
      <c r="A269" s="90" t="s">
        <v>670</v>
      </c>
      <c r="B269" s="90" t="s">
        <v>1027</v>
      </c>
      <c r="C269" s="90">
        <v>53.2</v>
      </c>
      <c r="D269" s="90">
        <v>53.2</v>
      </c>
      <c r="E269" s="90">
        <v>5.835</v>
      </c>
      <c r="F269" s="90">
        <v>0.251</v>
      </c>
      <c r="G269" s="90">
        <v>0.11</v>
      </c>
      <c r="H269" s="90" t="s">
        <v>607</v>
      </c>
      <c r="I269" s="90" t="s">
        <v>594</v>
      </c>
      <c r="J269" s="90">
        <v>180</v>
      </c>
      <c r="K269" s="90" t="s">
        <v>483</v>
      </c>
      <c r="L269"/>
      <c r="M269"/>
      <c r="N269"/>
      <c r="O269"/>
      <c r="P269"/>
      <c r="Q269"/>
      <c r="R269"/>
      <c r="S269"/>
    </row>
    <row r="270" spans="1:19">
      <c r="A270" s="90" t="s">
        <v>671</v>
      </c>
      <c r="B270" s="90" t="s">
        <v>1027</v>
      </c>
      <c r="C270" s="90">
        <v>19.600000000000001</v>
      </c>
      <c r="D270" s="90">
        <v>19.600000000000001</v>
      </c>
      <c r="E270" s="90">
        <v>5.835</v>
      </c>
      <c r="F270" s="90">
        <v>0.251</v>
      </c>
      <c r="G270" s="90">
        <v>0.11</v>
      </c>
      <c r="H270" s="90" t="s">
        <v>607</v>
      </c>
      <c r="I270" s="90" t="s">
        <v>595</v>
      </c>
      <c r="J270" s="90">
        <v>90</v>
      </c>
      <c r="K270" s="90" t="s">
        <v>485</v>
      </c>
      <c r="L270"/>
      <c r="M270"/>
      <c r="N270"/>
      <c r="O270"/>
      <c r="P270"/>
      <c r="Q270"/>
      <c r="R270"/>
      <c r="S270"/>
    </row>
    <row r="271" spans="1:19">
      <c r="A271" s="90" t="s">
        <v>672</v>
      </c>
      <c r="B271" s="90" t="s">
        <v>1027</v>
      </c>
      <c r="C271" s="90">
        <v>53.2</v>
      </c>
      <c r="D271" s="90">
        <v>53.2</v>
      </c>
      <c r="E271" s="90">
        <v>5.835</v>
      </c>
      <c r="F271" s="90">
        <v>0.251</v>
      </c>
      <c r="G271" s="90">
        <v>0.11</v>
      </c>
      <c r="H271" s="90" t="s">
        <v>607</v>
      </c>
      <c r="I271" s="90" t="s">
        <v>597</v>
      </c>
      <c r="J271" s="90">
        <v>180</v>
      </c>
      <c r="K271" s="90" t="s">
        <v>483</v>
      </c>
      <c r="L271"/>
      <c r="M271"/>
      <c r="N271"/>
      <c r="O271"/>
      <c r="P271"/>
      <c r="Q271"/>
      <c r="R271"/>
      <c r="S271"/>
    </row>
    <row r="272" spans="1:19">
      <c r="A272" s="90" t="s">
        <v>673</v>
      </c>
      <c r="B272" s="90" t="s">
        <v>1027</v>
      </c>
      <c r="C272" s="90">
        <v>19.600000000000001</v>
      </c>
      <c r="D272" s="90">
        <v>19.600000000000001</v>
      </c>
      <c r="E272" s="90">
        <v>5.835</v>
      </c>
      <c r="F272" s="90">
        <v>0.251</v>
      </c>
      <c r="G272" s="90">
        <v>0.11</v>
      </c>
      <c r="H272" s="90" t="s">
        <v>607</v>
      </c>
      <c r="I272" s="90" t="s">
        <v>598</v>
      </c>
      <c r="J272" s="90">
        <v>90</v>
      </c>
      <c r="K272" s="90" t="s">
        <v>485</v>
      </c>
      <c r="L272"/>
      <c r="M272"/>
      <c r="N272"/>
      <c r="O272"/>
      <c r="P272"/>
      <c r="Q272"/>
      <c r="R272"/>
      <c r="S272"/>
    </row>
    <row r="273" spans="1:19">
      <c r="A273" s="90" t="s">
        <v>674</v>
      </c>
      <c r="B273" s="90"/>
      <c r="C273" s="90"/>
      <c r="D273" s="90">
        <v>2089.1799999999998</v>
      </c>
      <c r="E273" s="90">
        <v>5.83</v>
      </c>
      <c r="F273" s="90">
        <v>0.251</v>
      </c>
      <c r="G273" s="90">
        <v>0.11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675</v>
      </c>
      <c r="B274" s="90"/>
      <c r="C274" s="90"/>
      <c r="D274" s="90">
        <v>753.18</v>
      </c>
      <c r="E274" s="90">
        <v>5.83</v>
      </c>
      <c r="F274" s="90">
        <v>0.251</v>
      </c>
      <c r="G274" s="90">
        <v>0.11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676</v>
      </c>
      <c r="B275" s="90"/>
      <c r="C275" s="90"/>
      <c r="D275" s="90">
        <v>1335.99</v>
      </c>
      <c r="E275" s="90">
        <v>5.83</v>
      </c>
      <c r="F275" s="90">
        <v>0.251</v>
      </c>
      <c r="G275" s="90">
        <v>0.11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677</v>
      </c>
      <c r="D277" s="90" t="s">
        <v>678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679</v>
      </c>
      <c r="B278" s="90" t="s">
        <v>680</v>
      </c>
      <c r="C278" s="90">
        <v>1055270.3899999999</v>
      </c>
      <c r="D278" s="90">
        <v>2.5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90" t="s">
        <v>681</v>
      </c>
      <c r="B279" s="90" t="s">
        <v>682</v>
      </c>
      <c r="C279" s="90">
        <v>798940.44</v>
      </c>
      <c r="D279" s="90">
        <v>0.7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86"/>
      <c r="B281" s="90" t="s">
        <v>161</v>
      </c>
      <c r="C281" s="90" t="s">
        <v>683</v>
      </c>
      <c r="D281" s="90" t="s">
        <v>684</v>
      </c>
      <c r="E281" s="90" t="s">
        <v>685</v>
      </c>
      <c r="F281" s="90" t="s">
        <v>686</v>
      </c>
      <c r="G281" s="90" t="s">
        <v>678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687</v>
      </c>
      <c r="B282" s="90" t="s">
        <v>688</v>
      </c>
      <c r="C282" s="90">
        <v>490687.86</v>
      </c>
      <c r="D282" s="90">
        <v>331745.83</v>
      </c>
      <c r="E282" s="90">
        <v>158942.03</v>
      </c>
      <c r="F282" s="90">
        <v>0.68</v>
      </c>
      <c r="G282" s="90">
        <v>2.73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689</v>
      </c>
      <c r="B283" s="90" t="s">
        <v>688</v>
      </c>
      <c r="C283" s="90">
        <v>97431.88</v>
      </c>
      <c r="D283" s="90">
        <v>65872.06</v>
      </c>
      <c r="E283" s="90">
        <v>31559.82</v>
      </c>
      <c r="F283" s="90">
        <v>0.68</v>
      </c>
      <c r="G283" s="90">
        <v>2.9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690</v>
      </c>
      <c r="B284" s="90" t="s">
        <v>688</v>
      </c>
      <c r="C284" s="90">
        <v>196275.14</v>
      </c>
      <c r="D284" s="90">
        <v>132698.32999999999</v>
      </c>
      <c r="E284" s="90">
        <v>63576.81</v>
      </c>
      <c r="F284" s="90">
        <v>0.68</v>
      </c>
      <c r="G284" s="90">
        <v>2.89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691</v>
      </c>
      <c r="B285" s="90" t="s">
        <v>688</v>
      </c>
      <c r="C285" s="90">
        <v>12785.3</v>
      </c>
      <c r="D285" s="90">
        <v>8643.92</v>
      </c>
      <c r="E285" s="90">
        <v>4141.37</v>
      </c>
      <c r="F285" s="90">
        <v>0.68</v>
      </c>
      <c r="G285" s="90">
        <v>2.95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692</v>
      </c>
      <c r="B286" s="90" t="s">
        <v>688</v>
      </c>
      <c r="C286" s="90">
        <v>111477.74</v>
      </c>
      <c r="D286" s="90">
        <v>75368.23</v>
      </c>
      <c r="E286" s="90">
        <v>36109.51</v>
      </c>
      <c r="F286" s="90">
        <v>0.68</v>
      </c>
      <c r="G286" s="90">
        <v>2.9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693</v>
      </c>
      <c r="B287" s="90" t="s">
        <v>694</v>
      </c>
      <c r="C287" s="90">
        <v>310729.34000000003</v>
      </c>
      <c r="D287" s="90">
        <v>203421.09</v>
      </c>
      <c r="E287" s="90">
        <v>107308.25</v>
      </c>
      <c r="F287" s="90">
        <v>0.65</v>
      </c>
      <c r="G287" s="90" t="s">
        <v>695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696</v>
      </c>
      <c r="B288" s="90" t="s">
        <v>694</v>
      </c>
      <c r="C288" s="90">
        <v>235697.47</v>
      </c>
      <c r="D288" s="90">
        <v>151859.51999999999</v>
      </c>
      <c r="E288" s="90">
        <v>83837.95</v>
      </c>
      <c r="F288" s="90">
        <v>0.64</v>
      </c>
      <c r="G288" s="90" t="s">
        <v>695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697</v>
      </c>
      <c r="B289" s="90" t="s">
        <v>694</v>
      </c>
      <c r="C289" s="90">
        <v>236390.16</v>
      </c>
      <c r="D289" s="90">
        <v>152319.34</v>
      </c>
      <c r="E289" s="90">
        <v>84070.82</v>
      </c>
      <c r="F289" s="90">
        <v>0.64</v>
      </c>
      <c r="G289" s="90" t="s">
        <v>695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0" t="s">
        <v>698</v>
      </c>
      <c r="B290" s="90" t="s">
        <v>694</v>
      </c>
      <c r="C290" s="90">
        <v>250103.13</v>
      </c>
      <c r="D290" s="90">
        <v>161456.45000000001</v>
      </c>
      <c r="E290" s="90">
        <v>88646.68</v>
      </c>
      <c r="F290" s="90">
        <v>0.65</v>
      </c>
      <c r="G290" s="90" t="s">
        <v>695</v>
      </c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86"/>
      <c r="B292" s="90" t="s">
        <v>161</v>
      </c>
      <c r="C292" s="90" t="s">
        <v>683</v>
      </c>
      <c r="D292" s="90" t="s">
        <v>678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699</v>
      </c>
      <c r="B293" s="90" t="s">
        <v>700</v>
      </c>
      <c r="C293" s="90">
        <v>6473.19</v>
      </c>
      <c r="D293" s="90" t="s">
        <v>695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701</v>
      </c>
      <c r="B294" s="90" t="s">
        <v>700</v>
      </c>
      <c r="C294" s="90">
        <v>7482.98</v>
      </c>
      <c r="D294" s="90" t="s">
        <v>695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702</v>
      </c>
      <c r="B295" s="90" t="s">
        <v>700</v>
      </c>
      <c r="C295" s="90">
        <v>6680.18</v>
      </c>
      <c r="D295" s="90" t="s">
        <v>695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703</v>
      </c>
      <c r="B296" s="90" t="s">
        <v>700</v>
      </c>
      <c r="C296" s="90">
        <v>9022.8799999999992</v>
      </c>
      <c r="D296" s="90" t="s">
        <v>695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704</v>
      </c>
      <c r="B297" s="90" t="s">
        <v>700</v>
      </c>
      <c r="C297" s="90">
        <v>6618.68</v>
      </c>
      <c r="D297" s="90" t="s">
        <v>695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705</v>
      </c>
      <c r="B298" s="90" t="s">
        <v>700</v>
      </c>
      <c r="C298" s="90">
        <v>8997.4</v>
      </c>
      <c r="D298" s="90" t="s">
        <v>695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706</v>
      </c>
      <c r="B299" s="90" t="s">
        <v>700</v>
      </c>
      <c r="C299" s="90">
        <v>6622.16</v>
      </c>
      <c r="D299" s="90" t="s">
        <v>695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707</v>
      </c>
      <c r="B300" s="90" t="s">
        <v>700</v>
      </c>
      <c r="C300" s="90">
        <v>9015.26</v>
      </c>
      <c r="D300" s="90" t="s">
        <v>695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708</v>
      </c>
      <c r="B301" s="90" t="s">
        <v>700</v>
      </c>
      <c r="C301" s="90">
        <v>6459.04</v>
      </c>
      <c r="D301" s="90" t="s">
        <v>695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709</v>
      </c>
      <c r="B302" s="90" t="s">
        <v>700</v>
      </c>
      <c r="C302" s="90">
        <v>8882.59</v>
      </c>
      <c r="D302" s="90" t="s">
        <v>695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710</v>
      </c>
      <c r="B303" s="90" t="s">
        <v>700</v>
      </c>
      <c r="C303" s="90">
        <v>6449.43</v>
      </c>
      <c r="D303" s="90" t="s">
        <v>695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711</v>
      </c>
      <c r="B304" s="90" t="s">
        <v>700</v>
      </c>
      <c r="C304" s="90">
        <v>8884.2900000000009</v>
      </c>
      <c r="D304" s="90" t="s">
        <v>695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712</v>
      </c>
      <c r="B305" s="90" t="s">
        <v>700</v>
      </c>
      <c r="C305" s="90">
        <v>6513.06</v>
      </c>
      <c r="D305" s="90" t="s">
        <v>695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713</v>
      </c>
      <c r="B306" s="90" t="s">
        <v>700</v>
      </c>
      <c r="C306" s="90">
        <v>8920.89</v>
      </c>
      <c r="D306" s="90" t="s">
        <v>695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714</v>
      </c>
      <c r="B307" s="90" t="s">
        <v>700</v>
      </c>
      <c r="C307" s="90">
        <v>4572.59</v>
      </c>
      <c r="D307" s="90" t="s">
        <v>695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715</v>
      </c>
      <c r="B308" s="90" t="s">
        <v>700</v>
      </c>
      <c r="C308" s="90">
        <v>9278.06</v>
      </c>
      <c r="D308" s="90" t="s">
        <v>695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716</v>
      </c>
      <c r="B309" s="90" t="s">
        <v>700</v>
      </c>
      <c r="C309" s="90">
        <v>3864.4</v>
      </c>
      <c r="D309" s="90" t="s">
        <v>695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717</v>
      </c>
      <c r="B310" s="90" t="s">
        <v>700</v>
      </c>
      <c r="C310" s="90">
        <v>9217.5400000000009</v>
      </c>
      <c r="D310" s="90" t="s">
        <v>695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718</v>
      </c>
      <c r="B311" s="90" t="s">
        <v>700</v>
      </c>
      <c r="C311" s="90">
        <v>3913.24</v>
      </c>
      <c r="D311" s="90" t="s">
        <v>695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719</v>
      </c>
      <c r="B312" s="90" t="s">
        <v>700</v>
      </c>
      <c r="C312" s="90">
        <v>9364.81</v>
      </c>
      <c r="D312" s="90" t="s">
        <v>695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720</v>
      </c>
      <c r="B313" s="90" t="s">
        <v>700</v>
      </c>
      <c r="C313" s="90">
        <v>30855.23</v>
      </c>
      <c r="D313" s="90" t="s">
        <v>695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721</v>
      </c>
      <c r="B314" s="90" t="s">
        <v>700</v>
      </c>
      <c r="C314" s="90">
        <v>3389.95</v>
      </c>
      <c r="D314" s="90" t="s">
        <v>695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722</v>
      </c>
      <c r="B315" s="90" t="s">
        <v>700</v>
      </c>
      <c r="C315" s="90">
        <v>6299.24</v>
      </c>
      <c r="D315" s="90" t="s">
        <v>695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723</v>
      </c>
      <c r="B316" s="90" t="s">
        <v>700</v>
      </c>
      <c r="C316" s="90">
        <v>17104.11</v>
      </c>
      <c r="D316" s="90" t="s">
        <v>695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724</v>
      </c>
      <c r="B317" s="90" t="s">
        <v>700</v>
      </c>
      <c r="C317" s="90">
        <v>35871.03</v>
      </c>
      <c r="D317" s="90" t="s">
        <v>695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725</v>
      </c>
      <c r="B318" s="90" t="s">
        <v>700</v>
      </c>
      <c r="C318" s="90">
        <v>9471.33</v>
      </c>
      <c r="D318" s="90" t="s">
        <v>695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726</v>
      </c>
      <c r="B319" s="90" t="s">
        <v>700</v>
      </c>
      <c r="C319" s="90">
        <v>5548.43</v>
      </c>
      <c r="D319" s="90" t="s">
        <v>695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727</v>
      </c>
      <c r="B320" s="90" t="s">
        <v>700</v>
      </c>
      <c r="C320" s="90">
        <v>14199.37</v>
      </c>
      <c r="D320" s="90" t="s">
        <v>695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728</v>
      </c>
      <c r="B321" s="90" t="s">
        <v>700</v>
      </c>
      <c r="C321" s="90">
        <v>23142.59</v>
      </c>
      <c r="D321" s="90" t="s">
        <v>695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729</v>
      </c>
      <c r="B322" s="90" t="s">
        <v>700</v>
      </c>
      <c r="C322" s="90">
        <v>15494.22</v>
      </c>
      <c r="D322" s="90" t="s">
        <v>695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730</v>
      </c>
      <c r="B323" s="90" t="s">
        <v>700</v>
      </c>
      <c r="C323" s="90">
        <v>23114</v>
      </c>
      <c r="D323" s="90" t="s">
        <v>695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731</v>
      </c>
      <c r="B324" s="90" t="s">
        <v>700</v>
      </c>
      <c r="C324" s="90">
        <v>15550.44</v>
      </c>
      <c r="D324" s="90" t="s">
        <v>695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732</v>
      </c>
      <c r="B325" s="90" t="s">
        <v>700</v>
      </c>
      <c r="C325" s="90">
        <v>26564.69</v>
      </c>
      <c r="D325" s="90" t="s">
        <v>695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733</v>
      </c>
      <c r="B326" s="90" t="s">
        <v>700</v>
      </c>
      <c r="C326" s="90">
        <v>12519.4</v>
      </c>
      <c r="D326" s="90" t="s">
        <v>695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734</v>
      </c>
      <c r="B327" s="90" t="s">
        <v>700</v>
      </c>
      <c r="C327" s="90">
        <v>21342.959999999999</v>
      </c>
      <c r="D327" s="90" t="s">
        <v>695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735</v>
      </c>
      <c r="B328" s="90" t="s">
        <v>700</v>
      </c>
      <c r="C328" s="90">
        <v>12479.06</v>
      </c>
      <c r="D328" s="90" t="s">
        <v>695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736</v>
      </c>
      <c r="B329" s="90" t="s">
        <v>700</v>
      </c>
      <c r="C329" s="90">
        <v>21344.1</v>
      </c>
      <c r="D329" s="90" t="s">
        <v>695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737</v>
      </c>
      <c r="B330" s="90" t="s">
        <v>700</v>
      </c>
      <c r="C330" s="90">
        <v>12891.94</v>
      </c>
      <c r="D330" s="90" t="s">
        <v>695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738</v>
      </c>
      <c r="B331" s="90" t="s">
        <v>700</v>
      </c>
      <c r="C331" s="90">
        <v>24981</v>
      </c>
      <c r="D331" s="90" t="s">
        <v>695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739</v>
      </c>
      <c r="B332" s="90" t="s">
        <v>700</v>
      </c>
      <c r="C332" s="90">
        <v>15298.26</v>
      </c>
      <c r="D332" s="90" t="s">
        <v>695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740</v>
      </c>
      <c r="B333" s="90" t="s">
        <v>700</v>
      </c>
      <c r="C333" s="90">
        <v>23164.31</v>
      </c>
      <c r="D333" s="90" t="s">
        <v>695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741</v>
      </c>
      <c r="B334" s="90" t="s">
        <v>742</v>
      </c>
      <c r="C334" s="90">
        <v>921122.77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743</v>
      </c>
      <c r="B335" s="90" t="s">
        <v>742</v>
      </c>
      <c r="C335" s="90">
        <v>178438.35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744</v>
      </c>
      <c r="B336" s="90" t="s">
        <v>742</v>
      </c>
      <c r="C336" s="90">
        <v>368449.11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745</v>
      </c>
      <c r="B337" s="90" t="s">
        <v>742</v>
      </c>
      <c r="C337" s="90">
        <v>24000.65</v>
      </c>
      <c r="D337" s="90">
        <v>0.8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746</v>
      </c>
      <c r="B338" s="90" t="s">
        <v>742</v>
      </c>
      <c r="C338" s="90">
        <v>209266.82</v>
      </c>
      <c r="D338" s="90">
        <v>0.78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747</v>
      </c>
      <c r="B339" s="90" t="s">
        <v>700</v>
      </c>
      <c r="C339" s="90">
        <v>74759.81</v>
      </c>
      <c r="D339" s="90" t="s">
        <v>695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748</v>
      </c>
      <c r="B340" s="90" t="s">
        <v>700</v>
      </c>
      <c r="C340" s="90">
        <v>54133.45</v>
      </c>
      <c r="D340" s="90" t="s">
        <v>695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749</v>
      </c>
      <c r="B341" s="90" t="s">
        <v>700</v>
      </c>
      <c r="C341" s="90">
        <v>54302.93</v>
      </c>
      <c r="D341" s="90" t="s">
        <v>695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 s="90" t="s">
        <v>750</v>
      </c>
      <c r="B342" s="90" t="s">
        <v>700</v>
      </c>
      <c r="C342" s="90">
        <v>57974.49</v>
      </c>
      <c r="D342" s="90" t="s">
        <v>695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86"/>
      <c r="B344" s="90" t="s">
        <v>161</v>
      </c>
      <c r="C344" s="90" t="s">
        <v>751</v>
      </c>
      <c r="D344" s="90" t="s">
        <v>752</v>
      </c>
      <c r="E344" s="90" t="s">
        <v>753</v>
      </c>
      <c r="F344" s="90" t="s">
        <v>754</v>
      </c>
      <c r="G344" s="90" t="s">
        <v>755</v>
      </c>
      <c r="H344" s="90" t="s">
        <v>756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757</v>
      </c>
      <c r="B345" s="90" t="s">
        <v>758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759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760</v>
      </c>
      <c r="B346" s="90" t="s">
        <v>758</v>
      </c>
      <c r="C346" s="90">
        <v>0.34</v>
      </c>
      <c r="D346" s="90">
        <v>125</v>
      </c>
      <c r="E346" s="90">
        <v>0.3</v>
      </c>
      <c r="F346" s="90">
        <v>110.95</v>
      </c>
      <c r="G346" s="90">
        <v>1</v>
      </c>
      <c r="H346" s="90" t="s">
        <v>759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761</v>
      </c>
      <c r="B347" s="90" t="s">
        <v>758</v>
      </c>
      <c r="C347" s="90">
        <v>1</v>
      </c>
      <c r="D347" s="90">
        <v>0</v>
      </c>
      <c r="E347" s="90">
        <v>1.63</v>
      </c>
      <c r="F347" s="90">
        <v>0</v>
      </c>
      <c r="G347" s="90">
        <v>1</v>
      </c>
      <c r="H347" s="90" t="s">
        <v>759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762</v>
      </c>
      <c r="B348" s="90" t="s">
        <v>758</v>
      </c>
      <c r="C348" s="90">
        <v>1</v>
      </c>
      <c r="D348" s="90">
        <v>0</v>
      </c>
      <c r="E348" s="90">
        <v>0.26</v>
      </c>
      <c r="F348" s="90">
        <v>0</v>
      </c>
      <c r="G348" s="90">
        <v>1</v>
      </c>
      <c r="H348" s="90" t="s">
        <v>759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763</v>
      </c>
      <c r="B349" s="90" t="s">
        <v>764</v>
      </c>
      <c r="C349" s="90">
        <v>0.6</v>
      </c>
      <c r="D349" s="90">
        <v>1017.59</v>
      </c>
      <c r="E349" s="90">
        <v>19.760000000000002</v>
      </c>
      <c r="F349" s="90">
        <v>33263.22</v>
      </c>
      <c r="G349" s="90">
        <v>1</v>
      </c>
      <c r="H349" s="90" t="s">
        <v>765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766</v>
      </c>
      <c r="B350" s="90" t="s">
        <v>764</v>
      </c>
      <c r="C350" s="90">
        <v>0.57999999999999996</v>
      </c>
      <c r="D350" s="90">
        <v>1109.6500000000001</v>
      </c>
      <c r="E350" s="90">
        <v>3.92</v>
      </c>
      <c r="F350" s="90">
        <v>7483.96</v>
      </c>
      <c r="G350" s="90">
        <v>1</v>
      </c>
      <c r="H350" s="90" t="s">
        <v>765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767</v>
      </c>
      <c r="B351" s="90" t="s">
        <v>764</v>
      </c>
      <c r="C351" s="90">
        <v>0.59</v>
      </c>
      <c r="D351" s="90">
        <v>1109.6500000000001</v>
      </c>
      <c r="E351" s="90">
        <v>7.9</v>
      </c>
      <c r="F351" s="90">
        <v>14827.82</v>
      </c>
      <c r="G351" s="90">
        <v>1</v>
      </c>
      <c r="H351" s="90" t="s">
        <v>765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768</v>
      </c>
      <c r="B352" s="90" t="s">
        <v>764</v>
      </c>
      <c r="C352" s="90">
        <v>0.54</v>
      </c>
      <c r="D352" s="90">
        <v>622</v>
      </c>
      <c r="E352" s="90">
        <v>0.51</v>
      </c>
      <c r="F352" s="90">
        <v>597.19000000000005</v>
      </c>
      <c r="G352" s="90">
        <v>1</v>
      </c>
      <c r="H352" s="90" t="s">
        <v>765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769</v>
      </c>
      <c r="B353" s="90" t="s">
        <v>764</v>
      </c>
      <c r="C353" s="90">
        <v>0.57999999999999996</v>
      </c>
      <c r="D353" s="90">
        <v>1109.6500000000001</v>
      </c>
      <c r="E353" s="90">
        <v>4.49</v>
      </c>
      <c r="F353" s="90">
        <v>8562.86</v>
      </c>
      <c r="G353" s="90">
        <v>1</v>
      </c>
      <c r="H353" s="90" t="s">
        <v>765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770</v>
      </c>
      <c r="B354" s="90" t="s">
        <v>771</v>
      </c>
      <c r="C354" s="90">
        <v>0.6</v>
      </c>
      <c r="D354" s="90">
        <v>1017.59</v>
      </c>
      <c r="E354" s="90">
        <v>14.14</v>
      </c>
      <c r="F354" s="90">
        <v>23954.51</v>
      </c>
      <c r="G354" s="90">
        <v>1</v>
      </c>
      <c r="H354" s="90" t="s">
        <v>765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772</v>
      </c>
      <c r="B355" s="90" t="s">
        <v>771</v>
      </c>
      <c r="C355" s="90">
        <v>0.59</v>
      </c>
      <c r="D355" s="90">
        <v>1017.59</v>
      </c>
      <c r="E355" s="90">
        <v>10.24</v>
      </c>
      <c r="F355" s="90">
        <v>17612.28</v>
      </c>
      <c r="G355" s="90">
        <v>1</v>
      </c>
      <c r="H355" s="90" t="s">
        <v>765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773</v>
      </c>
      <c r="B356" s="90" t="s">
        <v>771</v>
      </c>
      <c r="C356" s="90">
        <v>0.59</v>
      </c>
      <c r="D356" s="90">
        <v>1017.59</v>
      </c>
      <c r="E356" s="90">
        <v>10.27</v>
      </c>
      <c r="F356" s="90">
        <v>17667.41</v>
      </c>
      <c r="G356" s="90">
        <v>1</v>
      </c>
      <c r="H356" s="90" t="s">
        <v>765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 s="90" t="s">
        <v>774</v>
      </c>
      <c r="B357" s="90" t="s">
        <v>771</v>
      </c>
      <c r="C357" s="90">
        <v>0.6</v>
      </c>
      <c r="D357" s="90">
        <v>1017.59</v>
      </c>
      <c r="E357" s="90">
        <v>10.96</v>
      </c>
      <c r="F357" s="90">
        <v>18576.169999999998</v>
      </c>
      <c r="G357" s="90">
        <v>1</v>
      </c>
      <c r="H357" s="90" t="s">
        <v>765</v>
      </c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86"/>
      <c r="B359" s="90" t="s">
        <v>161</v>
      </c>
      <c r="C359" s="90" t="s">
        <v>775</v>
      </c>
      <c r="D359" s="90" t="s">
        <v>776</v>
      </c>
      <c r="E359" s="90" t="s">
        <v>777</v>
      </c>
      <c r="F359" s="90" t="s">
        <v>778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779</v>
      </c>
      <c r="B360" s="90" t="s">
        <v>780</v>
      </c>
      <c r="C360" s="90" t="s">
        <v>781</v>
      </c>
      <c r="D360" s="90">
        <v>179352</v>
      </c>
      <c r="E360" s="90">
        <v>9670.09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 s="90" t="s">
        <v>782</v>
      </c>
      <c r="B361" s="90" t="s">
        <v>780</v>
      </c>
      <c r="C361" s="90" t="s">
        <v>781</v>
      </c>
      <c r="D361" s="90">
        <v>179352</v>
      </c>
      <c r="E361" s="90">
        <v>4399.3100000000004</v>
      </c>
      <c r="F361" s="90">
        <v>0.9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90" t="s">
        <v>783</v>
      </c>
      <c r="B362" s="90" t="s">
        <v>780</v>
      </c>
      <c r="C362" s="90" t="s">
        <v>781</v>
      </c>
      <c r="D362" s="90">
        <v>179352</v>
      </c>
      <c r="E362" s="90">
        <v>114.67</v>
      </c>
      <c r="F362" s="90">
        <v>0.9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 s="86"/>
      <c r="B364" s="90" t="s">
        <v>161</v>
      </c>
      <c r="C364" s="90" t="s">
        <v>784</v>
      </c>
      <c r="D364" s="90" t="s">
        <v>785</v>
      </c>
      <c r="E364" s="90" t="s">
        <v>786</v>
      </c>
      <c r="F364" s="90" t="s">
        <v>787</v>
      </c>
      <c r="G364" s="90" t="s">
        <v>788</v>
      </c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90" t="s">
        <v>789</v>
      </c>
      <c r="B365" s="90" t="s">
        <v>790</v>
      </c>
      <c r="C365" s="90">
        <v>3</v>
      </c>
      <c r="D365" s="90">
        <v>845000</v>
      </c>
      <c r="E365" s="90">
        <v>0.78</v>
      </c>
      <c r="F365" s="90">
        <v>0.22</v>
      </c>
      <c r="G365" s="90">
        <v>0.65</v>
      </c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86"/>
      <c r="B367" s="90" t="s">
        <v>791</v>
      </c>
      <c r="C367" s="90" t="s">
        <v>792</v>
      </c>
      <c r="D367" s="90" t="s">
        <v>793</v>
      </c>
      <c r="E367" s="90" t="s">
        <v>794</v>
      </c>
      <c r="F367" s="90" t="s">
        <v>795</v>
      </c>
      <c r="G367" s="90" t="s">
        <v>796</v>
      </c>
      <c r="H367" s="90" t="s">
        <v>797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798</v>
      </c>
      <c r="B368" s="90">
        <v>197854.86060000001</v>
      </c>
      <c r="C368" s="90">
        <v>293.7783</v>
      </c>
      <c r="D368" s="90">
        <v>1073.9666</v>
      </c>
      <c r="E368" s="90">
        <v>0</v>
      </c>
      <c r="F368" s="90">
        <v>2.0999999999999999E-3</v>
      </c>
      <c r="G368" s="91">
        <v>5355090</v>
      </c>
      <c r="H368" s="90">
        <v>80345.714699999997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799</v>
      </c>
      <c r="B369" s="90">
        <v>160597.69839999999</v>
      </c>
      <c r="C369" s="90">
        <v>249.4675</v>
      </c>
      <c r="D369" s="90">
        <v>975.21220000000005</v>
      </c>
      <c r="E369" s="90">
        <v>0</v>
      </c>
      <c r="F369" s="90">
        <v>1.9E-3</v>
      </c>
      <c r="G369" s="91">
        <v>4863160</v>
      </c>
      <c r="H369" s="90">
        <v>66360.4522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800</v>
      </c>
      <c r="B370" s="90">
        <v>188042.4711</v>
      </c>
      <c r="C370" s="90">
        <v>293.78379999999999</v>
      </c>
      <c r="D370" s="90">
        <v>1157.7003999999999</v>
      </c>
      <c r="E370" s="90">
        <v>0</v>
      </c>
      <c r="F370" s="90">
        <v>2.2000000000000001E-3</v>
      </c>
      <c r="G370" s="91">
        <v>5773260</v>
      </c>
      <c r="H370" s="90">
        <v>77875.965400000001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801</v>
      </c>
      <c r="B371" s="90">
        <v>183456.92439999999</v>
      </c>
      <c r="C371" s="90">
        <v>296.60700000000003</v>
      </c>
      <c r="D371" s="90">
        <v>1223.3431</v>
      </c>
      <c r="E371" s="90">
        <v>0</v>
      </c>
      <c r="F371" s="90">
        <v>2.3E-3</v>
      </c>
      <c r="G371" s="91">
        <v>6101000</v>
      </c>
      <c r="H371" s="90">
        <v>77014.967600000004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344</v>
      </c>
      <c r="B372" s="90">
        <v>228000.3627</v>
      </c>
      <c r="C372" s="90">
        <v>371.29160000000002</v>
      </c>
      <c r="D372" s="90">
        <v>1545.4503999999999</v>
      </c>
      <c r="E372" s="90">
        <v>0</v>
      </c>
      <c r="F372" s="90">
        <v>2.8999999999999998E-3</v>
      </c>
      <c r="G372" s="91">
        <v>7707490</v>
      </c>
      <c r="H372" s="90">
        <v>95991.5671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802</v>
      </c>
      <c r="B373" s="90">
        <v>299666.33130000002</v>
      </c>
      <c r="C373" s="90">
        <v>489.68950000000001</v>
      </c>
      <c r="D373" s="90">
        <v>2047.1273000000001</v>
      </c>
      <c r="E373" s="90">
        <v>0</v>
      </c>
      <c r="F373" s="90">
        <v>3.8E-3</v>
      </c>
      <c r="G373" s="91">
        <v>10209500</v>
      </c>
      <c r="H373" s="90">
        <v>126339.8898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803</v>
      </c>
      <c r="B374" s="90">
        <v>237808.872</v>
      </c>
      <c r="C374" s="90">
        <v>388.87270000000001</v>
      </c>
      <c r="D374" s="90">
        <v>1627.0523000000001</v>
      </c>
      <c r="E374" s="90">
        <v>0</v>
      </c>
      <c r="F374" s="90">
        <v>3.0000000000000001E-3</v>
      </c>
      <c r="G374" s="91">
        <v>8114520</v>
      </c>
      <c r="H374" s="90">
        <v>100288.2616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804</v>
      </c>
      <c r="B375" s="90">
        <v>246150.0563</v>
      </c>
      <c r="C375" s="90">
        <v>402.46530000000001</v>
      </c>
      <c r="D375" s="90">
        <v>1683.6775</v>
      </c>
      <c r="E375" s="90">
        <v>0</v>
      </c>
      <c r="F375" s="90">
        <v>3.2000000000000002E-3</v>
      </c>
      <c r="G375" s="91">
        <v>8396920</v>
      </c>
      <c r="H375" s="90">
        <v>103800.9789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805</v>
      </c>
      <c r="B376" s="90">
        <v>248994.6159</v>
      </c>
      <c r="C376" s="90">
        <v>406.69139999999999</v>
      </c>
      <c r="D376" s="90">
        <v>1699.1409000000001</v>
      </c>
      <c r="E376" s="90">
        <v>0</v>
      </c>
      <c r="F376" s="90">
        <v>3.2000000000000002E-3</v>
      </c>
      <c r="G376" s="91">
        <v>8474020</v>
      </c>
      <c r="H376" s="90">
        <v>104956.36440000001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806</v>
      </c>
      <c r="B377" s="90">
        <v>201381.5864</v>
      </c>
      <c r="C377" s="90">
        <v>326.30009999999999</v>
      </c>
      <c r="D377" s="90">
        <v>1349.5725</v>
      </c>
      <c r="E377" s="90">
        <v>0</v>
      </c>
      <c r="F377" s="90">
        <v>2.5000000000000001E-3</v>
      </c>
      <c r="G377" s="91">
        <v>6730550</v>
      </c>
      <c r="H377" s="90">
        <v>84613.834400000007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 t="s">
        <v>807</v>
      </c>
      <c r="B378" s="90">
        <v>172327.30850000001</v>
      </c>
      <c r="C378" s="90">
        <v>270.9024</v>
      </c>
      <c r="D378" s="90">
        <v>1076.6524999999999</v>
      </c>
      <c r="E378" s="90">
        <v>0</v>
      </c>
      <c r="F378" s="90">
        <v>2E-3</v>
      </c>
      <c r="G378" s="91">
        <v>5369150</v>
      </c>
      <c r="H378" s="90">
        <v>71541.337</v>
      </c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808</v>
      </c>
      <c r="B379" s="90">
        <v>184941.24290000001</v>
      </c>
      <c r="C379" s="90">
        <v>279.40940000000001</v>
      </c>
      <c r="D379" s="90">
        <v>1049.0388</v>
      </c>
      <c r="E379" s="90">
        <v>0</v>
      </c>
      <c r="F379" s="90">
        <v>2E-3</v>
      </c>
      <c r="G379" s="91">
        <v>5231010</v>
      </c>
      <c r="H379" s="90">
        <v>75601.168799999999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/>
      <c r="B380" s="90"/>
      <c r="C380" s="90"/>
      <c r="D380" s="90"/>
      <c r="E380" s="90"/>
      <c r="F380" s="90"/>
      <c r="G380" s="90"/>
      <c r="H380" s="90"/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809</v>
      </c>
      <c r="B381" s="91">
        <v>2549220</v>
      </c>
      <c r="C381" s="90">
        <v>4069.259</v>
      </c>
      <c r="D381" s="90">
        <v>16507.934499999999</v>
      </c>
      <c r="E381" s="90">
        <v>0</v>
      </c>
      <c r="F381" s="90">
        <v>3.1199999999999999E-2</v>
      </c>
      <c r="G381" s="91">
        <v>82325700</v>
      </c>
      <c r="H381" s="91">
        <v>1064730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 s="90" t="s">
        <v>810</v>
      </c>
      <c r="B382" s="90">
        <v>160597.69839999999</v>
      </c>
      <c r="C382" s="90">
        <v>249.4675</v>
      </c>
      <c r="D382" s="90">
        <v>975.21220000000005</v>
      </c>
      <c r="E382" s="90">
        <v>0</v>
      </c>
      <c r="F382" s="90">
        <v>1.9E-3</v>
      </c>
      <c r="G382" s="91">
        <v>4863160</v>
      </c>
      <c r="H382" s="90">
        <v>66360.4522</v>
      </c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90" t="s">
        <v>811</v>
      </c>
      <c r="B383" s="90">
        <v>299666.33130000002</v>
      </c>
      <c r="C383" s="90">
        <v>489.68950000000001</v>
      </c>
      <c r="D383" s="90">
        <v>2047.1273000000001</v>
      </c>
      <c r="E383" s="90">
        <v>0</v>
      </c>
      <c r="F383" s="90">
        <v>3.8E-3</v>
      </c>
      <c r="G383" s="91">
        <v>10209500</v>
      </c>
      <c r="H383" s="90">
        <v>126339.8898</v>
      </c>
      <c r="I383"/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>
      <c r="A385" s="86"/>
      <c r="B385" s="90" t="s">
        <v>812</v>
      </c>
      <c r="C385" s="90" t="s">
        <v>813</v>
      </c>
      <c r="D385" s="90" t="s">
        <v>814</v>
      </c>
      <c r="E385" s="90" t="s">
        <v>815</v>
      </c>
      <c r="F385" s="90" t="s">
        <v>816</v>
      </c>
      <c r="G385" s="90" t="s">
        <v>817</v>
      </c>
      <c r="H385" s="90" t="s">
        <v>818</v>
      </c>
      <c r="I385" s="90" t="s">
        <v>819</v>
      </c>
      <c r="J385" s="90" t="s">
        <v>820</v>
      </c>
      <c r="K385" s="90" t="s">
        <v>821</v>
      </c>
      <c r="L385" s="90" t="s">
        <v>822</v>
      </c>
      <c r="M385" s="90" t="s">
        <v>823</v>
      </c>
      <c r="N385" s="90" t="s">
        <v>824</v>
      </c>
      <c r="O385" s="90" t="s">
        <v>825</v>
      </c>
      <c r="P385" s="90" t="s">
        <v>826</v>
      </c>
      <c r="Q385" s="90" t="s">
        <v>827</v>
      </c>
      <c r="R385" s="90" t="s">
        <v>828</v>
      </c>
      <c r="S385" s="90" t="s">
        <v>829</v>
      </c>
    </row>
    <row r="386" spans="1:19">
      <c r="A386" s="90" t="s">
        <v>798</v>
      </c>
      <c r="B386" s="91">
        <v>702717000000</v>
      </c>
      <c r="C386" s="90">
        <v>557249.47499999998</v>
      </c>
      <c r="D386" s="90" t="s">
        <v>870</v>
      </c>
      <c r="E386" s="90">
        <v>270589.05</v>
      </c>
      <c r="F386" s="90">
        <v>145652.64300000001</v>
      </c>
      <c r="G386" s="90">
        <v>77819.61</v>
      </c>
      <c r="H386" s="90">
        <v>0</v>
      </c>
      <c r="I386" s="90">
        <v>57056.902000000002</v>
      </c>
      <c r="J386" s="90">
        <v>0</v>
      </c>
      <c r="K386" s="90">
        <v>1216.144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4915.1260000000002</v>
      </c>
      <c r="R386" s="90">
        <v>0</v>
      </c>
      <c r="S386" s="90">
        <v>0</v>
      </c>
    </row>
    <row r="387" spans="1:19">
      <c r="A387" s="90" t="s">
        <v>799</v>
      </c>
      <c r="B387" s="91">
        <v>638164000000</v>
      </c>
      <c r="C387" s="90">
        <v>612069.81599999999</v>
      </c>
      <c r="D387" s="90" t="s">
        <v>871</v>
      </c>
      <c r="E387" s="90">
        <v>270589.05</v>
      </c>
      <c r="F387" s="90">
        <v>137835.54800000001</v>
      </c>
      <c r="G387" s="90">
        <v>80489.403999999995</v>
      </c>
      <c r="H387" s="90">
        <v>0</v>
      </c>
      <c r="I387" s="90">
        <v>116638.713</v>
      </c>
      <c r="J387" s="90">
        <v>0</v>
      </c>
      <c r="K387" s="90">
        <v>1560.2159999999999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4956.8850000000002</v>
      </c>
      <c r="R387" s="90">
        <v>0</v>
      </c>
      <c r="S387" s="90">
        <v>0</v>
      </c>
    </row>
    <row r="388" spans="1:19">
      <c r="A388" s="90" t="s">
        <v>800</v>
      </c>
      <c r="B388" s="91">
        <v>757590000000</v>
      </c>
      <c r="C388" s="90">
        <v>720535.65899999999</v>
      </c>
      <c r="D388" s="90" t="s">
        <v>872</v>
      </c>
      <c r="E388" s="90">
        <v>270589.05</v>
      </c>
      <c r="F388" s="90">
        <v>133019.06400000001</v>
      </c>
      <c r="G388" s="90">
        <v>81201.451000000001</v>
      </c>
      <c r="H388" s="90">
        <v>0</v>
      </c>
      <c r="I388" s="90">
        <v>228906.092</v>
      </c>
      <c r="J388" s="90">
        <v>0</v>
      </c>
      <c r="K388" s="90">
        <v>1940.454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4879.5479999999998</v>
      </c>
      <c r="R388" s="90">
        <v>0</v>
      </c>
      <c r="S388" s="90">
        <v>0</v>
      </c>
    </row>
    <row r="389" spans="1:19">
      <c r="A389" s="90" t="s">
        <v>801</v>
      </c>
      <c r="B389" s="91">
        <v>800598000000</v>
      </c>
      <c r="C389" s="90">
        <v>1021875.988</v>
      </c>
      <c r="D389" s="90" t="s">
        <v>949</v>
      </c>
      <c r="E389" s="90">
        <v>270589.05</v>
      </c>
      <c r="F389" s="90">
        <v>133019.06400000001</v>
      </c>
      <c r="G389" s="90">
        <v>106172.912</v>
      </c>
      <c r="H389" s="90">
        <v>0</v>
      </c>
      <c r="I389" s="90">
        <v>499324.03100000002</v>
      </c>
      <c r="J389" s="90">
        <v>0</v>
      </c>
      <c r="K389" s="90">
        <v>7523.6549999999997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5247.2759999999998</v>
      </c>
      <c r="R389" s="90">
        <v>0</v>
      </c>
      <c r="S389" s="90">
        <v>0</v>
      </c>
    </row>
    <row r="390" spans="1:19">
      <c r="A390" s="90" t="s">
        <v>344</v>
      </c>
      <c r="B390" s="91">
        <v>1011410000000</v>
      </c>
      <c r="C390" s="90">
        <v>1178787.1410000001</v>
      </c>
      <c r="D390" s="90" t="s">
        <v>857</v>
      </c>
      <c r="E390" s="90">
        <v>270589.05</v>
      </c>
      <c r="F390" s="90">
        <v>133019.06400000001</v>
      </c>
      <c r="G390" s="90">
        <v>118050.84</v>
      </c>
      <c r="H390" s="90">
        <v>0</v>
      </c>
      <c r="I390" s="90">
        <v>643443.56499999994</v>
      </c>
      <c r="J390" s="90">
        <v>0</v>
      </c>
      <c r="K390" s="90">
        <v>8404.4830000000002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5280.1390000000001</v>
      </c>
      <c r="R390" s="90">
        <v>0</v>
      </c>
      <c r="S390" s="90">
        <v>0</v>
      </c>
    </row>
    <row r="391" spans="1:19">
      <c r="A391" s="90" t="s">
        <v>802</v>
      </c>
      <c r="B391" s="91">
        <v>1339740000000</v>
      </c>
      <c r="C391" s="90">
        <v>1425749.3529999999</v>
      </c>
      <c r="D391" s="90" t="s">
        <v>997</v>
      </c>
      <c r="E391" s="90">
        <v>270589.05</v>
      </c>
      <c r="F391" s="90">
        <v>133019.06400000001</v>
      </c>
      <c r="G391" s="90">
        <v>129642.004</v>
      </c>
      <c r="H391" s="90">
        <v>0</v>
      </c>
      <c r="I391" s="90">
        <v>877397.81900000002</v>
      </c>
      <c r="J391" s="90">
        <v>0</v>
      </c>
      <c r="K391" s="90">
        <v>9784.76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5316.6559999999999</v>
      </c>
      <c r="R391" s="90">
        <v>0</v>
      </c>
      <c r="S391" s="90">
        <v>0</v>
      </c>
    </row>
    <row r="392" spans="1:19">
      <c r="A392" s="90" t="s">
        <v>803</v>
      </c>
      <c r="B392" s="91">
        <v>1064820000000</v>
      </c>
      <c r="C392" s="90">
        <v>1179737.3799999999</v>
      </c>
      <c r="D392" s="90" t="s">
        <v>874</v>
      </c>
      <c r="E392" s="90">
        <v>150327.25</v>
      </c>
      <c r="F392" s="90">
        <v>73183.823999999993</v>
      </c>
      <c r="G392" s="90">
        <v>116489.519</v>
      </c>
      <c r="H392" s="90">
        <v>0</v>
      </c>
      <c r="I392" s="90">
        <v>826184.88699999999</v>
      </c>
      <c r="J392" s="90">
        <v>0</v>
      </c>
      <c r="K392" s="90">
        <v>8525.6980000000003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5026.2020000000002</v>
      </c>
      <c r="R392" s="90">
        <v>0</v>
      </c>
      <c r="S392" s="90">
        <v>0</v>
      </c>
    </row>
    <row r="393" spans="1:19">
      <c r="A393" s="90" t="s">
        <v>804</v>
      </c>
      <c r="B393" s="91">
        <v>1101880000000</v>
      </c>
      <c r="C393" s="90">
        <v>1128898.301</v>
      </c>
      <c r="D393" s="90" t="s">
        <v>875</v>
      </c>
      <c r="E393" s="90">
        <v>150327.25</v>
      </c>
      <c r="F393" s="90">
        <v>78000.308000000005</v>
      </c>
      <c r="G393" s="90">
        <v>114631.901</v>
      </c>
      <c r="H393" s="90">
        <v>0</v>
      </c>
      <c r="I393" s="90">
        <v>771832.50399999996</v>
      </c>
      <c r="J393" s="90">
        <v>0</v>
      </c>
      <c r="K393" s="90">
        <v>8830.8870000000006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5275.4520000000002</v>
      </c>
      <c r="R393" s="90">
        <v>0</v>
      </c>
      <c r="S393" s="90">
        <v>0</v>
      </c>
    </row>
    <row r="394" spans="1:19">
      <c r="A394" s="90" t="s">
        <v>805</v>
      </c>
      <c r="B394" s="91">
        <v>1112000000000</v>
      </c>
      <c r="C394" s="90">
        <v>1181697.483</v>
      </c>
      <c r="D394" s="90" t="s">
        <v>876</v>
      </c>
      <c r="E394" s="90">
        <v>270589.05</v>
      </c>
      <c r="F394" s="90">
        <v>133019.06400000001</v>
      </c>
      <c r="G394" s="90">
        <v>118386.08</v>
      </c>
      <c r="H394" s="90">
        <v>0</v>
      </c>
      <c r="I394" s="90">
        <v>646042.27500000002</v>
      </c>
      <c r="J394" s="90">
        <v>0</v>
      </c>
      <c r="K394" s="90">
        <v>8383.7150000000001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5277.3</v>
      </c>
      <c r="R394" s="90">
        <v>0</v>
      </c>
      <c r="S394" s="90">
        <v>0</v>
      </c>
    </row>
    <row r="395" spans="1:19">
      <c r="A395" s="90" t="s">
        <v>806</v>
      </c>
      <c r="B395" s="91">
        <v>883210000000</v>
      </c>
      <c r="C395" s="90">
        <v>1021549.295</v>
      </c>
      <c r="D395" s="90" t="s">
        <v>950</v>
      </c>
      <c r="E395" s="90">
        <v>270589.05</v>
      </c>
      <c r="F395" s="90">
        <v>133019.06400000001</v>
      </c>
      <c r="G395" s="90">
        <v>105852.754</v>
      </c>
      <c r="H395" s="90">
        <v>0</v>
      </c>
      <c r="I395" s="90">
        <v>499264.95699999999</v>
      </c>
      <c r="J395" s="90">
        <v>0</v>
      </c>
      <c r="K395" s="90">
        <v>7588.0889999999999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5235.3810000000003</v>
      </c>
      <c r="R395" s="90">
        <v>0</v>
      </c>
      <c r="S395" s="90">
        <v>0</v>
      </c>
    </row>
    <row r="396" spans="1:19">
      <c r="A396" s="90" t="s">
        <v>807</v>
      </c>
      <c r="B396" s="91">
        <v>704562000000</v>
      </c>
      <c r="C396" s="90">
        <v>643738.603</v>
      </c>
      <c r="D396" s="90" t="s">
        <v>951</v>
      </c>
      <c r="E396" s="90">
        <v>270589.05</v>
      </c>
      <c r="F396" s="90">
        <v>151653.867</v>
      </c>
      <c r="G396" s="90">
        <v>87164.036999999997</v>
      </c>
      <c r="H396" s="90">
        <v>0</v>
      </c>
      <c r="I396" s="90">
        <v>127289.572</v>
      </c>
      <c r="J396" s="90">
        <v>0</v>
      </c>
      <c r="K396" s="90">
        <v>2037.4459999999999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5004.63</v>
      </c>
      <c r="R396" s="90">
        <v>0</v>
      </c>
      <c r="S396" s="90">
        <v>0</v>
      </c>
    </row>
    <row r="397" spans="1:19">
      <c r="A397" s="90" t="s">
        <v>808</v>
      </c>
      <c r="B397" s="91">
        <v>686434000000</v>
      </c>
      <c r="C397" s="90">
        <v>613704.25600000005</v>
      </c>
      <c r="D397" s="90" t="s">
        <v>998</v>
      </c>
      <c r="E397" s="90">
        <v>270589.05</v>
      </c>
      <c r="F397" s="90">
        <v>145652.64300000001</v>
      </c>
      <c r="G397" s="90">
        <v>80120.456999999995</v>
      </c>
      <c r="H397" s="90">
        <v>0</v>
      </c>
      <c r="I397" s="90">
        <v>110746.906</v>
      </c>
      <c r="J397" s="90">
        <v>0</v>
      </c>
      <c r="K397" s="90">
        <v>1579.722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5015.4780000000001</v>
      </c>
      <c r="R397" s="90">
        <v>0</v>
      </c>
      <c r="S397" s="90">
        <v>0</v>
      </c>
    </row>
    <row r="398" spans="1:19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</row>
    <row r="399" spans="1:19">
      <c r="A399" s="90" t="s">
        <v>809</v>
      </c>
      <c r="B399" s="91">
        <v>10803100000000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/>
      <c r="R399" s="90">
        <v>0</v>
      </c>
      <c r="S399" s="90">
        <v>0</v>
      </c>
    </row>
    <row r="400" spans="1:19">
      <c r="A400" s="90" t="s">
        <v>810</v>
      </c>
      <c r="B400" s="91">
        <v>638164000000</v>
      </c>
      <c r="C400" s="90">
        <v>557249.47499999998</v>
      </c>
      <c r="D400" s="90"/>
      <c r="E400" s="90">
        <v>150327.25</v>
      </c>
      <c r="F400" s="90">
        <v>73183.823999999993</v>
      </c>
      <c r="G400" s="90">
        <v>77819.61</v>
      </c>
      <c r="H400" s="90">
        <v>0</v>
      </c>
      <c r="I400" s="90">
        <v>57056.902000000002</v>
      </c>
      <c r="J400" s="90">
        <v>0</v>
      </c>
      <c r="K400" s="90">
        <v>1216.144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4879.5479999999998</v>
      </c>
      <c r="R400" s="90">
        <v>0</v>
      </c>
      <c r="S400" s="90">
        <v>0</v>
      </c>
    </row>
    <row r="401" spans="1:19">
      <c r="A401" s="90" t="s">
        <v>811</v>
      </c>
      <c r="B401" s="91">
        <v>1339740000000</v>
      </c>
      <c r="C401" s="90">
        <v>1425749.3529999999</v>
      </c>
      <c r="D401" s="90"/>
      <c r="E401" s="90">
        <v>270589.05</v>
      </c>
      <c r="F401" s="90">
        <v>151653.867</v>
      </c>
      <c r="G401" s="90">
        <v>129642.004</v>
      </c>
      <c r="H401" s="90">
        <v>0</v>
      </c>
      <c r="I401" s="90">
        <v>877397.81900000002</v>
      </c>
      <c r="J401" s="90">
        <v>0</v>
      </c>
      <c r="K401" s="90">
        <v>9784.76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5316.6559999999999</v>
      </c>
      <c r="R401" s="90">
        <v>0</v>
      </c>
      <c r="S401" s="90">
        <v>0</v>
      </c>
    </row>
    <row r="402" spans="1:19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86"/>
      <c r="B403" s="90" t="s">
        <v>838</v>
      </c>
      <c r="C403" s="90" t="s">
        <v>839</v>
      </c>
      <c r="D403" s="90" t="s">
        <v>268</v>
      </c>
      <c r="E403" s="90" t="s">
        <v>269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840</v>
      </c>
      <c r="B404" s="90">
        <v>310390.09000000003</v>
      </c>
      <c r="C404" s="90">
        <v>22543.21</v>
      </c>
      <c r="D404" s="90">
        <v>0</v>
      </c>
      <c r="E404" s="90">
        <v>332933.3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0" t="s">
        <v>841</v>
      </c>
      <c r="B405" s="90">
        <v>15.84</v>
      </c>
      <c r="C405" s="90">
        <v>1.1499999999999999</v>
      </c>
      <c r="D405" s="90">
        <v>0</v>
      </c>
      <c r="E405" s="90">
        <v>16.989999999999998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>
      <c r="A406" s="90" t="s">
        <v>842</v>
      </c>
      <c r="B406" s="90">
        <v>15.84</v>
      </c>
      <c r="C406" s="90">
        <v>1.1499999999999999</v>
      </c>
      <c r="D406" s="90">
        <v>0</v>
      </c>
      <c r="E406" s="90">
        <v>16.989999999999998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>
      <c r="A407" s="88"/>
      <c r="B407" s="88"/>
      <c r="C407" s="88"/>
      <c r="D407" s="88"/>
    </row>
    <row r="408" spans="1:19">
      <c r="A408" s="88"/>
      <c r="B408" s="88"/>
      <c r="C408" s="88"/>
      <c r="D408" s="88"/>
    </row>
    <row r="409" spans="1:19">
      <c r="A409" s="88"/>
      <c r="B409" s="88"/>
      <c r="C409" s="88"/>
      <c r="D409" s="88"/>
    </row>
    <row r="410" spans="1:19">
      <c r="A410" s="88"/>
      <c r="B410" s="88"/>
      <c r="C410" s="88"/>
      <c r="D410" s="88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OtherOccSch</vt:lpstr>
      <vt:lpstr>HeatSch</vt:lpstr>
      <vt:lpstr>CoolSch</vt:lpstr>
      <vt:lpstr>Miami!schsec01miami_6</vt:lpstr>
      <vt:lpstr>Houston!schsec02houston_6</vt:lpstr>
      <vt:lpstr>Phoenix!schsec03phoenix_6</vt:lpstr>
      <vt:lpstr>Atlanta!schsec04atlanta_6</vt:lpstr>
      <vt:lpstr>LosAngeles!schsec05losangeles_6</vt:lpstr>
      <vt:lpstr>LasVegas!schsec06lasvegas_6</vt:lpstr>
      <vt:lpstr>SanFrancisco!schsec07sanfrancisco_6</vt:lpstr>
      <vt:lpstr>Baltimore!schsec08baltimore_6</vt:lpstr>
      <vt:lpstr>Albuquerque!schsec09albuquerque_6</vt:lpstr>
      <vt:lpstr>Seattle!schsec10seattle_6</vt:lpstr>
      <vt:lpstr>Chicago!schsec11chicago_6</vt:lpstr>
      <vt:lpstr>Boulder!schsec12boulder_6</vt:lpstr>
      <vt:lpstr>Minneapolis!schsec13minneapolis_6</vt:lpstr>
      <vt:lpstr>Helena!schsec14helena_6</vt:lpstr>
      <vt:lpstr>Duluth!schsec15duluth_6</vt:lpstr>
      <vt:lpstr>Fairbanks!schsec16fairbanks_6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2008-10-22T22:33:41Z</cp:lastPrinted>
  <dcterms:created xsi:type="dcterms:W3CDTF">2007-11-14T19:26:56Z</dcterms:created>
  <dcterms:modified xsi:type="dcterms:W3CDTF">2010-02-17T04:38:53Z</dcterms:modified>
</cp:coreProperties>
</file>