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queryTables/queryTable15.xml" ContentType="application/vnd.openxmlformats-officedocument.spreadsheetml.queryTable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8.xml" ContentType="application/vnd.openxmlformats-officedocument.spreadsheetml.chartsheet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11.xml" ContentType="application/vnd.openxmlformats-officedocument.drawing+xml"/>
  <Override PartName="/xl/worksheets/sheet19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queryTables/queryTable2.xml" ContentType="application/vnd.openxmlformats-officedocument.spreadsheetml.queryTable+xml"/>
  <Default Extension="png" ContentType="image/png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queryTables/queryTable16.xml" ContentType="application/vnd.openxmlformats-officedocument.spreadsheetml.queryTable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heets/sheet9.xml" ContentType="application/vnd.openxmlformats-officedocument.spreadsheetml.chartsheet+xml"/>
  <Override PartName="/xl/queryTables/queryTable14.xml" ContentType="application/vnd.openxmlformats-officedocument.spreadsheetml.queryTab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10.xml" ContentType="application/vnd.openxmlformats-officedocument.spreadsheetml.chartsheet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chartsheets/sheet5.xml" ContentType="application/vnd.openxmlformats-officedocument.spreadsheetml.chartsheet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30" yWindow="60" windowWidth="19065" windowHeight="6795" tabRatio="788"/>
  </bookViews>
  <sheets>
    <sheet name="BuildingSummary" sheetId="8" r:id="rId1"/>
    <sheet name="ZoneSummary" sheetId="10" r:id="rId2"/>
    <sheet name="LocationSummary" sheetId="7" r:id="rId3"/>
    <sheet name="Miami" sheetId="35" state="veryHidden" r:id="rId4"/>
    <sheet name="Houston" sheetId="34" state="veryHidden" r:id="rId5"/>
    <sheet name="Phoenix" sheetId="33" state="veryHidden" r:id="rId6"/>
    <sheet name="Atlanta" sheetId="32" state="veryHidden" r:id="rId7"/>
    <sheet name="LosAngeles" sheetId="31" state="veryHidden" r:id="rId8"/>
    <sheet name="LasVegas" sheetId="30" state="veryHidden" r:id="rId9"/>
    <sheet name="SanFrancisco" sheetId="29" state="veryHidden" r:id="rId10"/>
    <sheet name="Baltimore" sheetId="28" state="veryHidden" r:id="rId11"/>
    <sheet name="Albuquerque" sheetId="27" state="veryHidden" r:id="rId12"/>
    <sheet name="Seattle" sheetId="26" state="veryHidden" r:id="rId13"/>
    <sheet name="Chicago" sheetId="25" state="veryHidden" r:id="rId14"/>
    <sheet name="Boulder" sheetId="24" state="veryHidden" r:id="rId15"/>
    <sheet name="Minneapolis" sheetId="23" state="veryHidden" r:id="rId16"/>
    <sheet name="Helena" sheetId="22" state="veryHidden" r:id="rId17"/>
    <sheet name="Duluth" sheetId="21" state="veryHidden" r:id="rId18"/>
    <sheet name="Fairbanks" sheetId="20" state="veryHidden" r:id="rId19"/>
    <sheet name="Picture" sheetId="3" r:id="rId20"/>
    <sheet name="Electricity" sheetId="4" r:id="rId21"/>
    <sheet name="Gas" sheetId="11" r:id="rId22"/>
    <sheet name="EUI" sheetId="17" r:id="rId23"/>
    <sheet name="Water" sheetId="37" r:id="rId24"/>
    <sheet name="Carbon" sheetId="36" r:id="rId25"/>
    <sheet name="Schedules" sheetId="2" r:id="rId26"/>
    <sheet name="LtgSch" sheetId="12" r:id="rId27"/>
    <sheet name="EqpSch" sheetId="13" r:id="rId28"/>
    <sheet name="OccSch" sheetId="14" r:id="rId29"/>
    <sheet name="HeatSch" sheetId="15" r:id="rId30"/>
    <sheet name="CoolSch" sheetId="16" r:id="rId31"/>
  </sheets>
  <definedNames>
    <definedName name="_xlnm._FilterDatabase" localSheetId="2" hidden="1">LocationSummary!$C$40:$C$40</definedName>
    <definedName name="retail01miami_9" localSheetId="3">Miami!$A$1:$S$138</definedName>
    <definedName name="retail02houston_9" localSheetId="4">Houston!$A$1:$S$138</definedName>
    <definedName name="retail03phoenix_9" localSheetId="5">Phoenix!$A$1:$S$138</definedName>
    <definedName name="retail04atlanta_9" localSheetId="6">Atlanta!$A$1:$S$138</definedName>
    <definedName name="retail05losangeles_9" localSheetId="7">LosAngeles!$A$1:$S$138</definedName>
    <definedName name="retail06lasvegas_9" localSheetId="8">LasVegas!$A$1:$S$138</definedName>
    <definedName name="retail07sanfrancisco_9" localSheetId="9">SanFrancisco!$A$1:$S$138</definedName>
    <definedName name="retail08baltimore_9" localSheetId="10">Baltimore!$A$1:$S$138</definedName>
    <definedName name="retail09albuquerque_9" localSheetId="11">Albuquerque!$A$1:$S$138</definedName>
    <definedName name="retail10seattle_9" localSheetId="12">Seattle!$A$1:$S$138</definedName>
    <definedName name="retail11chicago_9" localSheetId="13">Chicago!$A$1:$S$138</definedName>
    <definedName name="retail12boulder_9" localSheetId="14">Boulder!$A$1:$S$138</definedName>
    <definedName name="retail13minneapolis_9" localSheetId="15">Minneapolis!$A$1:$S$138</definedName>
    <definedName name="retail14helena_9" localSheetId="16">Helena!$A$1:$S$138</definedName>
    <definedName name="retail15duluth_9" localSheetId="17">Duluth!$A$1:$S$138</definedName>
    <definedName name="retail16fairbanks_9" localSheetId="18">Fairbanks!$A$1:$S$138</definedName>
  </definedNames>
  <calcPr calcId="125725"/>
</workbook>
</file>

<file path=xl/calcChain.xml><?xml version="1.0" encoding="utf-8"?>
<calcChain xmlns="http://schemas.openxmlformats.org/spreadsheetml/2006/main">
  <c r="D23" i="7"/>
  <c r="E23"/>
  <c r="F23"/>
  <c r="G23"/>
  <c r="H23"/>
  <c r="I23"/>
  <c r="J23"/>
  <c r="K23"/>
  <c r="L23"/>
  <c r="M23"/>
  <c r="N23"/>
  <c r="O23"/>
  <c r="P23"/>
  <c r="Q23"/>
  <c r="R23"/>
  <c r="D24"/>
  <c r="E24"/>
  <c r="F24"/>
  <c r="G24"/>
  <c r="H24"/>
  <c r="I24"/>
  <c r="J24"/>
  <c r="K24"/>
  <c r="L24"/>
  <c r="M24"/>
  <c r="N24"/>
  <c r="O24"/>
  <c r="P24"/>
  <c r="Q24"/>
  <c r="R24"/>
  <c r="C24"/>
  <c r="C23"/>
  <c r="D12"/>
  <c r="E12"/>
  <c r="F12"/>
  <c r="G12"/>
  <c r="H12"/>
  <c r="I12"/>
  <c r="J12"/>
  <c r="K12"/>
  <c r="L12"/>
  <c r="M12"/>
  <c r="N12"/>
  <c r="O12"/>
  <c r="P12"/>
  <c r="Q12"/>
  <c r="R12"/>
  <c r="C12"/>
  <c r="D9"/>
  <c r="E9"/>
  <c r="F9"/>
  <c r="G9"/>
  <c r="H9"/>
  <c r="I9"/>
  <c r="J9"/>
  <c r="K9"/>
  <c r="L9"/>
  <c r="M9"/>
  <c r="N9"/>
  <c r="O9"/>
  <c r="P9"/>
  <c r="Q9"/>
  <c r="R9"/>
  <c r="C9"/>
  <c r="R231" l="1"/>
  <c r="Q231"/>
  <c r="P231"/>
  <c r="O231"/>
  <c r="N231"/>
  <c r="M231"/>
  <c r="L231"/>
  <c r="K231"/>
  <c r="J231"/>
  <c r="I231"/>
  <c r="H231"/>
  <c r="G231"/>
  <c r="F231"/>
  <c r="E231"/>
  <c r="D231"/>
  <c r="C231"/>
  <c r="R232"/>
  <c r="Q232"/>
  <c r="P232"/>
  <c r="O232"/>
  <c r="N232"/>
  <c r="M232"/>
  <c r="L232"/>
  <c r="K232"/>
  <c r="J232"/>
  <c r="I232"/>
  <c r="H232"/>
  <c r="G232"/>
  <c r="F232"/>
  <c r="E232"/>
  <c r="D232"/>
  <c r="C232"/>
  <c r="B53" l="1"/>
  <c r="B54"/>
  <c r="B55"/>
  <c r="B52"/>
  <c r="C219"/>
  <c r="D219"/>
  <c r="E219"/>
  <c r="F219"/>
  <c r="G219"/>
  <c r="H219"/>
  <c r="I219"/>
  <c r="J219"/>
  <c r="K219"/>
  <c r="L219"/>
  <c r="M219"/>
  <c r="N219"/>
  <c r="O219"/>
  <c r="P219"/>
  <c r="Q219"/>
  <c r="R219"/>
  <c r="C220"/>
  <c r="D220"/>
  <c r="E220"/>
  <c r="F220"/>
  <c r="G220"/>
  <c r="H220"/>
  <c r="I220"/>
  <c r="J220"/>
  <c r="K220"/>
  <c r="L220"/>
  <c r="M220"/>
  <c r="N220"/>
  <c r="O220"/>
  <c r="P220"/>
  <c r="Q220"/>
  <c r="R220"/>
  <c r="C221"/>
  <c r="D221"/>
  <c r="E221"/>
  <c r="F221"/>
  <c r="G221"/>
  <c r="H221"/>
  <c r="I221"/>
  <c r="J221"/>
  <c r="K221"/>
  <c r="L221"/>
  <c r="M221"/>
  <c r="N221"/>
  <c r="O221"/>
  <c r="P221"/>
  <c r="Q221"/>
  <c r="R221"/>
  <c r="C222"/>
  <c r="D222"/>
  <c r="E222"/>
  <c r="F222"/>
  <c r="G222"/>
  <c r="H222"/>
  <c r="I222"/>
  <c r="J222"/>
  <c r="K222"/>
  <c r="L222"/>
  <c r="M222"/>
  <c r="N222"/>
  <c r="O222"/>
  <c r="P222"/>
  <c r="Q222"/>
  <c r="R222"/>
  <c r="C223"/>
  <c r="D223"/>
  <c r="E223"/>
  <c r="F223"/>
  <c r="G223"/>
  <c r="H223"/>
  <c r="I223"/>
  <c r="J223"/>
  <c r="K223"/>
  <c r="L223"/>
  <c r="M223"/>
  <c r="N223"/>
  <c r="O223"/>
  <c r="P223"/>
  <c r="Q223"/>
  <c r="R223"/>
  <c r="C224"/>
  <c r="D224"/>
  <c r="E224"/>
  <c r="F224"/>
  <c r="G224"/>
  <c r="H224"/>
  <c r="I224"/>
  <c r="J224"/>
  <c r="K224"/>
  <c r="L224"/>
  <c r="M224"/>
  <c r="N224"/>
  <c r="O224"/>
  <c r="P224"/>
  <c r="Q224"/>
  <c r="R224"/>
  <c r="C225"/>
  <c r="D225"/>
  <c r="E225"/>
  <c r="F225"/>
  <c r="G225"/>
  <c r="H225"/>
  <c r="I225"/>
  <c r="J225"/>
  <c r="K225"/>
  <c r="L225"/>
  <c r="M225"/>
  <c r="N225"/>
  <c r="O225"/>
  <c r="P225"/>
  <c r="Q225"/>
  <c r="R225"/>
  <c r="C226"/>
  <c r="D226"/>
  <c r="E226"/>
  <c r="F226"/>
  <c r="G226"/>
  <c r="H226"/>
  <c r="I226"/>
  <c r="J226"/>
  <c r="K226"/>
  <c r="L226"/>
  <c r="M226"/>
  <c r="N226"/>
  <c r="O226"/>
  <c r="P226"/>
  <c r="Q226"/>
  <c r="R226"/>
  <c r="C227"/>
  <c r="D227"/>
  <c r="E227"/>
  <c r="F227"/>
  <c r="G227"/>
  <c r="H227"/>
  <c r="I227"/>
  <c r="J227"/>
  <c r="K227"/>
  <c r="L227"/>
  <c r="M227"/>
  <c r="N227"/>
  <c r="O227"/>
  <c r="P227"/>
  <c r="Q227"/>
  <c r="R227"/>
  <c r="C228"/>
  <c r="D228"/>
  <c r="E228"/>
  <c r="F228"/>
  <c r="G228"/>
  <c r="H228"/>
  <c r="I228"/>
  <c r="J228"/>
  <c r="K228"/>
  <c r="L228"/>
  <c r="M228"/>
  <c r="N228"/>
  <c r="O228"/>
  <c r="P228"/>
  <c r="Q228"/>
  <c r="R228"/>
  <c r="C229"/>
  <c r="D229"/>
  <c r="E229"/>
  <c r="F229"/>
  <c r="G229"/>
  <c r="H229"/>
  <c r="I229"/>
  <c r="J229"/>
  <c r="K229"/>
  <c r="L229"/>
  <c r="M229"/>
  <c r="N229"/>
  <c r="O229"/>
  <c r="P229"/>
  <c r="Q229"/>
  <c r="R229"/>
  <c r="C206"/>
  <c r="D206"/>
  <c r="E206"/>
  <c r="F206"/>
  <c r="G206"/>
  <c r="H206"/>
  <c r="I206"/>
  <c r="J206"/>
  <c r="K206"/>
  <c r="L206"/>
  <c r="M206"/>
  <c r="N206"/>
  <c r="O206"/>
  <c r="P206"/>
  <c r="Q206"/>
  <c r="R206"/>
  <c r="C207"/>
  <c r="D207"/>
  <c r="E207"/>
  <c r="F207"/>
  <c r="G207"/>
  <c r="H207"/>
  <c r="I207"/>
  <c r="J207"/>
  <c r="K207"/>
  <c r="L207"/>
  <c r="M207"/>
  <c r="N207"/>
  <c r="O207"/>
  <c r="P207"/>
  <c r="Q207"/>
  <c r="R207"/>
  <c r="C208"/>
  <c r="D208"/>
  <c r="E208"/>
  <c r="F208"/>
  <c r="G208"/>
  <c r="H208"/>
  <c r="I208"/>
  <c r="J208"/>
  <c r="K208"/>
  <c r="L208"/>
  <c r="M208"/>
  <c r="N208"/>
  <c r="O208"/>
  <c r="P208"/>
  <c r="Q208"/>
  <c r="R208"/>
  <c r="C209"/>
  <c r="D209"/>
  <c r="E209"/>
  <c r="F209"/>
  <c r="G209"/>
  <c r="H209"/>
  <c r="I209"/>
  <c r="J209"/>
  <c r="K209"/>
  <c r="L209"/>
  <c r="M209"/>
  <c r="N209"/>
  <c r="O209"/>
  <c r="P209"/>
  <c r="Q209"/>
  <c r="R209"/>
  <c r="C210"/>
  <c r="D210"/>
  <c r="E210"/>
  <c r="F210"/>
  <c r="G210"/>
  <c r="H210"/>
  <c r="I210"/>
  <c r="J210"/>
  <c r="K210"/>
  <c r="L210"/>
  <c r="M210"/>
  <c r="N210"/>
  <c r="O210"/>
  <c r="P210"/>
  <c r="Q210"/>
  <c r="R210"/>
  <c r="C211"/>
  <c r="D211"/>
  <c r="E211"/>
  <c r="F211"/>
  <c r="G211"/>
  <c r="H211"/>
  <c r="I211"/>
  <c r="J211"/>
  <c r="K211"/>
  <c r="L211"/>
  <c r="M211"/>
  <c r="N211"/>
  <c r="O211"/>
  <c r="P211"/>
  <c r="Q211"/>
  <c r="R211"/>
  <c r="C212"/>
  <c r="D212"/>
  <c r="E212"/>
  <c r="F212"/>
  <c r="G212"/>
  <c r="H212"/>
  <c r="I212"/>
  <c r="J212"/>
  <c r="K212"/>
  <c r="L212"/>
  <c r="M212"/>
  <c r="N212"/>
  <c r="O212"/>
  <c r="P212"/>
  <c r="Q212"/>
  <c r="R212"/>
  <c r="C213"/>
  <c r="D213"/>
  <c r="E213"/>
  <c r="F213"/>
  <c r="G213"/>
  <c r="H213"/>
  <c r="I213"/>
  <c r="J213"/>
  <c r="K213"/>
  <c r="L213"/>
  <c r="M213"/>
  <c r="N213"/>
  <c r="O213"/>
  <c r="P213"/>
  <c r="Q213"/>
  <c r="R213"/>
  <c r="C214"/>
  <c r="D214"/>
  <c r="E214"/>
  <c r="F214"/>
  <c r="G214"/>
  <c r="H214"/>
  <c r="I214"/>
  <c r="J214"/>
  <c r="K214"/>
  <c r="L214"/>
  <c r="M214"/>
  <c r="N214"/>
  <c r="O214"/>
  <c r="P214"/>
  <c r="Q214"/>
  <c r="R214"/>
  <c r="C215"/>
  <c r="D215"/>
  <c r="E215"/>
  <c r="F215"/>
  <c r="G215"/>
  <c r="H215"/>
  <c r="I215"/>
  <c r="J215"/>
  <c r="K215"/>
  <c r="L215"/>
  <c r="M215"/>
  <c r="N215"/>
  <c r="O215"/>
  <c r="P215"/>
  <c r="Q215"/>
  <c r="R215"/>
  <c r="C216"/>
  <c r="D216"/>
  <c r="E216"/>
  <c r="F216"/>
  <c r="G216"/>
  <c r="H216"/>
  <c r="I216"/>
  <c r="J216"/>
  <c r="K216"/>
  <c r="L216"/>
  <c r="M216"/>
  <c r="N216"/>
  <c r="O216"/>
  <c r="P216"/>
  <c r="Q216"/>
  <c r="R216"/>
  <c r="R239"/>
  <c r="Q239"/>
  <c r="P239"/>
  <c r="O239"/>
  <c r="N239"/>
  <c r="M239"/>
  <c r="K239"/>
  <c r="E239"/>
  <c r="D239"/>
  <c r="R245"/>
  <c r="Q245"/>
  <c r="P245"/>
  <c r="O245"/>
  <c r="N245"/>
  <c r="M245"/>
  <c r="K245"/>
  <c r="E245"/>
  <c r="D245"/>
  <c r="R244"/>
  <c r="Q244"/>
  <c r="P244"/>
  <c r="O244"/>
  <c r="N244"/>
  <c r="M244"/>
  <c r="K244"/>
  <c r="E244"/>
  <c r="D244"/>
  <c r="R243"/>
  <c r="Q243"/>
  <c r="P243"/>
  <c r="O243"/>
  <c r="N243"/>
  <c r="M243"/>
  <c r="K243"/>
  <c r="E243"/>
  <c r="D243"/>
  <c r="R242"/>
  <c r="Q242"/>
  <c r="P242"/>
  <c r="O242"/>
  <c r="N242"/>
  <c r="M242"/>
  <c r="K242"/>
  <c r="E242"/>
  <c r="D242"/>
  <c r="R241"/>
  <c r="Q241"/>
  <c r="P241"/>
  <c r="O241"/>
  <c r="N241"/>
  <c r="M241"/>
  <c r="K241"/>
  <c r="E241"/>
  <c r="D241"/>
  <c r="R240"/>
  <c r="Q240"/>
  <c r="P240"/>
  <c r="O240"/>
  <c r="N240"/>
  <c r="M240"/>
  <c r="K240"/>
  <c r="E240"/>
  <c r="D240"/>
  <c r="R218"/>
  <c r="Q218"/>
  <c r="P218"/>
  <c r="O218"/>
  <c r="N218"/>
  <c r="M218"/>
  <c r="L218"/>
  <c r="K218"/>
  <c r="J218"/>
  <c r="I218"/>
  <c r="H218"/>
  <c r="G218"/>
  <c r="F218"/>
  <c r="E218"/>
  <c r="D218"/>
  <c r="C218"/>
  <c r="R205"/>
  <c r="Q205"/>
  <c r="P205"/>
  <c r="O205"/>
  <c r="N205"/>
  <c r="M205"/>
  <c r="L205"/>
  <c r="K205"/>
  <c r="J205"/>
  <c r="I205"/>
  <c r="H205"/>
  <c r="G205"/>
  <c r="F205"/>
  <c r="E205"/>
  <c r="D205"/>
  <c r="C205"/>
  <c r="R68"/>
  <c r="Q68"/>
  <c r="P68"/>
  <c r="O68"/>
  <c r="N68"/>
  <c r="M68"/>
  <c r="L68"/>
  <c r="K68"/>
  <c r="J68"/>
  <c r="I68"/>
  <c r="H68"/>
  <c r="G68"/>
  <c r="F68"/>
  <c r="E68"/>
  <c r="D68"/>
  <c r="C68"/>
  <c r="R65"/>
  <c r="Q65"/>
  <c r="P65"/>
  <c r="O65"/>
  <c r="N65"/>
  <c r="M65"/>
  <c r="L65"/>
  <c r="K65"/>
  <c r="J65"/>
  <c r="I65"/>
  <c r="H65"/>
  <c r="G65"/>
  <c r="F65"/>
  <c r="E65"/>
  <c r="D65"/>
  <c r="C65"/>
  <c r="R70"/>
  <c r="Q70"/>
  <c r="P70"/>
  <c r="O70"/>
  <c r="N70"/>
  <c r="M70"/>
  <c r="L70"/>
  <c r="K70"/>
  <c r="J70"/>
  <c r="I70"/>
  <c r="H70"/>
  <c r="G70"/>
  <c r="F70"/>
  <c r="E70"/>
  <c r="D70"/>
  <c r="C70"/>
  <c r="R67"/>
  <c r="Q67"/>
  <c r="P67"/>
  <c r="O67"/>
  <c r="N67"/>
  <c r="M67"/>
  <c r="L67"/>
  <c r="K67"/>
  <c r="J67"/>
  <c r="I67"/>
  <c r="H67"/>
  <c r="G67"/>
  <c r="F67"/>
  <c r="E67"/>
  <c r="D67"/>
  <c r="C67"/>
  <c r="R64"/>
  <c r="Q64"/>
  <c r="P64"/>
  <c r="O64"/>
  <c r="N64"/>
  <c r="M64"/>
  <c r="L64"/>
  <c r="K64"/>
  <c r="J64"/>
  <c r="I64"/>
  <c r="H64"/>
  <c r="G64"/>
  <c r="F64"/>
  <c r="E64"/>
  <c r="D64"/>
  <c r="C64"/>
  <c r="R237"/>
  <c r="R236"/>
  <c r="R235"/>
  <c r="R234"/>
  <c r="R202"/>
  <c r="R201"/>
  <c r="R200"/>
  <c r="R199"/>
  <c r="R198"/>
  <c r="R197"/>
  <c r="R196"/>
  <c r="R195"/>
  <c r="R194"/>
  <c r="R193"/>
  <c r="R192"/>
  <c r="R191"/>
  <c r="R190"/>
  <c r="R189"/>
  <c r="R188"/>
  <c r="R187"/>
  <c r="R185"/>
  <c r="R184"/>
  <c r="R183"/>
  <c r="R182"/>
  <c r="R181"/>
  <c r="R180"/>
  <c r="R179"/>
  <c r="R178"/>
  <c r="R177"/>
  <c r="R176"/>
  <c r="R175"/>
  <c r="R174"/>
  <c r="R173"/>
  <c r="R172"/>
  <c r="R171"/>
  <c r="R169"/>
  <c r="R168"/>
  <c r="R167"/>
  <c r="R166"/>
  <c r="R165"/>
  <c r="R164"/>
  <c r="R163"/>
  <c r="R162"/>
  <c r="R161"/>
  <c r="R160"/>
  <c r="R159"/>
  <c r="R158"/>
  <c r="R157"/>
  <c r="R156"/>
  <c r="R155"/>
  <c r="R153"/>
  <c r="R152"/>
  <c r="R151"/>
  <c r="R150"/>
  <c r="R149"/>
  <c r="R148"/>
  <c r="R147"/>
  <c r="R146"/>
  <c r="R145"/>
  <c r="R144"/>
  <c r="R143"/>
  <c r="R142"/>
  <c r="R141"/>
  <c r="R140"/>
  <c r="R139"/>
  <c r="R136"/>
  <c r="R135"/>
  <c r="R134"/>
  <c r="R133"/>
  <c r="R132"/>
  <c r="R131"/>
  <c r="R130"/>
  <c r="R129"/>
  <c r="R128"/>
  <c r="R127"/>
  <c r="R126"/>
  <c r="R125"/>
  <c r="R124"/>
  <c r="R123"/>
  <c r="R122"/>
  <c r="R121"/>
  <c r="R119"/>
  <c r="R118"/>
  <c r="R117"/>
  <c r="R116"/>
  <c r="R115"/>
  <c r="R114"/>
  <c r="R113"/>
  <c r="R112"/>
  <c r="R111"/>
  <c r="R110"/>
  <c r="R109"/>
  <c r="R108"/>
  <c r="R107"/>
  <c r="R106"/>
  <c r="R105"/>
  <c r="R103"/>
  <c r="R102"/>
  <c r="R101"/>
  <c r="R100"/>
  <c r="R99"/>
  <c r="R98"/>
  <c r="R97"/>
  <c r="R96"/>
  <c r="R95"/>
  <c r="R94"/>
  <c r="R93"/>
  <c r="R92"/>
  <c r="R91"/>
  <c r="R90"/>
  <c r="R89"/>
  <c r="R87"/>
  <c r="R86"/>
  <c r="R85"/>
  <c r="R84"/>
  <c r="R83"/>
  <c r="R82"/>
  <c r="R81"/>
  <c r="R80"/>
  <c r="R79"/>
  <c r="R78"/>
  <c r="R77"/>
  <c r="R76"/>
  <c r="R75"/>
  <c r="R74"/>
  <c r="R73"/>
  <c r="R61"/>
  <c r="R60"/>
  <c r="R59"/>
  <c r="R58"/>
  <c r="R57"/>
  <c r="R50"/>
  <c r="R49"/>
  <c r="R48"/>
  <c r="R47"/>
  <c r="R46"/>
  <c r="R44"/>
  <c r="R43"/>
  <c r="R42"/>
  <c r="R41"/>
  <c r="R38"/>
  <c r="R37"/>
  <c r="R36"/>
  <c r="R35"/>
  <c r="R34"/>
  <c r="R32"/>
  <c r="R55" s="1"/>
  <c r="R31"/>
  <c r="R54" s="1"/>
  <c r="R30"/>
  <c r="R53" s="1"/>
  <c r="R29"/>
  <c r="R52" s="1"/>
  <c r="R25"/>
  <c r="R17"/>
  <c r="R16"/>
  <c r="R15"/>
  <c r="R13"/>
  <c r="R10"/>
  <c r="Q237"/>
  <c r="Q236"/>
  <c r="Q235"/>
  <c r="Q234"/>
  <c r="Q202"/>
  <c r="Q201"/>
  <c r="Q200"/>
  <c r="Q199"/>
  <c r="Q198"/>
  <c r="Q197"/>
  <c r="Q196"/>
  <c r="Q195"/>
  <c r="Q194"/>
  <c r="Q193"/>
  <c r="Q192"/>
  <c r="Q191"/>
  <c r="Q190"/>
  <c r="Q189"/>
  <c r="Q188"/>
  <c r="Q187"/>
  <c r="Q185"/>
  <c r="Q184"/>
  <c r="Q183"/>
  <c r="Q182"/>
  <c r="Q181"/>
  <c r="Q180"/>
  <c r="Q179"/>
  <c r="Q178"/>
  <c r="Q177"/>
  <c r="Q176"/>
  <c r="Q175"/>
  <c r="Q174"/>
  <c r="Q173"/>
  <c r="Q172"/>
  <c r="Q171"/>
  <c r="Q169"/>
  <c r="Q168"/>
  <c r="Q167"/>
  <c r="Q166"/>
  <c r="Q165"/>
  <c r="Q164"/>
  <c r="Q163"/>
  <c r="Q162"/>
  <c r="Q161"/>
  <c r="Q160"/>
  <c r="Q159"/>
  <c r="Q158"/>
  <c r="Q157"/>
  <c r="Q156"/>
  <c r="Q155"/>
  <c r="Q153"/>
  <c r="Q152"/>
  <c r="Q151"/>
  <c r="Q150"/>
  <c r="Q149"/>
  <c r="Q148"/>
  <c r="Q147"/>
  <c r="Q146"/>
  <c r="Q145"/>
  <c r="Q144"/>
  <c r="Q143"/>
  <c r="Q142"/>
  <c r="Q141"/>
  <c r="Q140"/>
  <c r="Q139"/>
  <c r="Q136"/>
  <c r="Q135"/>
  <c r="Q134"/>
  <c r="Q133"/>
  <c r="Q132"/>
  <c r="Q131"/>
  <c r="Q130"/>
  <c r="Q129"/>
  <c r="Q128"/>
  <c r="Q127"/>
  <c r="Q126"/>
  <c r="Q125"/>
  <c r="Q124"/>
  <c r="Q123"/>
  <c r="Q122"/>
  <c r="Q121"/>
  <c r="Q119"/>
  <c r="Q118"/>
  <c r="Q117"/>
  <c r="Q116"/>
  <c r="Q115"/>
  <c r="Q114"/>
  <c r="Q113"/>
  <c r="Q112"/>
  <c r="Q111"/>
  <c r="Q110"/>
  <c r="Q109"/>
  <c r="Q108"/>
  <c r="Q107"/>
  <c r="Q106"/>
  <c r="Q105"/>
  <c r="Q103"/>
  <c r="Q102"/>
  <c r="Q101"/>
  <c r="Q100"/>
  <c r="Q99"/>
  <c r="Q98"/>
  <c r="Q97"/>
  <c r="Q96"/>
  <c r="Q95"/>
  <c r="Q94"/>
  <c r="Q93"/>
  <c r="Q92"/>
  <c r="Q91"/>
  <c r="Q90"/>
  <c r="Q89"/>
  <c r="Q87"/>
  <c r="Q86"/>
  <c r="Q85"/>
  <c r="Q84"/>
  <c r="Q83"/>
  <c r="Q82"/>
  <c r="Q81"/>
  <c r="Q80"/>
  <c r="Q79"/>
  <c r="Q78"/>
  <c r="Q77"/>
  <c r="Q76"/>
  <c r="Q75"/>
  <c r="Q74"/>
  <c r="Q73"/>
  <c r="Q61"/>
  <c r="Q60"/>
  <c r="Q59"/>
  <c r="Q58"/>
  <c r="Q57"/>
  <c r="Q50"/>
  <c r="Q49"/>
  <c r="Q48"/>
  <c r="Q47"/>
  <c r="Q46"/>
  <c r="Q44"/>
  <c r="Q43"/>
  <c r="Q42"/>
  <c r="Q41"/>
  <c r="Q38"/>
  <c r="Q37"/>
  <c r="Q36"/>
  <c r="Q35"/>
  <c r="Q34"/>
  <c r="Q32"/>
  <c r="Q55" s="1"/>
  <c r="Q31"/>
  <c r="Q54" s="1"/>
  <c r="Q30"/>
  <c r="Q53" s="1"/>
  <c r="Q29"/>
  <c r="Q52" s="1"/>
  <c r="Q25"/>
  <c r="Q17"/>
  <c r="Q16"/>
  <c r="Q15"/>
  <c r="Q13"/>
  <c r="Q10"/>
  <c r="P237"/>
  <c r="P236"/>
  <c r="P235"/>
  <c r="P234"/>
  <c r="P202"/>
  <c r="P201"/>
  <c r="P200"/>
  <c r="P199"/>
  <c r="P198"/>
  <c r="P197"/>
  <c r="P196"/>
  <c r="P195"/>
  <c r="P194"/>
  <c r="P193"/>
  <c r="P192"/>
  <c r="P191"/>
  <c r="P190"/>
  <c r="P189"/>
  <c r="P188"/>
  <c r="P187"/>
  <c r="P185"/>
  <c r="P184"/>
  <c r="P183"/>
  <c r="P182"/>
  <c r="P181"/>
  <c r="P180"/>
  <c r="P179"/>
  <c r="P178"/>
  <c r="P177"/>
  <c r="P176"/>
  <c r="P175"/>
  <c r="P174"/>
  <c r="P173"/>
  <c r="P172"/>
  <c r="P171"/>
  <c r="P169"/>
  <c r="P168"/>
  <c r="P167"/>
  <c r="P166"/>
  <c r="P165"/>
  <c r="P164"/>
  <c r="P163"/>
  <c r="P162"/>
  <c r="P161"/>
  <c r="P160"/>
  <c r="P159"/>
  <c r="P158"/>
  <c r="P157"/>
  <c r="P156"/>
  <c r="P155"/>
  <c r="P153"/>
  <c r="P152"/>
  <c r="P151"/>
  <c r="P150"/>
  <c r="P149"/>
  <c r="P148"/>
  <c r="P147"/>
  <c r="P146"/>
  <c r="P145"/>
  <c r="P144"/>
  <c r="P143"/>
  <c r="P142"/>
  <c r="P141"/>
  <c r="P140"/>
  <c r="P139"/>
  <c r="P136"/>
  <c r="P135"/>
  <c r="P134"/>
  <c r="P133"/>
  <c r="P132"/>
  <c r="P131"/>
  <c r="P130"/>
  <c r="P129"/>
  <c r="P128"/>
  <c r="P127"/>
  <c r="P126"/>
  <c r="P125"/>
  <c r="P124"/>
  <c r="P123"/>
  <c r="P122"/>
  <c r="P121"/>
  <c r="P119"/>
  <c r="P118"/>
  <c r="P117"/>
  <c r="P116"/>
  <c r="P115"/>
  <c r="P114"/>
  <c r="P113"/>
  <c r="P112"/>
  <c r="P111"/>
  <c r="P110"/>
  <c r="P109"/>
  <c r="P108"/>
  <c r="P107"/>
  <c r="P106"/>
  <c r="P105"/>
  <c r="P103"/>
  <c r="P102"/>
  <c r="P101"/>
  <c r="P100"/>
  <c r="P99"/>
  <c r="P98"/>
  <c r="P97"/>
  <c r="P96"/>
  <c r="P95"/>
  <c r="P94"/>
  <c r="P93"/>
  <c r="P92"/>
  <c r="P91"/>
  <c r="P90"/>
  <c r="P89"/>
  <c r="P87"/>
  <c r="P86"/>
  <c r="P85"/>
  <c r="P84"/>
  <c r="P83"/>
  <c r="P82"/>
  <c r="P81"/>
  <c r="P80"/>
  <c r="P79"/>
  <c r="P78"/>
  <c r="P77"/>
  <c r="P76"/>
  <c r="P75"/>
  <c r="P74"/>
  <c r="P73"/>
  <c r="P61"/>
  <c r="P60"/>
  <c r="P59"/>
  <c r="P58"/>
  <c r="P57"/>
  <c r="P50"/>
  <c r="P49"/>
  <c r="P48"/>
  <c r="P47"/>
  <c r="P46"/>
  <c r="P44"/>
  <c r="P43"/>
  <c r="P42"/>
  <c r="P41"/>
  <c r="P38"/>
  <c r="P37"/>
  <c r="P36"/>
  <c r="P35"/>
  <c r="P34"/>
  <c r="P32"/>
  <c r="P55" s="1"/>
  <c r="P31"/>
  <c r="P54" s="1"/>
  <c r="P30"/>
  <c r="P53" s="1"/>
  <c r="P29"/>
  <c r="P52" s="1"/>
  <c r="P25"/>
  <c r="P17"/>
  <c r="P16"/>
  <c r="P15"/>
  <c r="P13"/>
  <c r="P10"/>
  <c r="O237"/>
  <c r="O236"/>
  <c r="O235"/>
  <c r="O234"/>
  <c r="O202"/>
  <c r="O201"/>
  <c r="O200"/>
  <c r="O199"/>
  <c r="O198"/>
  <c r="O197"/>
  <c r="O196"/>
  <c r="O195"/>
  <c r="O194"/>
  <c r="O193"/>
  <c r="O192"/>
  <c r="O191"/>
  <c r="O190"/>
  <c r="O189"/>
  <c r="O188"/>
  <c r="O187"/>
  <c r="O185"/>
  <c r="O184"/>
  <c r="O183"/>
  <c r="O182"/>
  <c r="O181"/>
  <c r="O180"/>
  <c r="O179"/>
  <c r="O178"/>
  <c r="O177"/>
  <c r="O176"/>
  <c r="O175"/>
  <c r="O174"/>
  <c r="O173"/>
  <c r="O172"/>
  <c r="O171"/>
  <c r="O169"/>
  <c r="O168"/>
  <c r="O167"/>
  <c r="O166"/>
  <c r="O165"/>
  <c r="O164"/>
  <c r="O163"/>
  <c r="O162"/>
  <c r="O161"/>
  <c r="O160"/>
  <c r="O159"/>
  <c r="O158"/>
  <c r="O157"/>
  <c r="O156"/>
  <c r="O155"/>
  <c r="O153"/>
  <c r="O152"/>
  <c r="O151"/>
  <c r="O150"/>
  <c r="O149"/>
  <c r="O148"/>
  <c r="O147"/>
  <c r="O146"/>
  <c r="O145"/>
  <c r="O144"/>
  <c r="O143"/>
  <c r="O142"/>
  <c r="O141"/>
  <c r="O140"/>
  <c r="O139"/>
  <c r="O136"/>
  <c r="O135"/>
  <c r="O134"/>
  <c r="O133"/>
  <c r="O132"/>
  <c r="O131"/>
  <c r="O130"/>
  <c r="O129"/>
  <c r="O128"/>
  <c r="O127"/>
  <c r="O126"/>
  <c r="O125"/>
  <c r="O124"/>
  <c r="O123"/>
  <c r="O122"/>
  <c r="O121"/>
  <c r="O119"/>
  <c r="O118"/>
  <c r="O117"/>
  <c r="O116"/>
  <c r="O115"/>
  <c r="O114"/>
  <c r="O113"/>
  <c r="O112"/>
  <c r="O111"/>
  <c r="O110"/>
  <c r="O109"/>
  <c r="O108"/>
  <c r="O107"/>
  <c r="O106"/>
  <c r="O105"/>
  <c r="O103"/>
  <c r="O102"/>
  <c r="O101"/>
  <c r="O100"/>
  <c r="O99"/>
  <c r="O98"/>
  <c r="O97"/>
  <c r="O96"/>
  <c r="O95"/>
  <c r="O94"/>
  <c r="O93"/>
  <c r="O92"/>
  <c r="O91"/>
  <c r="O90"/>
  <c r="O89"/>
  <c r="O87"/>
  <c r="O86"/>
  <c r="O85"/>
  <c r="O84"/>
  <c r="O83"/>
  <c r="O82"/>
  <c r="O81"/>
  <c r="O80"/>
  <c r="O79"/>
  <c r="O78"/>
  <c r="O77"/>
  <c r="O76"/>
  <c r="O75"/>
  <c r="O74"/>
  <c r="O73"/>
  <c r="O61"/>
  <c r="O60"/>
  <c r="O59"/>
  <c r="O58"/>
  <c r="O57"/>
  <c r="O50"/>
  <c r="O49"/>
  <c r="O48"/>
  <c r="O47"/>
  <c r="O46"/>
  <c r="O44"/>
  <c r="O43"/>
  <c r="O42"/>
  <c r="O41"/>
  <c r="O38"/>
  <c r="O37"/>
  <c r="O36"/>
  <c r="O35"/>
  <c r="O34"/>
  <c r="O32"/>
  <c r="O55" s="1"/>
  <c r="O31"/>
  <c r="O54" s="1"/>
  <c r="O30"/>
  <c r="O53" s="1"/>
  <c r="O29"/>
  <c r="O52" s="1"/>
  <c r="O25"/>
  <c r="O17"/>
  <c r="O16"/>
  <c r="O15"/>
  <c r="O13"/>
  <c r="O10"/>
  <c r="N237"/>
  <c r="N236"/>
  <c r="N235"/>
  <c r="N234"/>
  <c r="N202"/>
  <c r="N201"/>
  <c r="N200"/>
  <c r="N199"/>
  <c r="N198"/>
  <c r="N197"/>
  <c r="N196"/>
  <c r="N195"/>
  <c r="N194"/>
  <c r="N193"/>
  <c r="N192"/>
  <c r="N191"/>
  <c r="N190"/>
  <c r="N189"/>
  <c r="N188"/>
  <c r="N187"/>
  <c r="N185"/>
  <c r="N184"/>
  <c r="N183"/>
  <c r="N182"/>
  <c r="N181"/>
  <c r="N180"/>
  <c r="N179"/>
  <c r="N178"/>
  <c r="N177"/>
  <c r="N176"/>
  <c r="N175"/>
  <c r="N174"/>
  <c r="N173"/>
  <c r="N172"/>
  <c r="N171"/>
  <c r="N169"/>
  <c r="N168"/>
  <c r="N167"/>
  <c r="N166"/>
  <c r="N165"/>
  <c r="N164"/>
  <c r="N163"/>
  <c r="N162"/>
  <c r="N161"/>
  <c r="N160"/>
  <c r="N159"/>
  <c r="N158"/>
  <c r="N157"/>
  <c r="N156"/>
  <c r="N155"/>
  <c r="N153"/>
  <c r="N152"/>
  <c r="N151"/>
  <c r="N150"/>
  <c r="N149"/>
  <c r="N148"/>
  <c r="N147"/>
  <c r="N146"/>
  <c r="N145"/>
  <c r="N144"/>
  <c r="N143"/>
  <c r="N142"/>
  <c r="N141"/>
  <c r="N140"/>
  <c r="N139"/>
  <c r="N136"/>
  <c r="N135"/>
  <c r="N134"/>
  <c r="N133"/>
  <c r="N132"/>
  <c r="N131"/>
  <c r="N130"/>
  <c r="N129"/>
  <c r="N128"/>
  <c r="N127"/>
  <c r="N126"/>
  <c r="N125"/>
  <c r="N124"/>
  <c r="N123"/>
  <c r="N122"/>
  <c r="N121"/>
  <c r="N119"/>
  <c r="N118"/>
  <c r="N117"/>
  <c r="N116"/>
  <c r="N115"/>
  <c r="N114"/>
  <c r="N113"/>
  <c r="N112"/>
  <c r="N111"/>
  <c r="N110"/>
  <c r="N109"/>
  <c r="N108"/>
  <c r="N107"/>
  <c r="N106"/>
  <c r="N105"/>
  <c r="N103"/>
  <c r="N102"/>
  <c r="N101"/>
  <c r="N100"/>
  <c r="N99"/>
  <c r="N98"/>
  <c r="N97"/>
  <c r="N96"/>
  <c r="N95"/>
  <c r="N94"/>
  <c r="N93"/>
  <c r="N92"/>
  <c r="N91"/>
  <c r="N90"/>
  <c r="N89"/>
  <c r="N87"/>
  <c r="N86"/>
  <c r="N85"/>
  <c r="N84"/>
  <c r="N83"/>
  <c r="N82"/>
  <c r="N81"/>
  <c r="N80"/>
  <c r="N79"/>
  <c r="N78"/>
  <c r="N77"/>
  <c r="N76"/>
  <c r="N75"/>
  <c r="N74"/>
  <c r="N73"/>
  <c r="N61"/>
  <c r="N60"/>
  <c r="N59"/>
  <c r="N58"/>
  <c r="N57"/>
  <c r="N50"/>
  <c r="N49"/>
  <c r="N48"/>
  <c r="N47"/>
  <c r="N46"/>
  <c r="N44"/>
  <c r="N43"/>
  <c r="N42"/>
  <c r="N41"/>
  <c r="N38"/>
  <c r="N37"/>
  <c r="N36"/>
  <c r="N35"/>
  <c r="N34"/>
  <c r="N32"/>
  <c r="N55" s="1"/>
  <c r="N31"/>
  <c r="N54" s="1"/>
  <c r="N30"/>
  <c r="N53" s="1"/>
  <c r="N29"/>
  <c r="N52" s="1"/>
  <c r="N25"/>
  <c r="N17"/>
  <c r="N16"/>
  <c r="N15"/>
  <c r="N13"/>
  <c r="N10"/>
  <c r="M237"/>
  <c r="M236"/>
  <c r="M235"/>
  <c r="M234"/>
  <c r="M202"/>
  <c r="M201"/>
  <c r="M200"/>
  <c r="M199"/>
  <c r="M198"/>
  <c r="M197"/>
  <c r="M196"/>
  <c r="M195"/>
  <c r="M194"/>
  <c r="M193"/>
  <c r="M192"/>
  <c r="M191"/>
  <c r="M190"/>
  <c r="M189"/>
  <c r="M188"/>
  <c r="M187"/>
  <c r="M185"/>
  <c r="M184"/>
  <c r="M183"/>
  <c r="M182"/>
  <c r="M181"/>
  <c r="M180"/>
  <c r="M179"/>
  <c r="M178"/>
  <c r="M177"/>
  <c r="M176"/>
  <c r="M175"/>
  <c r="M174"/>
  <c r="M173"/>
  <c r="M172"/>
  <c r="M171"/>
  <c r="M169"/>
  <c r="M168"/>
  <c r="M167"/>
  <c r="M166"/>
  <c r="M165"/>
  <c r="M164"/>
  <c r="M163"/>
  <c r="M162"/>
  <c r="M161"/>
  <c r="M160"/>
  <c r="M159"/>
  <c r="M158"/>
  <c r="M157"/>
  <c r="M156"/>
  <c r="M155"/>
  <c r="M153"/>
  <c r="M152"/>
  <c r="M151"/>
  <c r="M150"/>
  <c r="M149"/>
  <c r="M148"/>
  <c r="M147"/>
  <c r="M146"/>
  <c r="M145"/>
  <c r="M144"/>
  <c r="M143"/>
  <c r="M142"/>
  <c r="M141"/>
  <c r="M140"/>
  <c r="M139"/>
  <c r="M136"/>
  <c r="M135"/>
  <c r="M134"/>
  <c r="M133"/>
  <c r="M132"/>
  <c r="M131"/>
  <c r="M130"/>
  <c r="M129"/>
  <c r="M128"/>
  <c r="M127"/>
  <c r="M126"/>
  <c r="M125"/>
  <c r="M124"/>
  <c r="M123"/>
  <c r="M122"/>
  <c r="M121"/>
  <c r="M119"/>
  <c r="M118"/>
  <c r="M117"/>
  <c r="M116"/>
  <c r="M115"/>
  <c r="M114"/>
  <c r="M113"/>
  <c r="M112"/>
  <c r="M111"/>
  <c r="M110"/>
  <c r="M109"/>
  <c r="M108"/>
  <c r="M107"/>
  <c r="M106"/>
  <c r="M105"/>
  <c r="M103"/>
  <c r="M102"/>
  <c r="M101"/>
  <c r="M100"/>
  <c r="M99"/>
  <c r="M98"/>
  <c r="M97"/>
  <c r="M96"/>
  <c r="M95"/>
  <c r="M94"/>
  <c r="M93"/>
  <c r="M92"/>
  <c r="M91"/>
  <c r="M90"/>
  <c r="M89"/>
  <c r="M87"/>
  <c r="M86"/>
  <c r="M85"/>
  <c r="M84"/>
  <c r="M83"/>
  <c r="M82"/>
  <c r="M81"/>
  <c r="M80"/>
  <c r="M79"/>
  <c r="M78"/>
  <c r="M77"/>
  <c r="M76"/>
  <c r="M75"/>
  <c r="M74"/>
  <c r="M73"/>
  <c r="M61"/>
  <c r="M60"/>
  <c r="M59"/>
  <c r="M58"/>
  <c r="M57"/>
  <c r="M50"/>
  <c r="M49"/>
  <c r="M48"/>
  <c r="M47"/>
  <c r="M46"/>
  <c r="M44"/>
  <c r="M43"/>
  <c r="M42"/>
  <c r="M41"/>
  <c r="M38"/>
  <c r="M37"/>
  <c r="M36"/>
  <c r="M35"/>
  <c r="M34"/>
  <c r="M32"/>
  <c r="M55" s="1"/>
  <c r="M31"/>
  <c r="M54" s="1"/>
  <c r="M30"/>
  <c r="M53" s="1"/>
  <c r="M29"/>
  <c r="M52" s="1"/>
  <c r="M25"/>
  <c r="M17"/>
  <c r="M16"/>
  <c r="M15"/>
  <c r="M13"/>
  <c r="M10"/>
  <c r="L245"/>
  <c r="L244"/>
  <c r="L243"/>
  <c r="L242"/>
  <c r="L241"/>
  <c r="L240"/>
  <c r="L239"/>
  <c r="L237"/>
  <c r="L236"/>
  <c r="L235"/>
  <c r="L234"/>
  <c r="L202"/>
  <c r="L201"/>
  <c r="L200"/>
  <c r="L199"/>
  <c r="L198"/>
  <c r="L197"/>
  <c r="L196"/>
  <c r="L195"/>
  <c r="L194"/>
  <c r="L193"/>
  <c r="L192"/>
  <c r="L191"/>
  <c r="L190"/>
  <c r="L189"/>
  <c r="L188"/>
  <c r="L187"/>
  <c r="L185"/>
  <c r="L184"/>
  <c r="L183"/>
  <c r="L182"/>
  <c r="L181"/>
  <c r="L180"/>
  <c r="L179"/>
  <c r="L178"/>
  <c r="L177"/>
  <c r="L176"/>
  <c r="L175"/>
  <c r="L174"/>
  <c r="L173"/>
  <c r="L172"/>
  <c r="L171"/>
  <c r="L169"/>
  <c r="L168"/>
  <c r="L167"/>
  <c r="L166"/>
  <c r="L165"/>
  <c r="L164"/>
  <c r="L163"/>
  <c r="L162"/>
  <c r="L161"/>
  <c r="L160"/>
  <c r="L159"/>
  <c r="L158"/>
  <c r="L157"/>
  <c r="L156"/>
  <c r="L155"/>
  <c r="L153"/>
  <c r="L152"/>
  <c r="L151"/>
  <c r="L150"/>
  <c r="L149"/>
  <c r="L148"/>
  <c r="L147"/>
  <c r="L146"/>
  <c r="L145"/>
  <c r="L144"/>
  <c r="L143"/>
  <c r="L142"/>
  <c r="L141"/>
  <c r="L140"/>
  <c r="L139"/>
  <c r="L136"/>
  <c r="L135"/>
  <c r="L134"/>
  <c r="L133"/>
  <c r="L132"/>
  <c r="L131"/>
  <c r="L130"/>
  <c r="L129"/>
  <c r="L128"/>
  <c r="L127"/>
  <c r="L126"/>
  <c r="L125"/>
  <c r="L124"/>
  <c r="L123"/>
  <c r="L122"/>
  <c r="L121"/>
  <c r="L119"/>
  <c r="L118"/>
  <c r="L117"/>
  <c r="L116"/>
  <c r="L115"/>
  <c r="L114"/>
  <c r="L113"/>
  <c r="L112"/>
  <c r="L111"/>
  <c r="L110"/>
  <c r="L109"/>
  <c r="L108"/>
  <c r="L107"/>
  <c r="L106"/>
  <c r="L105"/>
  <c r="L103"/>
  <c r="L102"/>
  <c r="L101"/>
  <c r="L100"/>
  <c r="L99"/>
  <c r="L98"/>
  <c r="L97"/>
  <c r="L96"/>
  <c r="L95"/>
  <c r="L94"/>
  <c r="L93"/>
  <c r="L92"/>
  <c r="L91"/>
  <c r="L90"/>
  <c r="L89"/>
  <c r="L87"/>
  <c r="L86"/>
  <c r="L85"/>
  <c r="L84"/>
  <c r="L83"/>
  <c r="L82"/>
  <c r="L81"/>
  <c r="L80"/>
  <c r="L79"/>
  <c r="L78"/>
  <c r="L77"/>
  <c r="L76"/>
  <c r="L75"/>
  <c r="L74"/>
  <c r="L73"/>
  <c r="L61"/>
  <c r="L60"/>
  <c r="L59"/>
  <c r="L58"/>
  <c r="L57"/>
  <c r="L50"/>
  <c r="L49"/>
  <c r="L48"/>
  <c r="L47"/>
  <c r="L46"/>
  <c r="L44"/>
  <c r="L43"/>
  <c r="L42"/>
  <c r="L41"/>
  <c r="L38"/>
  <c r="L37"/>
  <c r="L36"/>
  <c r="L35"/>
  <c r="L34"/>
  <c r="L32"/>
  <c r="L55" s="1"/>
  <c r="L31"/>
  <c r="L54" s="1"/>
  <c r="L30"/>
  <c r="L53" s="1"/>
  <c r="L29"/>
  <c r="L52" s="1"/>
  <c r="L25"/>
  <c r="L17"/>
  <c r="L16"/>
  <c r="L15"/>
  <c r="L13"/>
  <c r="L10"/>
  <c r="K237"/>
  <c r="K236"/>
  <c r="K235"/>
  <c r="K234"/>
  <c r="K202"/>
  <c r="K201"/>
  <c r="K200"/>
  <c r="K199"/>
  <c r="K198"/>
  <c r="K197"/>
  <c r="K196"/>
  <c r="K195"/>
  <c r="K194"/>
  <c r="K193"/>
  <c r="K192"/>
  <c r="K191"/>
  <c r="K190"/>
  <c r="K189"/>
  <c r="K188"/>
  <c r="K187"/>
  <c r="K185"/>
  <c r="K184"/>
  <c r="K183"/>
  <c r="K182"/>
  <c r="K181"/>
  <c r="K180"/>
  <c r="K179"/>
  <c r="K178"/>
  <c r="K177"/>
  <c r="K176"/>
  <c r="K175"/>
  <c r="K174"/>
  <c r="K173"/>
  <c r="K172"/>
  <c r="K171"/>
  <c r="K169"/>
  <c r="K168"/>
  <c r="K167"/>
  <c r="K166"/>
  <c r="K165"/>
  <c r="K164"/>
  <c r="K163"/>
  <c r="K162"/>
  <c r="K161"/>
  <c r="K160"/>
  <c r="K159"/>
  <c r="K158"/>
  <c r="K157"/>
  <c r="K156"/>
  <c r="K155"/>
  <c r="K153"/>
  <c r="K152"/>
  <c r="K151"/>
  <c r="K150"/>
  <c r="K149"/>
  <c r="K148"/>
  <c r="K147"/>
  <c r="K146"/>
  <c r="K145"/>
  <c r="K144"/>
  <c r="K143"/>
  <c r="K142"/>
  <c r="K141"/>
  <c r="K140"/>
  <c r="K139"/>
  <c r="K136"/>
  <c r="K135"/>
  <c r="K134"/>
  <c r="K133"/>
  <c r="K132"/>
  <c r="K131"/>
  <c r="K130"/>
  <c r="K129"/>
  <c r="K128"/>
  <c r="K127"/>
  <c r="K126"/>
  <c r="K125"/>
  <c r="K124"/>
  <c r="K123"/>
  <c r="K122"/>
  <c r="K121"/>
  <c r="K119"/>
  <c r="K118"/>
  <c r="K117"/>
  <c r="K116"/>
  <c r="K115"/>
  <c r="K114"/>
  <c r="K113"/>
  <c r="K112"/>
  <c r="K111"/>
  <c r="K110"/>
  <c r="K109"/>
  <c r="K108"/>
  <c r="K107"/>
  <c r="K106"/>
  <c r="K105"/>
  <c r="K103"/>
  <c r="K102"/>
  <c r="K101"/>
  <c r="K100"/>
  <c r="K99"/>
  <c r="K98"/>
  <c r="K97"/>
  <c r="K96"/>
  <c r="K95"/>
  <c r="K94"/>
  <c r="K93"/>
  <c r="K92"/>
  <c r="K91"/>
  <c r="K90"/>
  <c r="K89"/>
  <c r="K87"/>
  <c r="K86"/>
  <c r="K85"/>
  <c r="K84"/>
  <c r="K83"/>
  <c r="K82"/>
  <c r="K81"/>
  <c r="K80"/>
  <c r="K79"/>
  <c r="K78"/>
  <c r="K77"/>
  <c r="K76"/>
  <c r="K75"/>
  <c r="K74"/>
  <c r="K73"/>
  <c r="K61"/>
  <c r="K60"/>
  <c r="K59"/>
  <c r="K58"/>
  <c r="K57"/>
  <c r="K50"/>
  <c r="K49"/>
  <c r="K48"/>
  <c r="K47"/>
  <c r="K46"/>
  <c r="K44"/>
  <c r="K43"/>
  <c r="K42"/>
  <c r="K41"/>
  <c r="K38"/>
  <c r="K37"/>
  <c r="K36"/>
  <c r="K35"/>
  <c r="K34"/>
  <c r="K32"/>
  <c r="K55" s="1"/>
  <c r="K31"/>
  <c r="K54" s="1"/>
  <c r="K30"/>
  <c r="K53" s="1"/>
  <c r="K29"/>
  <c r="K52" s="1"/>
  <c r="K25"/>
  <c r="K17"/>
  <c r="K16"/>
  <c r="K15"/>
  <c r="K13"/>
  <c r="K10"/>
  <c r="J245"/>
  <c r="J244"/>
  <c r="J243"/>
  <c r="J242"/>
  <c r="J241"/>
  <c r="J240"/>
  <c r="J239"/>
  <c r="J237"/>
  <c r="J236"/>
  <c r="J235"/>
  <c r="J234"/>
  <c r="J202"/>
  <c r="J201"/>
  <c r="J200"/>
  <c r="J199"/>
  <c r="J198"/>
  <c r="J197"/>
  <c r="J196"/>
  <c r="J195"/>
  <c r="J194"/>
  <c r="J193"/>
  <c r="J192"/>
  <c r="J191"/>
  <c r="J190"/>
  <c r="J189"/>
  <c r="J188"/>
  <c r="J187"/>
  <c r="J185"/>
  <c r="J184"/>
  <c r="J183"/>
  <c r="J182"/>
  <c r="J181"/>
  <c r="J180"/>
  <c r="J179"/>
  <c r="J178"/>
  <c r="J177"/>
  <c r="J176"/>
  <c r="J175"/>
  <c r="J174"/>
  <c r="J173"/>
  <c r="J172"/>
  <c r="J171"/>
  <c r="J169"/>
  <c r="J168"/>
  <c r="J167"/>
  <c r="J166"/>
  <c r="J165"/>
  <c r="J164"/>
  <c r="J163"/>
  <c r="J162"/>
  <c r="J161"/>
  <c r="J160"/>
  <c r="J159"/>
  <c r="J158"/>
  <c r="J157"/>
  <c r="J156"/>
  <c r="J155"/>
  <c r="J153"/>
  <c r="J152"/>
  <c r="J151"/>
  <c r="J150"/>
  <c r="J149"/>
  <c r="J148"/>
  <c r="J147"/>
  <c r="J146"/>
  <c r="J145"/>
  <c r="J144"/>
  <c r="J143"/>
  <c r="J142"/>
  <c r="J141"/>
  <c r="J140"/>
  <c r="J139"/>
  <c r="J136"/>
  <c r="J135"/>
  <c r="J134"/>
  <c r="J133"/>
  <c r="J132"/>
  <c r="J131"/>
  <c r="J130"/>
  <c r="J129"/>
  <c r="J128"/>
  <c r="J127"/>
  <c r="J126"/>
  <c r="J125"/>
  <c r="J124"/>
  <c r="J123"/>
  <c r="J122"/>
  <c r="J121"/>
  <c r="J119"/>
  <c r="J118"/>
  <c r="J117"/>
  <c r="J116"/>
  <c r="J115"/>
  <c r="J114"/>
  <c r="J113"/>
  <c r="J112"/>
  <c r="J111"/>
  <c r="J110"/>
  <c r="J109"/>
  <c r="J108"/>
  <c r="J107"/>
  <c r="J106"/>
  <c r="J105"/>
  <c r="J103"/>
  <c r="J102"/>
  <c r="J101"/>
  <c r="J100"/>
  <c r="J99"/>
  <c r="J98"/>
  <c r="J97"/>
  <c r="J96"/>
  <c r="J95"/>
  <c r="J94"/>
  <c r="J93"/>
  <c r="J92"/>
  <c r="J91"/>
  <c r="J90"/>
  <c r="J89"/>
  <c r="J87"/>
  <c r="J86"/>
  <c r="J85"/>
  <c r="J84"/>
  <c r="J83"/>
  <c r="J82"/>
  <c r="J81"/>
  <c r="J80"/>
  <c r="J79"/>
  <c r="J78"/>
  <c r="J77"/>
  <c r="J76"/>
  <c r="J75"/>
  <c r="J74"/>
  <c r="J73"/>
  <c r="J61"/>
  <c r="J60"/>
  <c r="J59"/>
  <c r="J58"/>
  <c r="J57"/>
  <c r="J50"/>
  <c r="J49"/>
  <c r="J48"/>
  <c r="J47"/>
  <c r="J46"/>
  <c r="J44"/>
  <c r="J43"/>
  <c r="J42"/>
  <c r="J41"/>
  <c r="J38"/>
  <c r="J37"/>
  <c r="J36"/>
  <c r="J35"/>
  <c r="J34"/>
  <c r="J32"/>
  <c r="J31"/>
  <c r="J30"/>
  <c r="J29"/>
  <c r="J25"/>
  <c r="J17"/>
  <c r="J16"/>
  <c r="J15"/>
  <c r="J13"/>
  <c r="J10"/>
  <c r="I245"/>
  <c r="I244"/>
  <c r="I243"/>
  <c r="I242"/>
  <c r="I241"/>
  <c r="I240"/>
  <c r="I239"/>
  <c r="I237"/>
  <c r="I236"/>
  <c r="I235"/>
  <c r="I234"/>
  <c r="I202"/>
  <c r="I201"/>
  <c r="I200"/>
  <c r="I199"/>
  <c r="I198"/>
  <c r="I197"/>
  <c r="I196"/>
  <c r="I195"/>
  <c r="I194"/>
  <c r="I193"/>
  <c r="I192"/>
  <c r="I191"/>
  <c r="I190"/>
  <c r="I189"/>
  <c r="I188"/>
  <c r="I187"/>
  <c r="I185"/>
  <c r="I184"/>
  <c r="I183"/>
  <c r="I182"/>
  <c r="I181"/>
  <c r="I180"/>
  <c r="I179"/>
  <c r="I178"/>
  <c r="I177"/>
  <c r="I176"/>
  <c r="I175"/>
  <c r="I174"/>
  <c r="I173"/>
  <c r="I172"/>
  <c r="I171"/>
  <c r="I169"/>
  <c r="I168"/>
  <c r="I167"/>
  <c r="I166"/>
  <c r="I165"/>
  <c r="I164"/>
  <c r="I163"/>
  <c r="I162"/>
  <c r="I161"/>
  <c r="I160"/>
  <c r="I159"/>
  <c r="I158"/>
  <c r="I157"/>
  <c r="I156"/>
  <c r="I155"/>
  <c r="I153"/>
  <c r="I152"/>
  <c r="I151"/>
  <c r="I150"/>
  <c r="I149"/>
  <c r="I148"/>
  <c r="I147"/>
  <c r="I146"/>
  <c r="I145"/>
  <c r="I144"/>
  <c r="I143"/>
  <c r="I142"/>
  <c r="I141"/>
  <c r="I140"/>
  <c r="I139"/>
  <c r="I136"/>
  <c r="I135"/>
  <c r="I134"/>
  <c r="I133"/>
  <c r="I132"/>
  <c r="I131"/>
  <c r="I130"/>
  <c r="I129"/>
  <c r="I128"/>
  <c r="I127"/>
  <c r="I126"/>
  <c r="I125"/>
  <c r="I124"/>
  <c r="I123"/>
  <c r="I122"/>
  <c r="I121"/>
  <c r="I119"/>
  <c r="I118"/>
  <c r="I117"/>
  <c r="I116"/>
  <c r="I115"/>
  <c r="I114"/>
  <c r="I113"/>
  <c r="I112"/>
  <c r="I111"/>
  <c r="I110"/>
  <c r="I109"/>
  <c r="I108"/>
  <c r="I107"/>
  <c r="I106"/>
  <c r="I105"/>
  <c r="I103"/>
  <c r="I102"/>
  <c r="I101"/>
  <c r="I100"/>
  <c r="I99"/>
  <c r="I98"/>
  <c r="I97"/>
  <c r="I96"/>
  <c r="I95"/>
  <c r="I94"/>
  <c r="I93"/>
  <c r="I92"/>
  <c r="I91"/>
  <c r="I90"/>
  <c r="I89"/>
  <c r="I87"/>
  <c r="I86"/>
  <c r="I85"/>
  <c r="I84"/>
  <c r="I83"/>
  <c r="I82"/>
  <c r="I81"/>
  <c r="I80"/>
  <c r="I79"/>
  <c r="I78"/>
  <c r="I77"/>
  <c r="I76"/>
  <c r="I75"/>
  <c r="I74"/>
  <c r="I73"/>
  <c r="I61"/>
  <c r="I60"/>
  <c r="I59"/>
  <c r="I58"/>
  <c r="I57"/>
  <c r="I50"/>
  <c r="I49"/>
  <c r="I48"/>
  <c r="I47"/>
  <c r="I46"/>
  <c r="I44"/>
  <c r="I43"/>
  <c r="I42"/>
  <c r="I41"/>
  <c r="I38"/>
  <c r="I37"/>
  <c r="I36"/>
  <c r="I35"/>
  <c r="I34"/>
  <c r="I32"/>
  <c r="I55" s="1"/>
  <c r="I31"/>
  <c r="I54" s="1"/>
  <c r="I30"/>
  <c r="I53" s="1"/>
  <c r="I29"/>
  <c r="I52" s="1"/>
  <c r="I25"/>
  <c r="I17"/>
  <c r="I16"/>
  <c r="I15"/>
  <c r="I13"/>
  <c r="I10"/>
  <c r="H245"/>
  <c r="H244"/>
  <c r="H243"/>
  <c r="H242"/>
  <c r="H241"/>
  <c r="H240"/>
  <c r="H239"/>
  <c r="H237"/>
  <c r="H236"/>
  <c r="H235"/>
  <c r="H234"/>
  <c r="H202"/>
  <c r="H201"/>
  <c r="H200"/>
  <c r="H199"/>
  <c r="H198"/>
  <c r="H197"/>
  <c r="H196"/>
  <c r="H195"/>
  <c r="H194"/>
  <c r="H193"/>
  <c r="H192"/>
  <c r="H191"/>
  <c r="H190"/>
  <c r="H189"/>
  <c r="H188"/>
  <c r="H187"/>
  <c r="H185"/>
  <c r="H184"/>
  <c r="H183"/>
  <c r="H182"/>
  <c r="H181"/>
  <c r="H180"/>
  <c r="H179"/>
  <c r="H178"/>
  <c r="H177"/>
  <c r="H176"/>
  <c r="H175"/>
  <c r="H174"/>
  <c r="H173"/>
  <c r="H172"/>
  <c r="H171"/>
  <c r="H169"/>
  <c r="H168"/>
  <c r="H167"/>
  <c r="H166"/>
  <c r="H165"/>
  <c r="H164"/>
  <c r="H163"/>
  <c r="H162"/>
  <c r="H161"/>
  <c r="H160"/>
  <c r="H159"/>
  <c r="H158"/>
  <c r="H157"/>
  <c r="H156"/>
  <c r="H155"/>
  <c r="H153"/>
  <c r="H152"/>
  <c r="H151"/>
  <c r="H150"/>
  <c r="H149"/>
  <c r="H148"/>
  <c r="H147"/>
  <c r="H146"/>
  <c r="H145"/>
  <c r="H144"/>
  <c r="H143"/>
  <c r="H142"/>
  <c r="H141"/>
  <c r="H140"/>
  <c r="H139"/>
  <c r="H136"/>
  <c r="H135"/>
  <c r="H134"/>
  <c r="H133"/>
  <c r="H132"/>
  <c r="H131"/>
  <c r="H130"/>
  <c r="H129"/>
  <c r="H128"/>
  <c r="H127"/>
  <c r="H126"/>
  <c r="H125"/>
  <c r="H124"/>
  <c r="H123"/>
  <c r="H122"/>
  <c r="H121"/>
  <c r="H119"/>
  <c r="H118"/>
  <c r="H117"/>
  <c r="H116"/>
  <c r="H115"/>
  <c r="H114"/>
  <c r="H113"/>
  <c r="H112"/>
  <c r="H111"/>
  <c r="H110"/>
  <c r="H109"/>
  <c r="H108"/>
  <c r="H107"/>
  <c r="H106"/>
  <c r="H105"/>
  <c r="H103"/>
  <c r="H102"/>
  <c r="H101"/>
  <c r="H100"/>
  <c r="H99"/>
  <c r="H98"/>
  <c r="H97"/>
  <c r="H96"/>
  <c r="H95"/>
  <c r="H94"/>
  <c r="H93"/>
  <c r="H92"/>
  <c r="H91"/>
  <c r="H90"/>
  <c r="H89"/>
  <c r="H87"/>
  <c r="H86"/>
  <c r="H85"/>
  <c r="H84"/>
  <c r="H83"/>
  <c r="H82"/>
  <c r="H81"/>
  <c r="H80"/>
  <c r="H79"/>
  <c r="H78"/>
  <c r="H77"/>
  <c r="H76"/>
  <c r="H75"/>
  <c r="H74"/>
  <c r="H73"/>
  <c r="H61"/>
  <c r="H60"/>
  <c r="H59"/>
  <c r="H58"/>
  <c r="H57"/>
  <c r="H50"/>
  <c r="H49"/>
  <c r="H48"/>
  <c r="H47"/>
  <c r="H46"/>
  <c r="H44"/>
  <c r="H43"/>
  <c r="H42"/>
  <c r="H41"/>
  <c r="H38"/>
  <c r="H37"/>
  <c r="H36"/>
  <c r="H35"/>
  <c r="H34"/>
  <c r="H32"/>
  <c r="H55" s="1"/>
  <c r="H31"/>
  <c r="H54" s="1"/>
  <c r="H30"/>
  <c r="H53" s="1"/>
  <c r="H29"/>
  <c r="H52" s="1"/>
  <c r="H25"/>
  <c r="H17"/>
  <c r="H16"/>
  <c r="H15"/>
  <c r="H13"/>
  <c r="H10"/>
  <c r="G245"/>
  <c r="G244"/>
  <c r="G243"/>
  <c r="G242"/>
  <c r="G241"/>
  <c r="G240"/>
  <c r="G239"/>
  <c r="G237"/>
  <c r="G236"/>
  <c r="G235"/>
  <c r="G234"/>
  <c r="G202"/>
  <c r="G201"/>
  <c r="G200"/>
  <c r="G199"/>
  <c r="G198"/>
  <c r="G197"/>
  <c r="G196"/>
  <c r="G195"/>
  <c r="G194"/>
  <c r="G193"/>
  <c r="G192"/>
  <c r="G191"/>
  <c r="G190"/>
  <c r="G189"/>
  <c r="G188"/>
  <c r="G187"/>
  <c r="G185"/>
  <c r="G184"/>
  <c r="G183"/>
  <c r="G182"/>
  <c r="G181"/>
  <c r="G180"/>
  <c r="G179"/>
  <c r="G178"/>
  <c r="G177"/>
  <c r="G176"/>
  <c r="G175"/>
  <c r="G174"/>
  <c r="G173"/>
  <c r="G172"/>
  <c r="G171"/>
  <c r="G169"/>
  <c r="G168"/>
  <c r="G167"/>
  <c r="G166"/>
  <c r="G165"/>
  <c r="G164"/>
  <c r="G163"/>
  <c r="G162"/>
  <c r="G161"/>
  <c r="G160"/>
  <c r="G159"/>
  <c r="G158"/>
  <c r="G157"/>
  <c r="G156"/>
  <c r="G155"/>
  <c r="G153"/>
  <c r="G152"/>
  <c r="G151"/>
  <c r="G150"/>
  <c r="G149"/>
  <c r="G148"/>
  <c r="G147"/>
  <c r="G146"/>
  <c r="G145"/>
  <c r="G144"/>
  <c r="G143"/>
  <c r="G142"/>
  <c r="G141"/>
  <c r="G140"/>
  <c r="G139"/>
  <c r="G136"/>
  <c r="G135"/>
  <c r="G134"/>
  <c r="G133"/>
  <c r="G132"/>
  <c r="G131"/>
  <c r="G130"/>
  <c r="G129"/>
  <c r="G128"/>
  <c r="G127"/>
  <c r="G126"/>
  <c r="G125"/>
  <c r="G124"/>
  <c r="G123"/>
  <c r="G122"/>
  <c r="G121"/>
  <c r="G119"/>
  <c r="G118"/>
  <c r="G117"/>
  <c r="G116"/>
  <c r="G115"/>
  <c r="G114"/>
  <c r="G113"/>
  <c r="G112"/>
  <c r="G111"/>
  <c r="G110"/>
  <c r="G109"/>
  <c r="G108"/>
  <c r="G107"/>
  <c r="G106"/>
  <c r="G105"/>
  <c r="G103"/>
  <c r="G102"/>
  <c r="G101"/>
  <c r="G100"/>
  <c r="G99"/>
  <c r="G98"/>
  <c r="G97"/>
  <c r="G96"/>
  <c r="G95"/>
  <c r="G94"/>
  <c r="G93"/>
  <c r="G92"/>
  <c r="G91"/>
  <c r="G90"/>
  <c r="G89"/>
  <c r="G87"/>
  <c r="G86"/>
  <c r="G85"/>
  <c r="G84"/>
  <c r="G83"/>
  <c r="G82"/>
  <c r="G81"/>
  <c r="G80"/>
  <c r="G79"/>
  <c r="G78"/>
  <c r="G77"/>
  <c r="G76"/>
  <c r="G75"/>
  <c r="G74"/>
  <c r="G73"/>
  <c r="G61"/>
  <c r="G60"/>
  <c r="G59"/>
  <c r="G58"/>
  <c r="G57"/>
  <c r="G50"/>
  <c r="G49"/>
  <c r="G48"/>
  <c r="G47"/>
  <c r="G46"/>
  <c r="G44"/>
  <c r="G43"/>
  <c r="G42"/>
  <c r="G41"/>
  <c r="G38"/>
  <c r="G37"/>
  <c r="G36"/>
  <c r="G35"/>
  <c r="G34"/>
  <c r="G32"/>
  <c r="G55" s="1"/>
  <c r="G31"/>
  <c r="G54" s="1"/>
  <c r="G30"/>
  <c r="G53" s="1"/>
  <c r="G29"/>
  <c r="G52" s="1"/>
  <c r="G25"/>
  <c r="G17"/>
  <c r="G16"/>
  <c r="G15"/>
  <c r="G13"/>
  <c r="G10"/>
  <c r="F245"/>
  <c r="F244"/>
  <c r="F243"/>
  <c r="F242"/>
  <c r="F241"/>
  <c r="F240"/>
  <c r="F239"/>
  <c r="F237"/>
  <c r="F236"/>
  <c r="F235"/>
  <c r="F234"/>
  <c r="F202"/>
  <c r="F201"/>
  <c r="F200"/>
  <c r="F199"/>
  <c r="F198"/>
  <c r="F197"/>
  <c r="F196"/>
  <c r="F195"/>
  <c r="F194"/>
  <c r="F193"/>
  <c r="F192"/>
  <c r="F191"/>
  <c r="F190"/>
  <c r="F189"/>
  <c r="F188"/>
  <c r="F187"/>
  <c r="F185"/>
  <c r="F184"/>
  <c r="F183"/>
  <c r="F182"/>
  <c r="F181"/>
  <c r="F180"/>
  <c r="F179"/>
  <c r="F178"/>
  <c r="F177"/>
  <c r="F176"/>
  <c r="F175"/>
  <c r="F174"/>
  <c r="F173"/>
  <c r="F172"/>
  <c r="F171"/>
  <c r="F169"/>
  <c r="F168"/>
  <c r="F167"/>
  <c r="F166"/>
  <c r="F165"/>
  <c r="F164"/>
  <c r="F163"/>
  <c r="F162"/>
  <c r="F161"/>
  <c r="F160"/>
  <c r="F159"/>
  <c r="F158"/>
  <c r="F157"/>
  <c r="F156"/>
  <c r="F155"/>
  <c r="F153"/>
  <c r="F152"/>
  <c r="F151"/>
  <c r="F150"/>
  <c r="F149"/>
  <c r="F148"/>
  <c r="F147"/>
  <c r="F146"/>
  <c r="F145"/>
  <c r="F144"/>
  <c r="F143"/>
  <c r="F142"/>
  <c r="F141"/>
  <c r="F140"/>
  <c r="F139"/>
  <c r="F136"/>
  <c r="F135"/>
  <c r="F134"/>
  <c r="F133"/>
  <c r="F132"/>
  <c r="F131"/>
  <c r="F130"/>
  <c r="F129"/>
  <c r="F128"/>
  <c r="F127"/>
  <c r="F126"/>
  <c r="F125"/>
  <c r="F124"/>
  <c r="F123"/>
  <c r="F122"/>
  <c r="F121"/>
  <c r="F119"/>
  <c r="F118"/>
  <c r="F117"/>
  <c r="F116"/>
  <c r="F115"/>
  <c r="F114"/>
  <c r="F113"/>
  <c r="F112"/>
  <c r="F111"/>
  <c r="F110"/>
  <c r="F109"/>
  <c r="F108"/>
  <c r="F107"/>
  <c r="F106"/>
  <c r="F105"/>
  <c r="F103"/>
  <c r="F102"/>
  <c r="F101"/>
  <c r="F100"/>
  <c r="F99"/>
  <c r="F98"/>
  <c r="F97"/>
  <c r="F96"/>
  <c r="F95"/>
  <c r="F94"/>
  <c r="F93"/>
  <c r="F92"/>
  <c r="F91"/>
  <c r="F90"/>
  <c r="F89"/>
  <c r="F87"/>
  <c r="F86"/>
  <c r="F85"/>
  <c r="F84"/>
  <c r="F83"/>
  <c r="F82"/>
  <c r="F81"/>
  <c r="F80"/>
  <c r="F79"/>
  <c r="F78"/>
  <c r="F77"/>
  <c r="F76"/>
  <c r="F75"/>
  <c r="F74"/>
  <c r="F73"/>
  <c r="F61"/>
  <c r="F60"/>
  <c r="F59"/>
  <c r="F58"/>
  <c r="F57"/>
  <c r="F50"/>
  <c r="F49"/>
  <c r="F48"/>
  <c r="F47"/>
  <c r="F46"/>
  <c r="F44"/>
  <c r="F43"/>
  <c r="F42"/>
  <c r="F41"/>
  <c r="F38"/>
  <c r="F37"/>
  <c r="F36"/>
  <c r="F35"/>
  <c r="F34"/>
  <c r="F32"/>
  <c r="F31"/>
  <c r="F30"/>
  <c r="F29"/>
  <c r="F25"/>
  <c r="F17"/>
  <c r="F16"/>
  <c r="F15"/>
  <c r="F13"/>
  <c r="F10"/>
  <c r="E237"/>
  <c r="E236"/>
  <c r="E235"/>
  <c r="E234"/>
  <c r="E202"/>
  <c r="E201"/>
  <c r="E200"/>
  <c r="E199"/>
  <c r="E198"/>
  <c r="E197"/>
  <c r="E196"/>
  <c r="E195"/>
  <c r="E194"/>
  <c r="E193"/>
  <c r="E192"/>
  <c r="E191"/>
  <c r="E190"/>
  <c r="E189"/>
  <c r="E188"/>
  <c r="E187"/>
  <c r="E185"/>
  <c r="E184"/>
  <c r="E183"/>
  <c r="E182"/>
  <c r="E181"/>
  <c r="E180"/>
  <c r="E179"/>
  <c r="E178"/>
  <c r="E177"/>
  <c r="E176"/>
  <c r="E175"/>
  <c r="E174"/>
  <c r="E173"/>
  <c r="E172"/>
  <c r="E171"/>
  <c r="E169"/>
  <c r="E168"/>
  <c r="E167"/>
  <c r="E166"/>
  <c r="E165"/>
  <c r="E164"/>
  <c r="E163"/>
  <c r="E162"/>
  <c r="E161"/>
  <c r="E160"/>
  <c r="E159"/>
  <c r="E158"/>
  <c r="E157"/>
  <c r="E156"/>
  <c r="E155"/>
  <c r="E153"/>
  <c r="E152"/>
  <c r="E151"/>
  <c r="E150"/>
  <c r="E149"/>
  <c r="E148"/>
  <c r="E147"/>
  <c r="E146"/>
  <c r="E145"/>
  <c r="E144"/>
  <c r="E143"/>
  <c r="E142"/>
  <c r="E141"/>
  <c r="E140"/>
  <c r="E139"/>
  <c r="E136"/>
  <c r="E135"/>
  <c r="E134"/>
  <c r="E133"/>
  <c r="E132"/>
  <c r="E131"/>
  <c r="E130"/>
  <c r="E129"/>
  <c r="E128"/>
  <c r="E127"/>
  <c r="E126"/>
  <c r="E125"/>
  <c r="E124"/>
  <c r="E123"/>
  <c r="E122"/>
  <c r="E121"/>
  <c r="E119"/>
  <c r="E118"/>
  <c r="E117"/>
  <c r="E116"/>
  <c r="E115"/>
  <c r="E114"/>
  <c r="E113"/>
  <c r="E112"/>
  <c r="E111"/>
  <c r="E110"/>
  <c r="E109"/>
  <c r="E108"/>
  <c r="E107"/>
  <c r="E106"/>
  <c r="E105"/>
  <c r="E103"/>
  <c r="E102"/>
  <c r="E101"/>
  <c r="E100"/>
  <c r="E99"/>
  <c r="E98"/>
  <c r="E97"/>
  <c r="E96"/>
  <c r="E95"/>
  <c r="E94"/>
  <c r="E93"/>
  <c r="E92"/>
  <c r="E91"/>
  <c r="E90"/>
  <c r="E89"/>
  <c r="E87"/>
  <c r="E86"/>
  <c r="E85"/>
  <c r="E84"/>
  <c r="E83"/>
  <c r="E82"/>
  <c r="E81"/>
  <c r="E80"/>
  <c r="E79"/>
  <c r="E78"/>
  <c r="E77"/>
  <c r="E76"/>
  <c r="E75"/>
  <c r="E74"/>
  <c r="E73"/>
  <c r="E61"/>
  <c r="E60"/>
  <c r="E59"/>
  <c r="E58"/>
  <c r="E57"/>
  <c r="E50"/>
  <c r="E49"/>
  <c r="E48"/>
  <c r="E47"/>
  <c r="E46"/>
  <c r="E44"/>
  <c r="E43"/>
  <c r="E42"/>
  <c r="E41"/>
  <c r="E38"/>
  <c r="E37"/>
  <c r="E36"/>
  <c r="E35"/>
  <c r="E34"/>
  <c r="E32"/>
  <c r="E55" s="1"/>
  <c r="E31"/>
  <c r="E54" s="1"/>
  <c r="E30"/>
  <c r="E53" s="1"/>
  <c r="E29"/>
  <c r="E52" s="1"/>
  <c r="E25"/>
  <c r="E17"/>
  <c r="E16"/>
  <c r="E15"/>
  <c r="E13"/>
  <c r="E10"/>
  <c r="D237"/>
  <c r="D236"/>
  <c r="D235"/>
  <c r="D234"/>
  <c r="D202"/>
  <c r="D201"/>
  <c r="D200"/>
  <c r="D199"/>
  <c r="D198"/>
  <c r="D197"/>
  <c r="D196"/>
  <c r="D195"/>
  <c r="D194"/>
  <c r="D193"/>
  <c r="D192"/>
  <c r="D191"/>
  <c r="D190"/>
  <c r="D189"/>
  <c r="D188"/>
  <c r="D187"/>
  <c r="D185"/>
  <c r="D184"/>
  <c r="D183"/>
  <c r="D182"/>
  <c r="D181"/>
  <c r="D180"/>
  <c r="D179"/>
  <c r="D178"/>
  <c r="D177"/>
  <c r="D176"/>
  <c r="D175"/>
  <c r="D174"/>
  <c r="D173"/>
  <c r="D172"/>
  <c r="D171"/>
  <c r="D169"/>
  <c r="D168"/>
  <c r="D167"/>
  <c r="D166"/>
  <c r="D165"/>
  <c r="D164"/>
  <c r="D163"/>
  <c r="D162"/>
  <c r="D161"/>
  <c r="D160"/>
  <c r="D159"/>
  <c r="D158"/>
  <c r="D157"/>
  <c r="D156"/>
  <c r="D155"/>
  <c r="D153"/>
  <c r="D152"/>
  <c r="D151"/>
  <c r="D150"/>
  <c r="D149"/>
  <c r="D148"/>
  <c r="D147"/>
  <c r="D146"/>
  <c r="D145"/>
  <c r="D144"/>
  <c r="D143"/>
  <c r="D142"/>
  <c r="D141"/>
  <c r="D140"/>
  <c r="D139"/>
  <c r="D136"/>
  <c r="D135"/>
  <c r="D134"/>
  <c r="D133"/>
  <c r="D132"/>
  <c r="D131"/>
  <c r="D130"/>
  <c r="D129"/>
  <c r="D128"/>
  <c r="D127"/>
  <c r="D126"/>
  <c r="D125"/>
  <c r="D124"/>
  <c r="D123"/>
  <c r="D122"/>
  <c r="D121"/>
  <c r="D119"/>
  <c r="D118"/>
  <c r="D117"/>
  <c r="D116"/>
  <c r="D115"/>
  <c r="D114"/>
  <c r="D113"/>
  <c r="D112"/>
  <c r="D111"/>
  <c r="D110"/>
  <c r="D109"/>
  <c r="D108"/>
  <c r="D107"/>
  <c r="D106"/>
  <c r="D105"/>
  <c r="D103"/>
  <c r="D102"/>
  <c r="D101"/>
  <c r="D100"/>
  <c r="D99"/>
  <c r="D98"/>
  <c r="D97"/>
  <c r="D96"/>
  <c r="D95"/>
  <c r="D94"/>
  <c r="D93"/>
  <c r="D92"/>
  <c r="D91"/>
  <c r="D90"/>
  <c r="D89"/>
  <c r="D87"/>
  <c r="D86"/>
  <c r="D85"/>
  <c r="D84"/>
  <c r="D83"/>
  <c r="D82"/>
  <c r="D81"/>
  <c r="D80"/>
  <c r="D79"/>
  <c r="D78"/>
  <c r="D77"/>
  <c r="D76"/>
  <c r="D75"/>
  <c r="D74"/>
  <c r="D73"/>
  <c r="D61"/>
  <c r="D60"/>
  <c r="D59"/>
  <c r="D58"/>
  <c r="D57"/>
  <c r="D50"/>
  <c r="D49"/>
  <c r="D48"/>
  <c r="D47"/>
  <c r="D46"/>
  <c r="D44"/>
  <c r="D43"/>
  <c r="D42"/>
  <c r="D41"/>
  <c r="D38"/>
  <c r="D37"/>
  <c r="D36"/>
  <c r="D35"/>
  <c r="D34"/>
  <c r="D32"/>
  <c r="D31"/>
  <c r="D30"/>
  <c r="D29"/>
  <c r="D25"/>
  <c r="D17"/>
  <c r="D16"/>
  <c r="D15"/>
  <c r="D13"/>
  <c r="D10"/>
  <c r="C237"/>
  <c r="C236"/>
  <c r="C235"/>
  <c r="C234"/>
  <c r="C202"/>
  <c r="C201"/>
  <c r="C200"/>
  <c r="C199"/>
  <c r="C198"/>
  <c r="C197"/>
  <c r="C196"/>
  <c r="C195"/>
  <c r="C194"/>
  <c r="C193"/>
  <c r="C192"/>
  <c r="C191"/>
  <c r="C190"/>
  <c r="C189"/>
  <c r="C188"/>
  <c r="C187"/>
  <c r="C185"/>
  <c r="C184"/>
  <c r="C183"/>
  <c r="C182"/>
  <c r="C181"/>
  <c r="C180"/>
  <c r="C179"/>
  <c r="C178"/>
  <c r="C177"/>
  <c r="C176"/>
  <c r="C175"/>
  <c r="C174"/>
  <c r="C173"/>
  <c r="C172"/>
  <c r="C171"/>
  <c r="C169"/>
  <c r="C168"/>
  <c r="C167"/>
  <c r="C166"/>
  <c r="C165"/>
  <c r="C164"/>
  <c r="C163"/>
  <c r="C162"/>
  <c r="C161"/>
  <c r="C160"/>
  <c r="C159"/>
  <c r="C158"/>
  <c r="C157"/>
  <c r="C156"/>
  <c r="C155"/>
  <c r="C153"/>
  <c r="C152"/>
  <c r="C151"/>
  <c r="C150"/>
  <c r="C149"/>
  <c r="C148"/>
  <c r="C147"/>
  <c r="C146"/>
  <c r="C145"/>
  <c r="C144"/>
  <c r="C143"/>
  <c r="C142"/>
  <c r="C141"/>
  <c r="C140"/>
  <c r="C139"/>
  <c r="C136"/>
  <c r="C135"/>
  <c r="C134"/>
  <c r="C133"/>
  <c r="C132"/>
  <c r="C131"/>
  <c r="C130"/>
  <c r="C129"/>
  <c r="C128"/>
  <c r="C127"/>
  <c r="C126"/>
  <c r="C125"/>
  <c r="C124"/>
  <c r="C123"/>
  <c r="C122"/>
  <c r="C121"/>
  <c r="C119"/>
  <c r="C118"/>
  <c r="C117"/>
  <c r="C116"/>
  <c r="C115"/>
  <c r="C114"/>
  <c r="C113"/>
  <c r="C112"/>
  <c r="C111"/>
  <c r="C110"/>
  <c r="C109"/>
  <c r="C108"/>
  <c r="C107"/>
  <c r="C106"/>
  <c r="C105"/>
  <c r="C103"/>
  <c r="C102"/>
  <c r="C101"/>
  <c r="C100"/>
  <c r="C99"/>
  <c r="C98"/>
  <c r="C97"/>
  <c r="C96"/>
  <c r="C95"/>
  <c r="C94"/>
  <c r="C93"/>
  <c r="C92"/>
  <c r="C91"/>
  <c r="C90"/>
  <c r="C89"/>
  <c r="C87"/>
  <c r="C86"/>
  <c r="C85"/>
  <c r="C84"/>
  <c r="C83"/>
  <c r="C82"/>
  <c r="C81"/>
  <c r="C80"/>
  <c r="C79"/>
  <c r="C78"/>
  <c r="C77"/>
  <c r="C76"/>
  <c r="C75"/>
  <c r="C74"/>
  <c r="C73"/>
  <c r="C245"/>
  <c r="C239"/>
  <c r="C244"/>
  <c r="C243"/>
  <c r="C242"/>
  <c r="C241"/>
  <c r="C240"/>
  <c r="C61"/>
  <c r="C60"/>
  <c r="C59"/>
  <c r="C58"/>
  <c r="C57"/>
  <c r="B58"/>
  <c r="B59"/>
  <c r="B60"/>
  <c r="B61"/>
  <c r="B57"/>
  <c r="C50"/>
  <c r="C49"/>
  <c r="C48"/>
  <c r="C47"/>
  <c r="C46"/>
  <c r="B47"/>
  <c r="B48"/>
  <c r="B49"/>
  <c r="B50"/>
  <c r="B46"/>
  <c r="C44"/>
  <c r="C43"/>
  <c r="C42"/>
  <c r="C41"/>
  <c r="B42"/>
  <c r="B43"/>
  <c r="B44"/>
  <c r="B41"/>
  <c r="C38"/>
  <c r="C37"/>
  <c r="C36"/>
  <c r="C35"/>
  <c r="C34"/>
  <c r="B38"/>
  <c r="B37"/>
  <c r="B36"/>
  <c r="B35"/>
  <c r="B34"/>
  <c r="C32"/>
  <c r="C31"/>
  <c r="C30"/>
  <c r="C29"/>
  <c r="B30"/>
  <c r="B31"/>
  <c r="B32"/>
  <c r="B29"/>
  <c r="C17"/>
  <c r="C16"/>
  <c r="C15"/>
  <c r="C25"/>
  <c r="C13"/>
  <c r="C10"/>
  <c r="J8" i="10"/>
  <c r="H8"/>
  <c r="G8"/>
  <c r="E8"/>
  <c r="D8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file:///C:/Projects/Benchmarks/branches/v1.2_4.0/Retail/nrel/post1980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2" name="Connection1" type="4" refreshedVersion="3" background="1" saveData="1">
    <webPr sourceData="1" parsePre="1" consecutive="1" xl2000="1" url="file:///C:/Projects/Benchmarks/branches/v1.2_4.0/Retail/nrel/post1980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3" name="Connection10" type="4" refreshedVersion="3" background="1" saveData="1">
    <webPr sourceData="1" parsePre="1" consecutive="1" xl2000="1" url="file:///C:/Projects/Benchmarks/branches/v1.2_4.0/Retail/nrel/post1980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4" name="Connection11" type="4" refreshedVersion="3" background="1" saveData="1">
    <webPr sourceData="1" parsePre="1" consecutive="1" xl2000="1" url="file:///C:/Projects/Benchmarks/branches/v1.2_4.0/Retail/nrel/post1980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5" name="Connection12" type="4" refreshedVersion="3" background="1" saveData="1">
    <webPr sourceData="1" parsePre="1" consecutive="1" xl2000="1" url="file:///C:/Projects/Benchmarks/branches/v1.2_4.0/Retail/nrel/post1980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6" name="Connection13" type="4" refreshedVersion="3" background="1" saveData="1">
    <webPr sourceData="1" parsePre="1" consecutive="1" xl2000="1" url="file:///C:/Projects/Benchmarks/branches/v1.2_4.0/Retail/nrel/post1980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7" name="Connection14" type="4" refreshedVersion="3" background="1" saveData="1">
    <webPr sourceData="1" parsePre="1" consecutive="1" xl2000="1" url="file:///C:/Projects/Benchmarks/branches/v1.2_4.0/Retail/nrel/post1980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8" name="Connection15" type="4" refreshedVersion="3" background="1" saveData="1">
    <webPr sourceData="1" parsePre="1" consecutive="1" xl2000="1" url="file:///C:/Projects/Benchmarks/branches/v1.2_4.0/Retail/nrel/post1980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9" name="Connection2" type="4" refreshedVersion="3" background="1" saveData="1">
    <webPr sourceData="1" parsePre="1" consecutive="1" xl2000="1" url="file:///C:/Projects/Benchmarks/branches/v1.2_4.0/Retail/nrel/post1980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10" name="Connection3" type="4" refreshedVersion="3" background="1" saveData="1">
    <webPr sourceData="1" parsePre="1" consecutive="1" xl2000="1" url="file:///C:/Projects/Benchmarks/branches/v1.2_4.0/Retail/nrel/post1980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11" name="Connection4" type="4" refreshedVersion="3" background="1" saveData="1">
    <webPr sourceData="1" parsePre="1" consecutive="1" xl2000="1" url="file:///C:/Projects/Benchmarks/branches/v1.2_4.0/Retail/nrel/post1980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12" name="Connection5" type="4" refreshedVersion="3" background="1" saveData="1">
    <webPr sourceData="1" parsePre="1" consecutive="1" xl2000="1" url="file:///C:/Projects/Benchmarks/branches/v1.2_4.0/Retail/nrel/post1980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13" name="Connection6" type="4" refreshedVersion="3" background="1" saveData="1">
    <webPr sourceData="1" parsePre="1" consecutive="1" xl2000="1" url="file:///C:/Projects/Benchmarks/branches/v1.2_4.0/Retail/nrel/post1980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14" name="Connection7" type="4" refreshedVersion="3" background="1" saveData="1">
    <webPr sourceData="1" parsePre="1" consecutive="1" xl2000="1" url="file:///C:/Projects/Benchmarks/branches/v1.2_4.0/Retail/nrel/post1980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15" name="Connection8" type="4" refreshedVersion="3" background="1" saveData="1">
    <webPr sourceData="1" parsePre="1" consecutive="1" xl2000="1" url="file:///C:/Projects/Benchmarks/branches/v1.2_4.0/Retail/nrel/post1980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16" name="Connection9" type="4" refreshedVersion="3" background="1" saveData="1">
    <webPr sourceData="1" parsePre="1" consecutive="1" xl2000="1" url="file:///C:/Projects/Benchmarks/branches/v1.2_4.0/Retail/nrel/post1980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</connections>
</file>

<file path=xl/sharedStrings.xml><?xml version="1.0" encoding="utf-8"?>
<sst xmlns="http://schemas.openxmlformats.org/spreadsheetml/2006/main" count="5176" uniqueCount="645">
  <si>
    <t>Rectangle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</si>
  <si>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</si>
  <si>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</si>
  <si>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</si>
  <si>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</si>
  <si>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</si>
  <si>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</si>
  <si>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</si>
  <si>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</si>
  <si>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</si>
  <si>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</si>
  <si>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</si>
  <si>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</si>
  <si>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</si>
  <si>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</si>
  <si>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</si>
  <si>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</si>
  <si>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</si>
  <si>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</si>
  <si>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</si>
  <si>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</si>
  <si>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</si>
  <si>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</si>
  <si>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</si>
  <si>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</si>
  <si>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</si>
  <si>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</si>
  <si>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</si>
  <si>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</si>
  <si>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</si>
  <si>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</si>
  <si>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</si>
  <si>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</si>
  <si>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</si>
  <si>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</si>
  <si>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</si>
  <si>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</si>
  <si>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</si>
  <si>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</si>
  <si>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</si>
  <si>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</si>
  <si>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</si>
  <si>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</si>
  <si>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</si>
  <si>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</si>
  <si>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</si>
  <si>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</si>
  <si>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</si>
  <si>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</si>
  <si>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</si>
  <si>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</si>
  <si>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</si>
  <si>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</si>
  <si>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</si>
  <si>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</si>
  <si>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</si>
  <si>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</si>
  <si>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</si>
  <si>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</si>
  <si>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</si>
  <si>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</si>
  <si>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</si>
  <si>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</si>
  <si>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</si>
  <si>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N/A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</si>
  <si>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</si>
  <si>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</si>
  <si>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</si>
  <si>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</si>
  <si>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</si>
  <si>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</si>
  <si>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</si>
  <si>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</si>
  <si>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</si>
  <si>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</si>
  <si>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</si>
  <si>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</si>
  <si>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</si>
  <si>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</si>
  <si>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</si>
  <si>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</si>
  <si>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</si>
  <si>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</si>
  <si>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</si>
  <si>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</si>
  <si>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</si>
  <si>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</si>
  <si>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</si>
  <si>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</si>
  <si>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</si>
  <si>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</si>
  <si>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</si>
  <si>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</si>
  <si>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</si>
  <si>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</si>
  <si>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</si>
  <si>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</si>
  <si>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</si>
  <si>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</si>
  <si>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</si>
  <si>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</si>
  <si>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</si>
  <si>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</si>
  <si>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</si>
  <si>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</si>
  <si>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</si>
  <si>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</si>
  <si>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</si>
  <si>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</si>
  <si>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</si>
  <si>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</si>
  <si>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</si>
  <si>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INFIL_SCH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</si>
  <si>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</si>
  <si>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</si>
  <si>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</si>
  <si>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</si>
  <si>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</si>
  <si>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</si>
  <si>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</si>
  <si>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</si>
  <si>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</si>
  <si>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</si>
  <si>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ALWAYS_OFF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</si>
  <si>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</si>
  <si>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</si>
  <si>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</si>
  <si>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</si>
  <si>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</si>
  <si>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</si>
  <si>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</si>
  <si>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FAN_SCH</t>
  </si>
  <si>
    <t>Dual Zone Control Type Sched</t>
  </si>
  <si>
    <t>Control Type</t>
  </si>
  <si>
    <t>Hours_of_operation</t>
  </si>
  <si>
    <t>WD, SummerDesign</t>
  </si>
  <si>
    <t>HVACOperationSchd</t>
  </si>
  <si>
    <t>SummerDesign</t>
  </si>
  <si>
    <t>WinterDesign</t>
  </si>
  <si>
    <t>WD</t>
  </si>
  <si>
    <t>MinOA_Sched</t>
  </si>
  <si>
    <t>MinOA_MotorizedDamper_Sched</t>
  </si>
  <si>
    <t>ACTIVITY_SCH</t>
  </si>
  <si>
    <t>Sat, WinterDesign</t>
  </si>
  <si>
    <t>Sun, Hol, Other</t>
  </si>
  <si>
    <t>INFIL_HALF_ON_SCH</t>
  </si>
  <si>
    <t>Sat</t>
  </si>
  <si>
    <t>Roof type</t>
  </si>
  <si>
    <t>PSZ-AC</t>
  </si>
  <si>
    <t>Gas furnace</t>
  </si>
  <si>
    <t>Unitary DX</t>
  </si>
  <si>
    <t>Constant volume</t>
  </si>
  <si>
    <t>Data Source</t>
  </si>
  <si>
    <t>Location Summary</t>
  </si>
  <si>
    <t>2003 CBECS</t>
  </si>
  <si>
    <t>See Benchmark Technical Report</t>
  </si>
  <si>
    <t>Sources</t>
  </si>
  <si>
    <t>Hours Per Day</t>
  </si>
  <si>
    <t>Hours Per Week</t>
  </si>
  <si>
    <t>Hours Per Year</t>
  </si>
  <si>
    <t>Total Conditioned Zones</t>
  </si>
  <si>
    <t>[1] ASHRAE Standard 62.1-2004 Table 6-1, Atlanta, GA:  American Society of Heating, Refrigerating and Air-Conditioning Engineers.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</si>
  <si>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</si>
  <si>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</si>
  <si>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</si>
  <si>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</si>
  <si>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</si>
  <si>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</si>
  <si>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</si>
  <si>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</si>
  <si>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</si>
  <si>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</si>
  <si>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</si>
  <si>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</si>
  <si>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</si>
  <si>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</si>
  <si>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</si>
  <si>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</si>
  <si>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</si>
  <si>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</si>
  <si>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</si>
  <si>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</si>
  <si>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</si>
  <si>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</si>
  <si>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</si>
  <si>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</si>
  <si>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</si>
  <si>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</si>
  <si>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</si>
  <si>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</si>
  <si>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Retail</t>
  </si>
  <si>
    <t>[3] ASHRAE Standard 62-1999 Table 6-1, Atlanta, GA:  American Society of Heating, Refrigerating and Air-Conditioning Engineers.</t>
  </si>
  <si>
    <t>[4] DOE Benchmark Report</t>
  </si>
  <si>
    <t>BLDG_ELEVATORS</t>
  </si>
  <si>
    <t>ReheatCoilAvailSched</t>
  </si>
  <si>
    <t>CoolingCoilAvailSched</t>
  </si>
  <si>
    <t>Humidity Setpoint Schedule</t>
  </si>
  <si>
    <t>Humidity</t>
  </si>
  <si>
    <t>Seasonal-Reset-Supply-Air-Temp-Sch</t>
  </si>
  <si>
    <t>Through 3/31</t>
  </si>
  <si>
    <t>Through 9/30</t>
  </si>
  <si>
    <t>CW-Loop-Temp-Schedule</t>
  </si>
  <si>
    <t>HW-Loop-Temp-Schedule</t>
  </si>
  <si>
    <t>Heating-Supply-Air-Temp-Sch</t>
  </si>
  <si>
    <t>SHADING_SCH</t>
  </si>
  <si>
    <t>4 in slab-on-grade</t>
  </si>
  <si>
    <t>Back, CoreRetail, FrontRetail, PointofSale, FrontEntry</t>
  </si>
  <si>
    <t>Mass wall</t>
  </si>
  <si>
    <t>Back_Space</t>
  </si>
  <si>
    <t>Core_Retail</t>
  </si>
  <si>
    <t>Point_of_Sale</t>
  </si>
  <si>
    <t>Front_Retail</t>
  </si>
  <si>
    <t>Front_Entry</t>
  </si>
  <si>
    <t>DOE Commercial Building Benchmark - Retail</t>
  </si>
  <si>
    <t>Exhaust (L/s)</t>
  </si>
  <si>
    <t>Ventilation Total (L/s)</t>
  </si>
  <si>
    <t>Ventilation (L/s/Person)</t>
  </si>
  <si>
    <t>SWH (L/h)</t>
  </si>
  <si>
    <t>Floor-to-Ceiling Height (m)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</si>
  <si>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</si>
  <si>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</si>
  <si>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</si>
  <si>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</si>
  <si>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</si>
  <si>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</si>
  <si>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</si>
  <si>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</si>
  <si>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</si>
  <si>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</si>
  <si>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</si>
  <si>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</si>
  <si>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</si>
  <si>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Temperature Setpoint (ºC )</t>
  </si>
  <si>
    <t>Water Consumption (L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</si>
  <si>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</si>
  <si>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Floor to Ceiling Height (m)</t>
  </si>
  <si>
    <t>15 cm wood</t>
  </si>
  <si>
    <t>n/a</t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</si>
  <si>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</si>
  <si>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Total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</si>
  <si>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</si>
  <si>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</si>
  <si>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</si>
  <si>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</si>
  <si>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Average Annual Rate ($/kWh)</t>
  </si>
  <si>
    <t>Air Conditioning (kW)</t>
  </si>
  <si>
    <t>Electricity (kWh)</t>
  </si>
  <si>
    <t>Gas (MJ)</t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</si>
  <si>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</si>
  <si>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Purchased Cooling (MJ)</t>
  </si>
  <si>
    <t>Purchased Heating (MJ)</t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</si>
  <si>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</si>
  <si>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</si>
  <si>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Total Building (MJ)</t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</si>
  <si>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</si>
  <si>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Heating (kW)</t>
  </si>
  <si>
    <t>Average Annual Rate ($/MJ)</t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</si>
  <si>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</si>
  <si>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South</t>
  </si>
  <si>
    <t>East</t>
  </si>
  <si>
    <t>North</t>
  </si>
  <si>
    <t>West</t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</si>
  <si>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</si>
  <si>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</si>
  <si>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</si>
  <si>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FRONT_ENTRY_COOLING</t>
  </si>
  <si>
    <t>May</t>
  </si>
  <si>
    <r>
      <t>Water Environmental Factors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</si>
  <si>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</si>
  <si>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</si>
  <si>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</si>
  <si>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</si>
  <si>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</si>
  <si>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</si>
  <si>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</si>
  <si>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</si>
  <si>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</si>
  <si>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</si>
  <si>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</si>
  <si>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</si>
  <si>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</si>
  <si>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</si>
  <si>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</si>
  <si>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</si>
  <si>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</si>
  <si>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</si>
  <si>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</si>
  <si>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</si>
  <si>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</si>
  <si>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</si>
  <si>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</si>
  <si>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Chicago</t>
  </si>
  <si>
    <t>IEAD</t>
  </si>
  <si>
    <t>HVAC Control - Economizer</t>
  </si>
  <si>
    <t>NoEconomizer</t>
  </si>
  <si>
    <t>MinRelHumSetSch</t>
  </si>
  <si>
    <t>MaxRelHumSetSch</t>
  </si>
  <si>
    <t>Total Energy [GJ]</t>
  </si>
  <si>
    <t>Energy Per Total Building Area [MJ/m2]</t>
  </si>
  <si>
    <t>Energy Per Conditioned Building Area [MJ/m2]</t>
  </si>
  <si>
    <t>Total Site Energy</t>
  </si>
  <si>
    <t>Net Site Energy</t>
  </si>
  <si>
    <t>Total Source Energy</t>
  </si>
  <si>
    <t>Net Source Energy</t>
  </si>
  <si>
    <t>Area [m2]</t>
  </si>
  <si>
    <t>Total Building Area</t>
  </si>
  <si>
    <t>Net Conditioned Building Area</t>
  </si>
  <si>
    <t>Unconditioned Building Area</t>
  </si>
  <si>
    <t>Electricity [GJ]</t>
  </si>
  <si>
    <t>Natural Gas [GJ]</t>
  </si>
  <si>
    <t>Other Fuel [GJ]</t>
  </si>
  <si>
    <t>District Cooling [GJ]</t>
  </si>
  <si>
    <t>District Heating [GJ]</t>
  </si>
  <si>
    <t>Water [m3]</t>
  </si>
  <si>
    <t>Volume [m3]</t>
  </si>
  <si>
    <t>Multipliers</t>
  </si>
  <si>
    <t>Gross Wall Area [m2]</t>
  </si>
  <si>
    <t>Window Glass Area [m2]</t>
  </si>
  <si>
    <t>Lighting [W/m2]</t>
  </si>
  <si>
    <t>People [m2] per person</t>
  </si>
  <si>
    <t>Plug and Process [W/m2]</t>
  </si>
  <si>
    <t>BACK_SPACE</t>
  </si>
  <si>
    <t>CORE_RETAIL</t>
  </si>
  <si>
    <t>FRONT_ENTRY</t>
  </si>
  <si>
    <t>FRONT_RETAIL</t>
  </si>
  <si>
    <t>POINT_OF_SALE</t>
  </si>
  <si>
    <t>Conditioned Total</t>
  </si>
  <si>
    <t>Unconditioned Total</t>
  </si>
  <si>
    <t>Reflectance</t>
  </si>
  <si>
    <t>U-Factor with Film [W/m2-K]</t>
  </si>
  <si>
    <t>U-Factor no Film [W/m2-K]</t>
  </si>
  <si>
    <t>Gross Area [m2]</t>
  </si>
  <si>
    <t>Azimuth [deg]</t>
  </si>
  <si>
    <t>Tilt [deg]</t>
  </si>
  <si>
    <t>Cardinal Direction</t>
  </si>
  <si>
    <t>BACK_SPACE_WALL_EAST</t>
  </si>
  <si>
    <t>EXT-WALLS-MASS-NONRES</t>
  </si>
  <si>
    <t>E</t>
  </si>
  <si>
    <t>BACK_SPACE_WALL_NORTH</t>
  </si>
  <si>
    <t>N</t>
  </si>
  <si>
    <t>BACK_SPACE_WALL_WEST</t>
  </si>
  <si>
    <t>W</t>
  </si>
  <si>
    <t>BACK_SPACE_FLOOR</t>
  </si>
  <si>
    <t>EXT-SLAB</t>
  </si>
  <si>
    <t>BACK_SPACE_ROOF</t>
  </si>
  <si>
    <t>ROOF-IEAD-NONRES</t>
  </si>
  <si>
    <t>CORE_RETAIL_WALL_EAST_2</t>
  </si>
  <si>
    <t>CORE_RETAIL_WALL_WEST_2</t>
  </si>
  <si>
    <t>CORE_RETAIL_FLOOR</t>
  </si>
  <si>
    <t>CORE_RETAIL_ROOF</t>
  </si>
  <si>
    <t>FRONT_ENTRY_WALL_SOUTH</t>
  </si>
  <si>
    <t>S</t>
  </si>
  <si>
    <t>FRONT_ENTRY_FLOOR</t>
  </si>
  <si>
    <t>FRONT_ENTRY_ROOF</t>
  </si>
  <si>
    <t>FRONT_RETAIL_WALL_SOUTH</t>
  </si>
  <si>
    <t>FRONT_RETAIL_WALLL_EAST</t>
  </si>
  <si>
    <t>FRONT_RETAIL_FLOOR</t>
  </si>
  <si>
    <t>FRONT_RETAIL_ROOF</t>
  </si>
  <si>
    <t>POINT_OF_SALE_WALL_SOUTH</t>
  </si>
  <si>
    <t>POINT_OF_SALE_WALL_WEST</t>
  </si>
  <si>
    <t>POINT_OF_SALE_FLOOR</t>
  </si>
  <si>
    <t>POINT_OF_SALE_ROOF</t>
  </si>
  <si>
    <t>Area of One Opening [m2]</t>
  </si>
  <si>
    <t>Area of Openings [m2]</t>
  </si>
  <si>
    <t>U-Factor [W/m2-K]</t>
  </si>
  <si>
    <t>Visible Transmittance</t>
  </si>
  <si>
    <t>Shade Control</t>
  </si>
  <si>
    <t>Parent Surface</t>
  </si>
  <si>
    <t>FRONT_ENTRY_WALL_SOUTH_GLAZING</t>
  </si>
  <si>
    <t>No</t>
  </si>
  <si>
    <t>FRONT_RETAIL_WALL_SOUTH_GLAZING</t>
  </si>
  <si>
    <t>POINT_OF_SALE_WALL_SOUTH_GLAZING</t>
  </si>
  <si>
    <t>Total or Average</t>
  </si>
  <si>
    <t>North Total or Average</t>
  </si>
  <si>
    <t>-</t>
  </si>
  <si>
    <t>Non-North Total or Average</t>
  </si>
  <si>
    <t>Nominal Capacity [W]</t>
  </si>
  <si>
    <t>Nominal Efficiency [W/W]</t>
  </si>
  <si>
    <t>Nominal Total Capacity [W]</t>
  </si>
  <si>
    <t>Nominal Sensible Capacity [W]</t>
  </si>
  <si>
    <t>Nominal Latent Capacity [W]</t>
  </si>
  <si>
    <t>Nominal Sensible Heat Ratio</t>
  </si>
  <si>
    <t>PSZ-AC:1_UNITARY_PACKAGE_COOLCOIL</t>
  </si>
  <si>
    <t>Coil:Cooling:DX:SingleSpeed</t>
  </si>
  <si>
    <t>PSZ-AC:2_UNITARY_PACKAGE_COOLCOIL</t>
  </si>
  <si>
    <t>PSZ-AC:3_UNITARY_PACKAGE_COOLCOIL</t>
  </si>
  <si>
    <t>PSZ-AC:4_UNITARY_PACKAGE_COOLCOIL</t>
  </si>
  <si>
    <t>FRONT_ENTRY UNIT HEATER COIL</t>
  </si>
  <si>
    <t>Coil:Heating:Electric</t>
  </si>
  <si>
    <t>PSZ-AC:1_UNITARY_PACKAGE_HEATCOIL</t>
  </si>
  <si>
    <t>Coil:Heating:Gas</t>
  </si>
  <si>
    <t>PSZ-AC:2_UNITARY_PACKAGE_HEATCOIL</t>
  </si>
  <si>
    <t>PSZ-AC:3_UNITARY_PACKAGE_HEATCOIL</t>
  </si>
  <si>
    <t>PSZ-AC:4_UNITARY_PACKAGE_HEATCOIL</t>
  </si>
  <si>
    <t>Total Efficiency [W/W]</t>
  </si>
  <si>
    <t>Delta Pressure [pa]</t>
  </si>
  <si>
    <t>Max Flow Rate [m3/s]</t>
  </si>
  <si>
    <t>Rated Power [W]</t>
  </si>
  <si>
    <t>Motor Heat In Air Fraction</t>
  </si>
  <si>
    <t>End Use</t>
  </si>
  <si>
    <t>FRONT_ENTRY UNIT HEATERFAN</t>
  </si>
  <si>
    <t>Fan:ConstantVolume</t>
  </si>
  <si>
    <t>Unit Heater Fans</t>
  </si>
  <si>
    <t>PSZ-AC:1_UNITARY_PACKAGE_FAN</t>
  </si>
  <si>
    <t>Fan:OnOff</t>
  </si>
  <si>
    <t>Unitary Fans</t>
  </si>
  <si>
    <t>PSZ-AC:2_UNITARY_PACKAGE_FAN</t>
  </si>
  <si>
    <t>PSZ-AC:3_UNITARY_PACKAGE_FAN</t>
  </si>
  <si>
    <t>PSZ-AC:4_UNITARY_PACKAGE_FAN</t>
  </si>
  <si>
    <t>Control</t>
  </si>
  <si>
    <t>Head [pa]</t>
  </si>
  <si>
    <t>Power [W]</t>
  </si>
  <si>
    <t>Motor Efficiency [W/W]</t>
  </si>
  <si>
    <t>Storage Volume [m3]</t>
  </si>
  <si>
    <t>Input [W]</t>
  </si>
  <si>
    <t>Thermal Efficiency [W/W]</t>
  </si>
  <si>
    <t>Recovery Efficiency [W/W]</t>
  </si>
  <si>
    <t>Energy Factor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</si>
  <si>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</si>
  <si>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</si>
  <si>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</si>
  <si>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</si>
  <si>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</si>
  <si>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</si>
  <si>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</si>
  <si>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</si>
  <si>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</si>
  <si>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</si>
  <si>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</si>
  <si>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Annual Sum or Average</t>
  </si>
  <si>
    <t>Minimum of Months</t>
  </si>
  <si>
    <t>Maximum of Months</t>
  </si>
  <si>
    <t>CO2:FACILITY [kg]</t>
  </si>
  <si>
    <t>NOX:FACILITY [kg]</t>
  </si>
  <si>
    <t>SO2:FACILITY [kg]</t>
  </si>
  <si>
    <t>PM:FACILITY [kg]</t>
  </si>
  <si>
    <t>HG:FACILITY [kg]</t>
  </si>
  <si>
    <t>WATERENVIRONMENTALFACTORS:FACILITY [L]</t>
  </si>
  <si>
    <t>CARBON EQUIVALENT:FACILITY [kg]</t>
  </si>
  <si>
    <t>ELECTRICITY:FACILITY [J]</t>
  </si>
  <si>
    <t>ELECTRICITY:FACILITY {Maximum}[W]</t>
  </si>
  <si>
    <t>ELECTRICITY:FACILITY {TIMESTAMP}</t>
  </si>
  <si>
    <t>INTERIORLIGHTS:ELECTRICITY {AT MAX/MIN} [W]</t>
  </si>
  <si>
    <t>INTERIOREQUIPMENT:ELECTRICITY {AT MAX/MIN} [W]</t>
  </si>
  <si>
    <t>FANS:ELECTRICITY {AT MAX/MIN} [W]</t>
  </si>
  <si>
    <t>HEATING:ELECTRICITY {AT MAX/MIN} [W]</t>
  </si>
  <si>
    <t>COOLING:ELECTRICITY {AT MAX/MIN} [W]</t>
  </si>
  <si>
    <t>EXTERIORLIGHTS:ELECTRICITY {AT MAX/MIN} [W]</t>
  </si>
  <si>
    <t>PUMPS:ELECTRICITY [Invalid/Undefined]</t>
  </si>
  <si>
    <t>HEATREJECTION:ELECTRICITY [Invalid/Undefined]</t>
  </si>
  <si>
    <t>EXTERIOREQUIPMENT:ELECTRICITY [Invalid/Undefined]</t>
  </si>
  <si>
    <t>HUMIDIFICATION:ELECTRICITY [Invalid/Undefined]</t>
  </si>
  <si>
    <t>HEATRECOVERY:ELECTRICITY [Invalid/Undefined]</t>
  </si>
  <si>
    <t>WATERSYSTEMS:ELECTRICITY [Invalid/Undefined]</t>
  </si>
  <si>
    <t>REFRIGERATION:ELECTRICITY [Invalid/Undefined]</t>
  </si>
  <si>
    <t>GENERATORS:ELECTRICITY [Invalid/Undefined]</t>
  </si>
  <si>
    <t>ELECTRICITYPRODUCED:FACILITY [Invalid/Undefined]</t>
  </si>
  <si>
    <t>25-FEB-13:00</t>
  </si>
  <si>
    <t>01-APR-15:00</t>
  </si>
  <si>
    <t>24-MAY-14:00</t>
  </si>
  <si>
    <t>13-JUL-14:00</t>
  </si>
  <si>
    <t>06-OCT-15:00</t>
  </si>
  <si>
    <t>Electric</t>
  </si>
  <si>
    <t>Gas</t>
  </si>
  <si>
    <t>Other</t>
  </si>
  <si>
    <t>Cost ($)</t>
  </si>
  <si>
    <t>Cost per Total Building Area ($/m2)</t>
  </si>
  <si>
    <t>Cost per Net Conditioned Building Area ($/m2)</t>
  </si>
  <si>
    <t>03-JAN-13:00</t>
  </si>
  <si>
    <t>29-APR-14:00</t>
  </si>
  <si>
    <t>13-JUN-14:00</t>
  </si>
  <si>
    <t>16-SEP-14:00</t>
  </si>
  <si>
    <t>28-JAN-16:00</t>
  </si>
  <si>
    <t>28-FEB-16:00</t>
  </si>
  <si>
    <t>17-MAR-15:00</t>
  </si>
  <si>
    <t>01-APR-16:00</t>
  </si>
  <si>
    <t>01-AUG-16:00</t>
  </si>
  <si>
    <t>09-SEP-15:00</t>
  </si>
  <si>
    <t>09-DEC-15:00</t>
  </si>
  <si>
    <t>28-MAR-15:00</t>
  </si>
  <si>
    <t>17-AUG-14:00</t>
  </si>
  <si>
    <t>12-OCT-15:00</t>
  </si>
  <si>
    <t>26-JAN-13:00</t>
  </si>
  <si>
    <t>11-APR-15:00</t>
  </si>
  <si>
    <t>30-JUN-14:00</t>
  </si>
  <si>
    <t>19-DEC-12:00</t>
  </si>
  <si>
    <t>31-MAR-15:00</t>
  </si>
  <si>
    <t>21-APR-15:00</t>
  </si>
  <si>
    <t>31-MAY-15:00</t>
  </si>
  <si>
    <t>27-JUN-15:00</t>
  </si>
  <si>
    <t>04-AUG-15:00</t>
  </si>
  <si>
    <t>01-SEP-14:00</t>
  </si>
  <si>
    <t>04-JAN-17:00</t>
  </si>
  <si>
    <t>01-MAR-17:00</t>
  </si>
  <si>
    <t>16-JUN-14:00</t>
  </si>
  <si>
    <t>15-AUG-11:00</t>
  </si>
  <si>
    <t>28-SEP-14:00</t>
  </si>
  <si>
    <t>13-OCT-15:00</t>
  </si>
  <si>
    <t>14-NOV-16:00</t>
  </si>
  <si>
    <t>09-MAR-15:00</t>
  </si>
  <si>
    <t>04-APR-15:00</t>
  </si>
  <si>
    <t>30-JUN-15:00</t>
  </si>
  <si>
    <t>25-JUL-12:00</t>
  </si>
  <si>
    <t>20-OCT-15:00</t>
  </si>
  <si>
    <t>12-JAN-17:00</t>
  </si>
  <si>
    <t>02-MAR-17:00</t>
  </si>
  <si>
    <t>01-AUG-14:00</t>
  </si>
  <si>
    <t>28-DEC-17:00</t>
  </si>
  <si>
    <t>11-FEB-17:00</t>
  </si>
  <si>
    <t>05-MAY-15:00</t>
  </si>
  <si>
    <t>28-JUN-14:00</t>
  </si>
  <si>
    <t>02-SEP-15:00</t>
  </si>
  <si>
    <t>26-JAN-17:00</t>
  </si>
  <si>
    <t>01-FEB-17:00</t>
  </si>
  <si>
    <t>07-APR-14:00</t>
  </si>
  <si>
    <t>08-JUN-12:00</t>
  </si>
  <si>
    <t>02-NOV-14:00</t>
  </si>
  <si>
    <t>14-DEC-17:00</t>
  </si>
  <si>
    <t>15-FEB-17:00</t>
  </si>
  <si>
    <t>25-APR-14:00</t>
  </si>
  <si>
    <t>23-MAY-15:00</t>
  </si>
  <si>
    <t>30-AUG-13:00</t>
  </si>
  <si>
    <t>02-SEP-14:00</t>
  </si>
  <si>
    <t>05-OCT-14:00</t>
  </si>
  <si>
    <t>27-MAY-14:00</t>
  </si>
  <si>
    <t>29-JUN-14:00</t>
  </si>
  <si>
    <t>15-JUL-14:00</t>
  </si>
  <si>
    <t>14-SEP-14:00</t>
  </si>
  <si>
    <t>07-OCT-14:00</t>
  </si>
  <si>
    <t>06-JAN-17:00</t>
  </si>
  <si>
    <t>16-MAY-16:00</t>
  </si>
  <si>
    <t>21-JUL-16:00</t>
  </si>
  <si>
    <t>09-AUG-16:00</t>
  </si>
  <si>
    <t>14-JUN-14:00</t>
  </si>
  <si>
    <t>08-JUL-15:00</t>
  </si>
  <si>
    <t>12-AUG-14:00</t>
  </si>
  <si>
    <t>07-SEP-14:00</t>
  </si>
  <si>
    <t>Source Energy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</si>
  <si>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</si>
  <si>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Total Source Energy (GJ)</t>
  </si>
  <si>
    <t>3B-CA</t>
  </si>
  <si>
    <t>16-NOV-17:00</t>
  </si>
  <si>
    <t>23-FEB-17:00</t>
  </si>
  <si>
    <t>31-JAN-17:00</t>
  </si>
  <si>
    <t>13-DEC-17:00</t>
  </si>
  <si>
    <t>03-FEB-17:00</t>
  </si>
  <si>
    <t>05-JAN-17:00</t>
  </si>
  <si>
    <t>29-NOV-17:00</t>
  </si>
  <si>
    <t>07-NOV-15:09</t>
  </si>
  <si>
    <t>10-NOV-16:40</t>
  </si>
  <si>
    <t>04-APR-08:09</t>
  </si>
  <si>
    <t>13-JAN-09:09</t>
  </si>
  <si>
    <t>27-OCT-08:09</t>
  </si>
  <si>
    <t>29-DEC-09:09</t>
  </si>
  <si>
    <t>23-JAN-15:00</t>
  </si>
  <si>
    <t>13-MAR-14:00</t>
  </si>
  <si>
    <t>21-AUG-14:00</t>
  </si>
  <si>
    <t>11-SEP-14:00</t>
  </si>
  <si>
    <t>15-DEC-15:00</t>
  </si>
  <si>
    <t>25-MAR-16:00</t>
  </si>
  <si>
    <t>31-AUG-15:00</t>
  </si>
  <si>
    <t>03-NOV-14:00</t>
  </si>
  <si>
    <t>27-MAY-16:00</t>
  </si>
  <si>
    <t>11-JUL-15:00</t>
  </si>
  <si>
    <t>13-NOV-16:00</t>
  </si>
  <si>
    <t>15-APR-15:00</t>
  </si>
  <si>
    <t>19-JUN-14:00</t>
  </si>
  <si>
    <t>11-SEP-13:00</t>
  </si>
  <si>
    <t>22-NOV-15:09</t>
  </si>
  <si>
    <t>13-FEB-11:00</t>
  </si>
  <si>
    <t>25-SEP-14:00</t>
  </si>
  <si>
    <t>03-JUL-12:00</t>
  </si>
  <si>
    <t>13-OCT-14:00</t>
  </si>
  <si>
    <t>04-NOV-12:00</t>
  </si>
  <si>
    <t>31-JUL-14:00</t>
  </si>
  <si>
    <t>24-JUL-14:00</t>
  </si>
  <si>
    <t>07-AUG-14:00</t>
  </si>
  <si>
    <t>30-MAY-15:00</t>
  </si>
  <si>
    <t>17-JUL-15:00</t>
  </si>
  <si>
    <t>11-DEC-17:00</t>
  </si>
  <si>
    <t>27-NOV-17:00</t>
  </si>
  <si>
    <t>30-DEC-17:00</t>
  </si>
  <si>
    <t>24-NOV-17:00</t>
  </si>
  <si>
    <t>03-FEB-09:09</t>
  </si>
  <si>
    <t>10-APR-08:09</t>
  </si>
  <si>
    <t>02-NOV-08:09</t>
  </si>
  <si>
    <t>Building Summary Retail post-1980 construction</t>
  </si>
  <si>
    <t>06-OCT-14:00</t>
  </si>
  <si>
    <t>18-MAY-14:50</t>
  </si>
  <si>
    <t>14-OCT-13:00</t>
  </si>
  <si>
    <t>18-FEB-15:00</t>
  </si>
  <si>
    <t>03-JUL-14:00</t>
  </si>
  <si>
    <t>31-MAR-14:09</t>
  </si>
  <si>
    <t>30-MAY-12:00</t>
  </si>
  <si>
    <t>08-AUG-12:00</t>
  </si>
  <si>
    <t>05-OCT-14:09</t>
  </si>
  <si>
    <t>25-JUL-15:00</t>
  </si>
  <si>
    <t>15-FEB-15:00</t>
  </si>
  <si>
    <t>17-MAY-13:00</t>
  </si>
  <si>
    <t>27-DEC-17:00</t>
  </si>
  <si>
    <t>17-JAN-17:00</t>
  </si>
  <si>
    <t>30-JUN-16:00</t>
  </si>
  <si>
    <t>22-APR-13:00</t>
  </si>
  <si>
    <t>29-JUN-14:09</t>
  </si>
  <si>
    <t>27-SEP-15:00</t>
  </si>
  <si>
    <t>31-OCT-14:09</t>
  </si>
  <si>
    <t>30-MAR-16:00</t>
  </si>
  <si>
    <t>28-JUN-13:00</t>
  </si>
  <si>
    <t>06-OCT-16:00</t>
  </si>
  <si>
    <t>09-JAN-17:00</t>
  </si>
  <si>
    <t>20-JUN-16:00</t>
  </si>
  <si>
    <t>29-JUL-16:00</t>
  </si>
  <si>
    <t>15-AUG-16:00</t>
  </si>
  <si>
    <t>27-JUN-14:00</t>
  </si>
  <si>
    <t>23-FEB-15:00</t>
  </si>
  <si>
    <t>18-JUL-12:00</t>
  </si>
  <si>
    <t>02-DEC-14:00</t>
  </si>
  <si>
    <t>28-JUN-15:00</t>
  </si>
  <si>
    <t>23-JAN-16:00</t>
  </si>
  <si>
    <t>31-MAY-16:00</t>
  </si>
  <si>
    <t>13-DEC-15:09</t>
  </si>
  <si>
    <t>24-JUL-14:39</t>
  </si>
  <si>
    <t>20-NOV-12:00</t>
  </si>
  <si>
    <t>18-JAN-16:00</t>
  </si>
  <si>
    <t>03-OCT-15:00</t>
  </si>
  <si>
    <t>05-DEC-14:00</t>
  </si>
  <si>
    <t>04-JAN-17:49</t>
  </si>
  <si>
    <t>29-APR-14:20</t>
  </si>
  <si>
    <t>09-AUG-14:00</t>
  </si>
  <si>
    <t>09-SEP-14:00</t>
  </si>
  <si>
    <t>14-FEB-15:00</t>
  </si>
  <si>
    <t>02-MAR-15:09</t>
  </si>
  <si>
    <t>08-NOV-17:10</t>
  </si>
  <si>
    <t>17-OCT-14:00</t>
  </si>
  <si>
    <t>31-MAR-14:00</t>
  </si>
  <si>
    <t>25-AUG-16:00</t>
  </si>
  <si>
    <t>01-SEP-16:00</t>
  </si>
  <si>
    <t>08-MAR-17:00</t>
  </si>
  <si>
    <t>04-APR-14:00</t>
  </si>
  <si>
    <t>WINDOW-NONRES-FIXED</t>
  </si>
  <si>
    <t>08-FEB-17:10</t>
  </si>
  <si>
    <t>06-MAR-17:00</t>
  </si>
  <si>
    <t>04-NOV-16:00</t>
  </si>
  <si>
    <t>Built-up flat roof, insulation entirely above deck</t>
  </si>
  <si>
    <t>[2] ASHRAE Standard 90.1-1989, Atlanta, GA:  American Society of Heating, Refrigerating and Air-Conditioning Engineers.</t>
  </si>
</sst>
</file>

<file path=xl/styles.xml><?xml version="1.0" encoding="utf-8"?>
<styleSheet xmlns="http://schemas.openxmlformats.org/spreadsheetml/2006/main">
  <numFmts count="5">
    <numFmt numFmtId="164" formatCode="0.0"/>
    <numFmt numFmtId="165" formatCode="#,##0.0"/>
    <numFmt numFmtId="166" formatCode="#,##0.000"/>
    <numFmt numFmtId="167" formatCode="#,##0.0000"/>
    <numFmt numFmtId="168" formatCode="#,##0.00000"/>
  </numFmts>
  <fonts count="23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8"/>
      <color indexed="8"/>
      <name val="MS Sans Serif"/>
      <family val="2"/>
    </font>
    <font>
      <vertAlign val="subscript"/>
      <sz val="8"/>
      <color indexed="8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2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2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98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4"/>
    <xf numFmtId="3" fontId="2" fillId="0" borderId="0" xfId="4" applyNumberFormat="1"/>
    <xf numFmtId="2" fontId="2" fillId="0" borderId="0" xfId="4" applyNumberFormat="1"/>
    <xf numFmtId="164" fontId="2" fillId="0" borderId="0" xfId="4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horizontal="center" vertical="top" wrapText="1"/>
    </xf>
    <xf numFmtId="0" fontId="8" fillId="2" borderId="0" xfId="0" applyFont="1" applyFill="1" applyAlignment="1">
      <alignment vertical="top" wrapText="1"/>
    </xf>
    <xf numFmtId="0" fontId="8" fillId="2" borderId="0" xfId="1" applyFont="1" applyFill="1" applyBorder="1" applyAlignment="1">
      <alignment horizontal="center" vertical="center" wrapText="1"/>
    </xf>
    <xf numFmtId="0" fontId="9" fillId="2" borderId="0" xfId="4" applyFont="1" applyFill="1" applyBorder="1" applyAlignment="1">
      <alignment wrapText="1"/>
    </xf>
    <xf numFmtId="2" fontId="9" fillId="2" borderId="0" xfId="4" applyNumberFormat="1" applyFont="1" applyFill="1" applyBorder="1" applyAlignment="1">
      <alignment horizontal="center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5" fillId="0" borderId="0" xfId="0" applyFont="1" applyAlignment="1">
      <alignment vertical="top"/>
    </xf>
    <xf numFmtId="0" fontId="14" fillId="2" borderId="1" xfId="3" applyFont="1" applyFill="1" applyBorder="1"/>
    <xf numFmtId="0" fontId="14" fillId="2" borderId="1" xfId="3" applyFont="1" applyFill="1" applyBorder="1" applyAlignment="1">
      <alignment wrapText="1"/>
    </xf>
    <xf numFmtId="0" fontId="14" fillId="0" borderId="0" xfId="3" applyFont="1"/>
    <xf numFmtId="3" fontId="8" fillId="0" borderId="0" xfId="0" applyNumberFormat="1" applyFont="1" applyAlignment="1">
      <alignment vertical="top" wrapText="1"/>
    </xf>
    <xf numFmtId="3" fontId="8" fillId="3" borderId="0" xfId="0" applyNumberFormat="1" applyFont="1" applyFill="1" applyAlignment="1">
      <alignment vertical="top" wrapText="1"/>
    </xf>
    <xf numFmtId="3" fontId="8" fillId="3" borderId="0" xfId="0" applyNumberFormat="1" applyFont="1" applyFill="1" applyAlignment="1">
      <alignment horizontal="center" vertical="top" wrapText="1"/>
    </xf>
    <xf numFmtId="3" fontId="5" fillId="0" borderId="0" xfId="0" applyNumberFormat="1" applyFont="1" applyFill="1" applyAlignment="1">
      <alignment vertical="top" wrapText="1"/>
    </xf>
    <xf numFmtId="3" fontId="5" fillId="0" borderId="0" xfId="0" applyNumberFormat="1" applyFont="1" applyAlignment="1">
      <alignment vertical="top"/>
    </xf>
    <xf numFmtId="0" fontId="16" fillId="0" borderId="0" xfId="3" applyFont="1"/>
    <xf numFmtId="0" fontId="16" fillId="0" borderId="0" xfId="2" applyFont="1"/>
    <xf numFmtId="1" fontId="16" fillId="0" borderId="0" xfId="3" applyNumberFormat="1" applyFont="1"/>
    <xf numFmtId="3" fontId="15" fillId="0" borderId="0" xfId="0" applyNumberFormat="1" applyFont="1" applyAlignment="1">
      <alignment vertical="top" wrapText="1"/>
    </xf>
    <xf numFmtId="4" fontId="15" fillId="0" borderId="0" xfId="0" applyNumberFormat="1" applyFont="1" applyAlignment="1">
      <alignment vertical="top" wrapText="1"/>
    </xf>
    <xf numFmtId="165" fontId="5" fillId="0" borderId="0" xfId="0" applyNumberFormat="1" applyFont="1" applyAlignment="1">
      <alignment vertical="top" wrapText="1"/>
    </xf>
    <xf numFmtId="0" fontId="2" fillId="0" borderId="0" xfId="4" applyFont="1" applyBorder="1"/>
    <xf numFmtId="2" fontId="9" fillId="2" borderId="0" xfId="4" applyNumberFormat="1" applyFont="1" applyFill="1" applyAlignment="1">
      <alignment horizontal="center" wrapText="1"/>
    </xf>
    <xf numFmtId="4" fontId="6" fillId="2" borderId="0" xfId="0" applyNumberFormat="1" applyFont="1" applyFill="1" applyAlignment="1">
      <alignment vertical="top"/>
    </xf>
    <xf numFmtId="4" fontId="17" fillId="2" borderId="0" xfId="0" applyNumberFormat="1" applyFont="1" applyFill="1" applyAlignment="1">
      <alignment vertical="top"/>
    </xf>
    <xf numFmtId="4" fontId="17" fillId="2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vertical="top" wrapText="1"/>
    </xf>
    <xf numFmtId="4" fontId="4" fillId="2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left" vertical="top"/>
    </xf>
    <xf numFmtId="4" fontId="17" fillId="3" borderId="0" xfId="0" applyNumberFormat="1" applyFont="1" applyFill="1" applyAlignment="1">
      <alignment horizontal="left" vertical="top"/>
    </xf>
    <xf numFmtId="4" fontId="17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horizontal="center" vertical="top" wrapText="1"/>
    </xf>
    <xf numFmtId="4" fontId="17" fillId="3" borderId="0" xfId="0" applyNumberFormat="1" applyFont="1" applyFill="1" applyAlignment="1">
      <alignment horizontal="left" vertical="center"/>
    </xf>
    <xf numFmtId="4" fontId="4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/>
    </xf>
    <xf numFmtId="4" fontId="4" fillId="0" borderId="0" xfId="0" applyNumberFormat="1" applyFont="1" applyFill="1" applyAlignment="1">
      <alignment vertical="top" wrapText="1"/>
    </xf>
    <xf numFmtId="4" fontId="4" fillId="0" borderId="0" xfId="0" applyNumberFormat="1" applyFont="1" applyFill="1" applyAlignment="1">
      <alignment horizontal="left" vertical="top"/>
    </xf>
    <xf numFmtId="4" fontId="17" fillId="0" borderId="0" xfId="0" applyNumberFormat="1" applyFont="1" applyFill="1" applyAlignment="1">
      <alignment horizontal="left" vertical="top"/>
    </xf>
    <xf numFmtId="4" fontId="17" fillId="0" borderId="0" xfId="0" applyNumberFormat="1" applyFont="1" applyAlignment="1">
      <alignment horizontal="center" vertical="top"/>
    </xf>
    <xf numFmtId="0" fontId="5" fillId="2" borderId="0" xfId="0" applyFont="1" applyFill="1" applyAlignment="1">
      <alignment horizontal="left" vertical="top" wrapText="1" indent="2"/>
    </xf>
    <xf numFmtId="0" fontId="5" fillId="3" borderId="0" xfId="0" applyFont="1" applyFill="1" applyAlignment="1">
      <alignment horizontal="left" vertical="top" wrapText="1" indent="2"/>
    </xf>
    <xf numFmtId="166" fontId="5" fillId="0" borderId="0" xfId="0" applyNumberFormat="1" applyFont="1" applyAlignment="1">
      <alignment vertical="top" wrapText="1"/>
    </xf>
    <xf numFmtId="165" fontId="15" fillId="0" borderId="0" xfId="0" applyNumberFormat="1" applyFont="1" applyAlignment="1">
      <alignment vertical="top" wrapText="1"/>
    </xf>
    <xf numFmtId="11" fontId="5" fillId="0" borderId="0" xfId="0" applyNumberFormat="1" applyFont="1" applyAlignment="1">
      <alignment vertical="top" wrapText="1"/>
    </xf>
    <xf numFmtId="164" fontId="16" fillId="0" borderId="0" xfId="2" applyNumberFormat="1" applyFont="1"/>
    <xf numFmtId="164" fontId="16" fillId="0" borderId="0" xfId="3" applyNumberFormat="1" applyFont="1"/>
    <xf numFmtId="4" fontId="17" fillId="3" borderId="0" xfId="0" applyNumberFormat="1" applyFont="1" applyFill="1" applyAlignment="1">
      <alignment horizontal="left" vertical="top" wrapText="1"/>
    </xf>
    <xf numFmtId="0" fontId="20" fillId="0" borderId="0" xfId="0" applyFont="1" applyAlignment="1">
      <alignment vertical="top"/>
    </xf>
    <xf numFmtId="4" fontId="17" fillId="2" borderId="0" xfId="0" applyNumberFormat="1" applyFont="1" applyFill="1" applyAlignment="1">
      <alignment horizontal="left" vertical="top"/>
    </xf>
    <xf numFmtId="4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horizontal="left" vertical="top"/>
    </xf>
    <xf numFmtId="4" fontId="17" fillId="0" borderId="0" xfId="0" applyNumberFormat="1" applyFont="1" applyAlignment="1">
      <alignment horizontal="left" vertical="top" wrapText="1"/>
    </xf>
    <xf numFmtId="167" fontId="17" fillId="0" borderId="0" xfId="0" applyNumberFormat="1" applyFont="1" applyAlignment="1">
      <alignment horizontal="center" vertical="top" wrapText="1"/>
    </xf>
    <xf numFmtId="2" fontId="17" fillId="3" borderId="0" xfId="0" applyNumberFormat="1" applyFont="1" applyFill="1" applyAlignment="1">
      <alignment horizontal="left" vertical="top" wrapText="1"/>
    </xf>
    <xf numFmtId="2" fontId="17" fillId="0" borderId="0" xfId="0" applyNumberFormat="1" applyFont="1" applyAlignment="1">
      <alignment horizontal="center" vertical="top" wrapText="1"/>
    </xf>
    <xf numFmtId="168" fontId="17" fillId="0" borderId="0" xfId="0" applyNumberFormat="1" applyFont="1" applyFill="1" applyAlignment="1">
      <alignment horizontal="center" vertical="top" wrapText="1"/>
    </xf>
    <xf numFmtId="3" fontId="17" fillId="0" borderId="0" xfId="0" applyNumberFormat="1" applyFont="1" applyFill="1" applyAlignment="1">
      <alignment horizontal="center" vertical="top" wrapText="1"/>
    </xf>
    <xf numFmtId="0" fontId="17" fillId="3" borderId="0" xfId="0" applyFont="1" applyFill="1" applyAlignment="1">
      <alignment horizontal="left" vertical="top"/>
    </xf>
    <xf numFmtId="0" fontId="17" fillId="0" borderId="0" xfId="0" applyFont="1" applyAlignment="1">
      <alignment vertical="top" wrapText="1"/>
    </xf>
    <xf numFmtId="3" fontId="17" fillId="0" borderId="0" xfId="0" applyNumberFormat="1" applyFont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1" fillId="0" borderId="0" xfId="0" applyFont="1" applyBorder="1" applyAlignment="1">
      <alignment horizontal="right" vertical="top" wrapText="1"/>
    </xf>
    <xf numFmtId="0" fontId="0" fillId="0" borderId="2" xfId="0" applyBorder="1" applyAlignment="1">
      <alignment vertical="top" wrapText="1"/>
    </xf>
    <xf numFmtId="2" fontId="17" fillId="0" borderId="0" xfId="5" applyNumberFormat="1" applyFont="1" applyAlignment="1">
      <alignment horizontal="center" vertical="top" wrapText="1"/>
    </xf>
    <xf numFmtId="4" fontId="4" fillId="3" borderId="0" xfId="0" applyNumberFormat="1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164" fontId="22" fillId="0" borderId="0" xfId="6" applyNumberFormat="1" applyFont="1" applyBorder="1" applyAlignment="1">
      <alignment horizontal="center"/>
    </xf>
    <xf numFmtId="164" fontId="22" fillId="0" borderId="0" xfId="6" applyNumberFormat="1" applyFont="1" applyAlignment="1">
      <alignment horizontal="center"/>
    </xf>
    <xf numFmtId="4" fontId="4" fillId="0" borderId="0" xfId="0" applyNumberFormat="1" applyFont="1" applyAlignment="1">
      <alignment vertical="top"/>
    </xf>
    <xf numFmtId="0" fontId="17" fillId="0" borderId="0" xfId="0" applyFont="1" applyAlignment="1">
      <alignment horizontal="center" vertical="top" wrapText="1"/>
    </xf>
    <xf numFmtId="0" fontId="1" fillId="0" borderId="2" xfId="0" applyFont="1" applyBorder="1" applyAlignment="1">
      <alignment horizontal="right" vertical="top" wrapText="1"/>
    </xf>
    <xf numFmtId="11" fontId="1" fillId="0" borderId="2" xfId="0" applyNumberFormat="1" applyFont="1" applyBorder="1" applyAlignment="1">
      <alignment horizontal="right" vertical="top" wrapText="1"/>
    </xf>
    <xf numFmtId="1" fontId="2" fillId="0" borderId="0" xfId="4" applyNumberFormat="1"/>
    <xf numFmtId="4" fontId="4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12">
    <cellStyle name="Normal" xfId="0" builtinId="0"/>
    <cellStyle name="Normal 2" xfId="6"/>
    <cellStyle name="Normal 2 2" xfId="7"/>
    <cellStyle name="Normal 2 3" xfId="8"/>
    <cellStyle name="Normal 2 4" xfId="9"/>
    <cellStyle name="Normal 3" xfId="5"/>
    <cellStyle name="Normal 3 2" xfId="10"/>
    <cellStyle name="Normal 4" xfId="11"/>
    <cellStyle name="Normal_Loads-IP_New_SC" xfId="1"/>
    <cellStyle name="Normal_Schedules" xfId="2"/>
    <cellStyle name="Normal_Schedules_Trans" xfId="3"/>
    <cellStyle name="Normal_ZoneSummary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1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5.xml"/><Relationship Id="rId33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hartsheet" Target="chartsheets/sheet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3.xml"/><Relationship Id="rId28" Type="http://schemas.openxmlformats.org/officeDocument/2006/relationships/chartsheet" Target="chartsheets/sheet7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Relationship Id="rId27" Type="http://schemas.openxmlformats.org/officeDocument/2006/relationships/chartsheet" Target="chartsheets/sheet6.xml"/><Relationship Id="rId30" Type="http://schemas.openxmlformats.org/officeDocument/2006/relationships/chartsheet" Target="chartsheets/sheet9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4339622641509524E-2"/>
          <c:y val="4.2414355628058717E-2"/>
          <c:w val="0.8479467258601554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LocationSummary!$B$73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LocationSummary!$C$73:$R$73</c:f>
              <c:numCache>
                <c:formatCode>#,##0.00</c:formatCode>
                <c:ptCount val="16"/>
                <c:pt idx="0">
                  <c:v>13.888888888888889</c:v>
                </c:pt>
                <c:pt idx="1">
                  <c:v>450</c:v>
                </c:pt>
                <c:pt idx="2">
                  <c:v>238.88888888888889</c:v>
                </c:pt>
                <c:pt idx="3">
                  <c:v>830.55555555555554</c:v>
                </c:pt>
                <c:pt idx="4">
                  <c:v>208.33333333333334</c:v>
                </c:pt>
                <c:pt idx="5">
                  <c:v>386.11111111111109</c:v>
                </c:pt>
                <c:pt idx="6">
                  <c:v>677.77777777777783</c:v>
                </c:pt>
                <c:pt idx="7">
                  <c:v>1194.4444444444443</c:v>
                </c:pt>
                <c:pt idx="8">
                  <c:v>780.55555555555554</c:v>
                </c:pt>
                <c:pt idx="9">
                  <c:v>1358.3333333333333</c:v>
                </c:pt>
                <c:pt idx="10">
                  <c:v>1725</c:v>
                </c:pt>
                <c:pt idx="11">
                  <c:v>1230.5555555555557</c:v>
                </c:pt>
                <c:pt idx="12">
                  <c:v>2066.6666666666665</c:v>
                </c:pt>
                <c:pt idx="13">
                  <c:v>1866.6666666666667</c:v>
                </c:pt>
                <c:pt idx="14">
                  <c:v>2497.2222222222222</c:v>
                </c:pt>
                <c:pt idx="15">
                  <c:v>4641.666666666667</c:v>
                </c:pt>
              </c:numCache>
            </c:numRef>
          </c:val>
        </c:ser>
        <c:ser>
          <c:idx val="4"/>
          <c:order val="1"/>
          <c:tx>
            <c:strRef>
              <c:f>LocationSummary!$B$74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LocationSummary!$C$74:$R$74</c:f>
              <c:numCache>
                <c:formatCode>#,##0.00</c:formatCode>
                <c:ptCount val="16"/>
                <c:pt idx="0">
                  <c:v>238722.22222222222</c:v>
                </c:pt>
                <c:pt idx="1">
                  <c:v>161808.33333333334</c:v>
                </c:pt>
                <c:pt idx="2">
                  <c:v>157333.33333333334</c:v>
                </c:pt>
                <c:pt idx="3">
                  <c:v>93450</c:v>
                </c:pt>
                <c:pt idx="4">
                  <c:v>34233.333333333336</c:v>
                </c:pt>
                <c:pt idx="5">
                  <c:v>97286.111111111109</c:v>
                </c:pt>
                <c:pt idx="6">
                  <c:v>6711.1111111111113</c:v>
                </c:pt>
                <c:pt idx="7">
                  <c:v>64100</c:v>
                </c:pt>
                <c:pt idx="8">
                  <c:v>44825</c:v>
                </c:pt>
                <c:pt idx="9">
                  <c:v>8652.7777777777774</c:v>
                </c:pt>
                <c:pt idx="10">
                  <c:v>45902.777777777781</c:v>
                </c:pt>
                <c:pt idx="11">
                  <c:v>28588.888888888891</c:v>
                </c:pt>
                <c:pt idx="12">
                  <c:v>39680.555555555555</c:v>
                </c:pt>
                <c:pt idx="13">
                  <c:v>16869.444444444445</c:v>
                </c:pt>
                <c:pt idx="14">
                  <c:v>11619.444444444445</c:v>
                </c:pt>
                <c:pt idx="15">
                  <c:v>4694.4444444444443</c:v>
                </c:pt>
              </c:numCache>
            </c:numRef>
          </c:val>
        </c:ser>
        <c:ser>
          <c:idx val="6"/>
          <c:order val="2"/>
          <c:tx>
            <c:strRef>
              <c:f>LocationSummary!$B$75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LocationSummary!$C$75:$R$75</c:f>
              <c:numCache>
                <c:formatCode>#,##0.00</c:formatCode>
                <c:ptCount val="16"/>
                <c:pt idx="0">
                  <c:v>269744.44444444444</c:v>
                </c:pt>
                <c:pt idx="1">
                  <c:v>269744.44444444444</c:v>
                </c:pt>
                <c:pt idx="2">
                  <c:v>269744.44444444444</c:v>
                </c:pt>
                <c:pt idx="3">
                  <c:v>269744.44444444444</c:v>
                </c:pt>
                <c:pt idx="4">
                  <c:v>269744.44444444444</c:v>
                </c:pt>
                <c:pt idx="5">
                  <c:v>269744.44444444444</c:v>
                </c:pt>
                <c:pt idx="6">
                  <c:v>269744.44444444444</c:v>
                </c:pt>
                <c:pt idx="7">
                  <c:v>269744.44444444444</c:v>
                </c:pt>
                <c:pt idx="8">
                  <c:v>269744.44444444444</c:v>
                </c:pt>
                <c:pt idx="9">
                  <c:v>269744.44444444444</c:v>
                </c:pt>
                <c:pt idx="10">
                  <c:v>269744.44444444444</c:v>
                </c:pt>
                <c:pt idx="11">
                  <c:v>269744.44444444444</c:v>
                </c:pt>
                <c:pt idx="12">
                  <c:v>269744.44444444444</c:v>
                </c:pt>
                <c:pt idx="13">
                  <c:v>269744.44444444444</c:v>
                </c:pt>
                <c:pt idx="14">
                  <c:v>269744.44444444444</c:v>
                </c:pt>
                <c:pt idx="15">
                  <c:v>269744.44444444444</c:v>
                </c:pt>
              </c:numCache>
            </c:numRef>
          </c:val>
        </c:ser>
        <c:ser>
          <c:idx val="7"/>
          <c:order val="3"/>
          <c:tx>
            <c:strRef>
              <c:f>LocationSummary!$B$76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LocationSummary!$C$76:$R$76</c:f>
              <c:numCache>
                <c:formatCode>#,##0.00</c:formatCode>
                <c:ptCount val="16"/>
                <c:pt idx="0">
                  <c:v>16138.888888888889</c:v>
                </c:pt>
                <c:pt idx="1">
                  <c:v>16130.555555555555</c:v>
                </c:pt>
                <c:pt idx="2">
                  <c:v>16127.777777777777</c:v>
                </c:pt>
                <c:pt idx="3">
                  <c:v>16125</c:v>
                </c:pt>
                <c:pt idx="4">
                  <c:v>16113.888888888889</c:v>
                </c:pt>
                <c:pt idx="5">
                  <c:v>16111.111111111111</c:v>
                </c:pt>
                <c:pt idx="6">
                  <c:v>16119.444444444445</c:v>
                </c:pt>
                <c:pt idx="7">
                  <c:v>16108.333333333334</c:v>
                </c:pt>
                <c:pt idx="8">
                  <c:v>16113.888888888889</c:v>
                </c:pt>
                <c:pt idx="9">
                  <c:v>16083.333333333334</c:v>
                </c:pt>
                <c:pt idx="10">
                  <c:v>16111.111111111111</c:v>
                </c:pt>
                <c:pt idx="11">
                  <c:v>16102.777777777777</c:v>
                </c:pt>
                <c:pt idx="12">
                  <c:v>16100</c:v>
                </c:pt>
                <c:pt idx="13">
                  <c:v>16097.222222222223</c:v>
                </c:pt>
                <c:pt idx="14">
                  <c:v>16088.888888888889</c:v>
                </c:pt>
                <c:pt idx="15">
                  <c:v>15988.888888888889</c:v>
                </c:pt>
              </c:numCache>
            </c:numRef>
          </c:val>
        </c:ser>
        <c:ser>
          <c:idx val="3"/>
          <c:order val="4"/>
          <c:tx>
            <c:strRef>
              <c:f>LocationSummary!$B$77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LocationSummary!$C$77:$R$77</c:f>
              <c:numCache>
                <c:formatCode>#,##0.00</c:formatCode>
                <c:ptCount val="16"/>
                <c:pt idx="0">
                  <c:v>55225</c:v>
                </c:pt>
                <c:pt idx="1">
                  <c:v>55225</c:v>
                </c:pt>
                <c:pt idx="2">
                  <c:v>55225</c:v>
                </c:pt>
                <c:pt idx="3">
                  <c:v>55225</c:v>
                </c:pt>
                <c:pt idx="4">
                  <c:v>55225</c:v>
                </c:pt>
                <c:pt idx="5">
                  <c:v>55225</c:v>
                </c:pt>
                <c:pt idx="6">
                  <c:v>55225</c:v>
                </c:pt>
                <c:pt idx="7">
                  <c:v>55225</c:v>
                </c:pt>
                <c:pt idx="8">
                  <c:v>55225</c:v>
                </c:pt>
                <c:pt idx="9">
                  <c:v>55225</c:v>
                </c:pt>
                <c:pt idx="10">
                  <c:v>55225</c:v>
                </c:pt>
                <c:pt idx="11">
                  <c:v>55225</c:v>
                </c:pt>
                <c:pt idx="12">
                  <c:v>55225</c:v>
                </c:pt>
                <c:pt idx="13">
                  <c:v>55225</c:v>
                </c:pt>
                <c:pt idx="14">
                  <c:v>55225</c:v>
                </c:pt>
                <c:pt idx="15">
                  <c:v>55225</c:v>
                </c:pt>
              </c:numCache>
            </c:numRef>
          </c:val>
        </c:ser>
        <c:ser>
          <c:idx val="0"/>
          <c:order val="5"/>
          <c:tx>
            <c:strRef>
              <c:f>LocationSummary!$B$79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LocationSummary!$C$79:$R$79</c:f>
              <c:numCache>
                <c:formatCode>#,##0.00</c:formatCode>
                <c:ptCount val="16"/>
                <c:pt idx="0">
                  <c:v>113530.55555555556</c:v>
                </c:pt>
                <c:pt idx="1">
                  <c:v>104813.88888888889</c:v>
                </c:pt>
                <c:pt idx="2">
                  <c:v>110425</c:v>
                </c:pt>
                <c:pt idx="3">
                  <c:v>107738.88888888889</c:v>
                </c:pt>
                <c:pt idx="4">
                  <c:v>96972.222222222219</c:v>
                </c:pt>
                <c:pt idx="5">
                  <c:v>95422.222222222219</c:v>
                </c:pt>
                <c:pt idx="6">
                  <c:v>76883.333333333328</c:v>
                </c:pt>
                <c:pt idx="7">
                  <c:v>99469.444444444438</c:v>
                </c:pt>
                <c:pt idx="8">
                  <c:v>98758.333333333328</c:v>
                </c:pt>
                <c:pt idx="9">
                  <c:v>80211.111111111109</c:v>
                </c:pt>
                <c:pt idx="10">
                  <c:v>111575</c:v>
                </c:pt>
                <c:pt idx="11">
                  <c:v>111302.77777777778</c:v>
                </c:pt>
                <c:pt idx="12">
                  <c:v>143611.11111111112</c:v>
                </c:pt>
                <c:pt idx="13">
                  <c:v>152530.55555555556</c:v>
                </c:pt>
                <c:pt idx="14">
                  <c:v>154802.77777777778</c:v>
                </c:pt>
                <c:pt idx="15">
                  <c:v>196575</c:v>
                </c:pt>
              </c:numCache>
            </c:numRef>
          </c:val>
        </c:ser>
        <c:overlap val="100"/>
        <c:axId val="100219520"/>
        <c:axId val="100233600"/>
      </c:barChart>
      <c:catAx>
        <c:axId val="100219520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33600"/>
        <c:crosses val="autoZero"/>
        <c:auto val="1"/>
        <c:lblAlgn val="ctr"/>
        <c:lblOffset val="50"/>
        <c:tickLblSkip val="1"/>
        <c:tickMarkSkip val="1"/>
      </c:catAx>
      <c:valAx>
        <c:axId val="1002336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288743882544861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19520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7243803181650018"/>
          <c:y val="5.4377379010332114E-2"/>
          <c:w val="0.45911949685534531"/>
          <c:h val="0.1718325176726478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5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543840177580466"/>
          <c:y val="9.6247960848287226E-2"/>
          <c:w val="0.88124306326304103"/>
          <c:h val="0.776508972267540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Schedules!$D$47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Schedules!$E$47:$AB$47</c:f>
              <c:numCache>
                <c:formatCode>0.0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15.6</c:v>
                </c:pt>
                <c:pt idx="7">
                  <c:v>15.6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1"/>
          <c:order val="1"/>
          <c:tx>
            <c:strRef>
              <c:f>Schedules!$D$48</c:f>
              <c:strCache>
                <c:ptCount val="1"/>
                <c:pt idx="0">
                  <c:v>WD, SummerDesign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Schedules!$E$48:$AB$48</c:f>
              <c:numCache>
                <c:formatCode>0.0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3"/>
          <c:order val="2"/>
          <c:tx>
            <c:strRef>
              <c:f>Schedules!$D$50</c:f>
              <c:strCache>
                <c:ptCount val="1"/>
                <c:pt idx="0">
                  <c:v>WinterDesign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Schedules!$E$50:$AB$50</c:f>
              <c:numCache>
                <c:formatCode>0.0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axId val="101580800"/>
        <c:axId val="101582720"/>
      </c:barChart>
      <c:catAx>
        <c:axId val="101580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831298557158656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582720"/>
        <c:crosses val="autoZero"/>
        <c:auto val="1"/>
        <c:lblAlgn val="ctr"/>
        <c:lblOffset val="100"/>
        <c:tickLblSkip val="1"/>
        <c:tickMarkSkip val="1"/>
      </c:catAx>
      <c:valAx>
        <c:axId val="101582720"/>
        <c:scaling>
          <c:orientation val="minMax"/>
          <c:min val="2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3.3296337402885902E-3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58080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7391786903441047"/>
          <c:y val="0.11582381729200635"/>
          <c:w val="0.22752497225304907"/>
          <c:h val="0.1517128874388262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209766925638202"/>
          <c:y val="0.11908646003262642"/>
          <c:w val="0.83018867924528361"/>
          <c:h val="0.67047308319738985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LocationSummary!$B$89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LocationSummary!$C$89:$R$89</c:f>
              <c:numCache>
                <c:formatCode>#,##0.00</c:formatCode>
                <c:ptCount val="16"/>
                <c:pt idx="0">
                  <c:v>11530</c:v>
                </c:pt>
                <c:pt idx="1">
                  <c:v>299470</c:v>
                </c:pt>
                <c:pt idx="2">
                  <c:v>210510</c:v>
                </c:pt>
                <c:pt idx="3">
                  <c:v>648680</c:v>
                </c:pt>
                <c:pt idx="4">
                  <c:v>181480</c:v>
                </c:pt>
                <c:pt idx="5">
                  <c:v>394530</c:v>
                </c:pt>
                <c:pt idx="6">
                  <c:v>584640</c:v>
                </c:pt>
                <c:pt idx="7">
                  <c:v>1101990</c:v>
                </c:pt>
                <c:pt idx="8">
                  <c:v>783780</c:v>
                </c:pt>
                <c:pt idx="9">
                  <c:v>995430</c:v>
                </c:pt>
                <c:pt idx="10">
                  <c:v>1535200</c:v>
                </c:pt>
                <c:pt idx="11">
                  <c:v>1131020</c:v>
                </c:pt>
                <c:pt idx="12">
                  <c:v>1951680</c:v>
                </c:pt>
                <c:pt idx="13">
                  <c:v>1562120</c:v>
                </c:pt>
                <c:pt idx="14">
                  <c:v>2405820</c:v>
                </c:pt>
                <c:pt idx="15">
                  <c:v>4078840</c:v>
                </c:pt>
              </c:numCache>
            </c:numRef>
          </c:val>
        </c:ser>
        <c:overlap val="100"/>
        <c:axId val="100246272"/>
        <c:axId val="100247808"/>
      </c:barChart>
      <c:catAx>
        <c:axId val="100246272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47808"/>
        <c:crosses val="autoZero"/>
        <c:auto val="1"/>
        <c:lblAlgn val="ctr"/>
        <c:lblOffset val="50"/>
        <c:tickLblSkip val="1"/>
        <c:tickMarkSkip val="1"/>
      </c:catAx>
      <c:valAx>
        <c:axId val="1002478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9738988580750441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4627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838697743248262"/>
          <c:y val="0.12778684067427951"/>
          <c:w val="0.18534961154273169"/>
          <c:h val="0.1256117455138663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4714518760195769"/>
        </c:manualLayout>
      </c:layout>
      <c:barChart>
        <c:barDir val="col"/>
        <c:grouping val="stacked"/>
        <c:ser>
          <c:idx val="8"/>
          <c:order val="0"/>
          <c:tx>
            <c:strRef>
              <c:f>LocationSummary!$B$139</c:f>
              <c:strCache>
                <c:ptCount val="1"/>
                <c:pt idx="0">
                  <c:v>Heating (elec)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LocationSummary!$C$139:$R$139</c:f>
              <c:numCache>
                <c:formatCode>0.00</c:formatCode>
                <c:ptCount val="16"/>
                <c:pt idx="0">
                  <c:v>2.1796084551371192E-2</c:v>
                </c:pt>
                <c:pt idx="1">
                  <c:v>0.70619313946442663</c:v>
                </c:pt>
                <c:pt idx="2">
                  <c:v>0.37489265428358454</c:v>
                </c:pt>
                <c:pt idx="3">
                  <c:v>1.3034058561719974</c:v>
                </c:pt>
                <c:pt idx="4">
                  <c:v>0.32694126827056791</c:v>
                </c:pt>
                <c:pt idx="5">
                  <c:v>0.60593115052811919</c:v>
                </c:pt>
                <c:pt idx="6">
                  <c:v>1.0636489261069142</c:v>
                </c:pt>
                <c:pt idx="7">
                  <c:v>1.8744632714179226</c:v>
                </c:pt>
                <c:pt idx="8">
                  <c:v>1.2249399517870612</c:v>
                </c:pt>
                <c:pt idx="9">
                  <c:v>2.1316570691241026</c:v>
                </c:pt>
                <c:pt idx="10">
                  <c:v>2.7070737012803021</c:v>
                </c:pt>
                <c:pt idx="11">
                  <c:v>1.9311330912514877</c:v>
                </c:pt>
                <c:pt idx="12">
                  <c:v>3.2432573812440335</c:v>
                </c:pt>
                <c:pt idx="13">
                  <c:v>2.9293937637042884</c:v>
                </c:pt>
                <c:pt idx="14">
                  <c:v>3.9189360023365407</c:v>
                </c:pt>
                <c:pt idx="15">
                  <c:v>7.2842514570682528</c:v>
                </c:pt>
              </c:numCache>
            </c:numRef>
          </c:val>
        </c:ser>
        <c:ser>
          <c:idx val="3"/>
          <c:order val="1"/>
          <c:tx>
            <c:strRef>
              <c:f>LocationSummary!$B$140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LocationSummary!$C$140:$R$140</c:f>
              <c:numCache>
                <c:formatCode>0.00</c:formatCode>
                <c:ptCount val="16"/>
                <c:pt idx="0">
                  <c:v>374.63110126896805</c:v>
                </c:pt>
                <c:pt idx="1">
                  <c:v>253.92874424038467</c:v>
                </c:pt>
                <c:pt idx="2">
                  <c:v>246.90604579793288</c:v>
                </c:pt>
                <c:pt idx="3">
                  <c:v>146.65277529544593</c:v>
                </c:pt>
                <c:pt idx="4">
                  <c:v>53.722989202219715</c:v>
                </c:pt>
                <c:pt idx="5">
                  <c:v>152.67285384853466</c:v>
                </c:pt>
                <c:pt idx="6">
                  <c:v>10.53186805522256</c:v>
                </c:pt>
                <c:pt idx="7">
                  <c:v>100.59328942148834</c:v>
                </c:pt>
                <c:pt idx="8">
                  <c:v>70.344683281095385</c:v>
                </c:pt>
                <c:pt idx="9">
                  <c:v>13.578960675504254</c:v>
                </c:pt>
                <c:pt idx="10">
                  <c:v>72.036059442281797</c:v>
                </c:pt>
                <c:pt idx="11">
                  <c:v>44.865060440542464</c:v>
                </c:pt>
                <c:pt idx="12">
                  <c:v>62.271413563267501</c:v>
                </c:pt>
                <c:pt idx="13">
                  <c:v>26.473524296095452</c:v>
                </c:pt>
                <c:pt idx="14">
                  <c:v>18.23460433567714</c:v>
                </c:pt>
                <c:pt idx="15">
                  <c:v>7.3670765783634637</c:v>
                </c:pt>
              </c:numCache>
            </c:numRef>
          </c:val>
        </c:ser>
        <c:ser>
          <c:idx val="1"/>
          <c:order val="2"/>
          <c:tx>
            <c:strRef>
              <c:f>LocationSummary!$B$141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LocationSummary!$C$141:$R$141</c:f>
              <c:numCache>
                <c:formatCode>0.00</c:formatCode>
                <c:ptCount val="16"/>
                <c:pt idx="0">
                  <c:v>423.3148357229108</c:v>
                </c:pt>
                <c:pt idx="1">
                  <c:v>423.3148357229108</c:v>
                </c:pt>
                <c:pt idx="2">
                  <c:v>423.3148357229108</c:v>
                </c:pt>
                <c:pt idx="3">
                  <c:v>423.3148357229108</c:v>
                </c:pt>
                <c:pt idx="4">
                  <c:v>423.3148357229108</c:v>
                </c:pt>
                <c:pt idx="5">
                  <c:v>423.3148357229108</c:v>
                </c:pt>
                <c:pt idx="6">
                  <c:v>423.3148357229108</c:v>
                </c:pt>
                <c:pt idx="7">
                  <c:v>423.3148357229108</c:v>
                </c:pt>
                <c:pt idx="8">
                  <c:v>423.3148357229108</c:v>
                </c:pt>
                <c:pt idx="9">
                  <c:v>423.3148357229108</c:v>
                </c:pt>
                <c:pt idx="10">
                  <c:v>423.3148357229108</c:v>
                </c:pt>
                <c:pt idx="11">
                  <c:v>423.3148357229108</c:v>
                </c:pt>
                <c:pt idx="12">
                  <c:v>423.3148357229108</c:v>
                </c:pt>
                <c:pt idx="13">
                  <c:v>423.3148357229108</c:v>
                </c:pt>
                <c:pt idx="14">
                  <c:v>423.3148357229108</c:v>
                </c:pt>
                <c:pt idx="15">
                  <c:v>423.3148357229108</c:v>
                </c:pt>
              </c:numCache>
            </c:numRef>
          </c:val>
        </c:ser>
        <c:ser>
          <c:idx val="7"/>
          <c:order val="3"/>
          <c:tx>
            <c:strRef>
              <c:f>LocationSummary!$B$142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LocationSummary!$C$142:$R$142</c:f>
              <c:numCache>
                <c:formatCode>0.00</c:formatCode>
                <c:ptCount val="16"/>
                <c:pt idx="0">
                  <c:v>25.327050248693329</c:v>
                </c:pt>
                <c:pt idx="1">
                  <c:v>25.313972597962504</c:v>
                </c:pt>
                <c:pt idx="2">
                  <c:v>25.30961338105223</c:v>
                </c:pt>
                <c:pt idx="3">
                  <c:v>25.305254164141957</c:v>
                </c:pt>
                <c:pt idx="4">
                  <c:v>25.287817296500858</c:v>
                </c:pt>
                <c:pt idx="5">
                  <c:v>25.283458079590584</c:v>
                </c:pt>
                <c:pt idx="6">
                  <c:v>25.296535730321409</c:v>
                </c:pt>
                <c:pt idx="7">
                  <c:v>25.279098862680311</c:v>
                </c:pt>
                <c:pt idx="8">
                  <c:v>25.287817296500858</c:v>
                </c:pt>
                <c:pt idx="9">
                  <c:v>25.239865910487843</c:v>
                </c:pt>
                <c:pt idx="10">
                  <c:v>25.283458079590584</c:v>
                </c:pt>
                <c:pt idx="11">
                  <c:v>25.270380428859763</c:v>
                </c:pt>
                <c:pt idx="12">
                  <c:v>25.266021211949489</c:v>
                </c:pt>
                <c:pt idx="13">
                  <c:v>25.261661995039212</c:v>
                </c:pt>
                <c:pt idx="14">
                  <c:v>25.248584344308391</c:v>
                </c:pt>
                <c:pt idx="15">
                  <c:v>25.091652535538518</c:v>
                </c:pt>
              </c:numCache>
            </c:numRef>
          </c:val>
        </c:ser>
        <c:ser>
          <c:idx val="6"/>
          <c:order val="4"/>
          <c:tx>
            <c:strRef>
              <c:f>LocationSummary!$B$143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LocationSummary!$C$143:$R$143</c:f>
              <c:numCache>
                <c:formatCode>0.00</c:formatCode>
                <c:ptCount val="16"/>
                <c:pt idx="0">
                  <c:v>86.665591393162146</c:v>
                </c:pt>
                <c:pt idx="1">
                  <c:v>86.665591393162146</c:v>
                </c:pt>
                <c:pt idx="2">
                  <c:v>86.665591393162146</c:v>
                </c:pt>
                <c:pt idx="3">
                  <c:v>86.665591393162146</c:v>
                </c:pt>
                <c:pt idx="4">
                  <c:v>86.665591393162146</c:v>
                </c:pt>
                <c:pt idx="5">
                  <c:v>86.665591393162146</c:v>
                </c:pt>
                <c:pt idx="6">
                  <c:v>86.665591393162146</c:v>
                </c:pt>
                <c:pt idx="7">
                  <c:v>86.665591393162146</c:v>
                </c:pt>
                <c:pt idx="8">
                  <c:v>86.665591393162146</c:v>
                </c:pt>
                <c:pt idx="9">
                  <c:v>86.665591393162146</c:v>
                </c:pt>
                <c:pt idx="10">
                  <c:v>86.665591393162146</c:v>
                </c:pt>
                <c:pt idx="11">
                  <c:v>86.665591393162146</c:v>
                </c:pt>
                <c:pt idx="12">
                  <c:v>86.665591393162146</c:v>
                </c:pt>
                <c:pt idx="13">
                  <c:v>86.665591393162146</c:v>
                </c:pt>
                <c:pt idx="14">
                  <c:v>86.665591393162146</c:v>
                </c:pt>
                <c:pt idx="15">
                  <c:v>86.665591393162146</c:v>
                </c:pt>
              </c:numCache>
            </c:numRef>
          </c:val>
        </c:ser>
        <c:ser>
          <c:idx val="9"/>
          <c:order val="5"/>
          <c:tx>
            <c:strRef>
              <c:f>LocationSummary!$B$145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LocationSummary!$C$145:$R$145</c:f>
              <c:numCache>
                <c:formatCode>0.00</c:formatCode>
                <c:ptCount val="16"/>
                <c:pt idx="0">
                  <c:v>178.16555433981841</c:v>
                </c:pt>
                <c:pt idx="1">
                  <c:v>164.48633167537784</c:v>
                </c:pt>
                <c:pt idx="2">
                  <c:v>173.2919498341318</c:v>
                </c:pt>
                <c:pt idx="3">
                  <c:v>169.07658708189663</c:v>
                </c:pt>
                <c:pt idx="4">
                  <c:v>152.18026233767367</c:v>
                </c:pt>
                <c:pt idx="5">
                  <c:v>149.74781930174066</c:v>
                </c:pt>
                <c:pt idx="6">
                  <c:v>120.65440564257038</c:v>
                </c:pt>
                <c:pt idx="7">
                  <c:v>156.09919834001022</c:v>
                </c:pt>
                <c:pt idx="8">
                  <c:v>154.98323881098</c:v>
                </c:pt>
                <c:pt idx="9">
                  <c:v>125.87674750107892</c:v>
                </c:pt>
                <c:pt idx="10">
                  <c:v>175.09666563498536</c:v>
                </c:pt>
                <c:pt idx="11">
                  <c:v>174.66946237777847</c:v>
                </c:pt>
                <c:pt idx="12">
                  <c:v>225.37151426117813</c:v>
                </c:pt>
                <c:pt idx="13">
                  <c:v>239.36895976006872</c:v>
                </c:pt>
                <c:pt idx="14">
                  <c:v>242.93479919267304</c:v>
                </c:pt>
                <c:pt idx="15">
                  <c:v>308.48870308937705</c:v>
                </c:pt>
              </c:numCache>
            </c:numRef>
          </c:val>
        </c:ser>
        <c:ser>
          <c:idx val="0"/>
          <c:order val="6"/>
          <c:tx>
            <c:strRef>
              <c:f>LocationSummary!$B$155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LocationSummary!$C$155:$R$155</c:f>
              <c:numCache>
                <c:formatCode>0.00</c:formatCode>
                <c:ptCount val="16"/>
                <c:pt idx="0">
                  <c:v>5.0261770975461975</c:v>
                </c:pt>
                <c:pt idx="1">
                  <c:v>130.54546881198263</c:v>
                </c:pt>
                <c:pt idx="2">
                  <c:v>91.765875178182995</c:v>
                </c:pt>
                <c:pt idx="3">
                  <c:v>282.77368253566931</c:v>
                </c:pt>
                <c:pt idx="4">
                  <c:v>79.11106848765688</c:v>
                </c:pt>
                <c:pt idx="5">
                  <c:v>171.98418476104953</c:v>
                </c:pt>
                <c:pt idx="6">
                  <c:v>254.8572574422731</c:v>
                </c:pt>
                <c:pt idx="7">
                  <c:v>480.38134429531084</c:v>
                </c:pt>
                <c:pt idx="8">
                  <c:v>341.6667029934743</c:v>
                </c:pt>
                <c:pt idx="9">
                  <c:v>433.92952889942853</c:v>
                </c:pt>
                <c:pt idx="10">
                  <c:v>669.22698006530118</c:v>
                </c:pt>
                <c:pt idx="11">
                  <c:v>493.03615098583697</c:v>
                </c:pt>
                <c:pt idx="12">
                  <c:v>850.77964594440266</c:v>
                </c:pt>
                <c:pt idx="13">
                  <c:v>680.96199198775935</c:v>
                </c:pt>
                <c:pt idx="14">
                  <c:v>1048.7491227075968</c:v>
                </c:pt>
                <c:pt idx="15">
                  <c:v>1778.0548302302975</c:v>
                </c:pt>
              </c:numCache>
            </c:numRef>
          </c:val>
        </c:ser>
        <c:overlap val="100"/>
        <c:axId val="100339072"/>
        <c:axId val="100340864"/>
      </c:barChart>
      <c:catAx>
        <c:axId val="100339072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40864"/>
        <c:crosses val="autoZero"/>
        <c:auto val="1"/>
        <c:lblAlgn val="ctr"/>
        <c:lblOffset val="50"/>
        <c:tickLblSkip val="1"/>
        <c:tickMarkSkip val="1"/>
      </c:catAx>
      <c:valAx>
        <c:axId val="1003408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Site Energy Use Intensity (MJ/m</a:t>
                </a:r>
                <a:r>
                  <a:rPr lang="en-US" sz="16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7.8303425774877644E-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3907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71661117277099"/>
          <c:y val="5.4377379010332114E-2"/>
          <c:w val="0.31076581576026863"/>
          <c:h val="0.358890701468189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281539030706738"/>
          <c:y val="6.0358890701468187E-2"/>
          <c:w val="0.8272290048094747"/>
          <c:h val="0.7292006525285547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LocationSummary!$B$237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FFFF99"/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LocationSummary!$C$237:$R$237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0"/>
          <c:order val="1"/>
          <c:tx>
            <c:v>Water for Electricity (m3)</c:v>
          </c:tx>
          <c:val>
            <c:numRef>
              <c:f>LocationSummary!$C$245:$R$245</c:f>
              <c:numCache>
                <c:formatCode>#,##0.00</c:formatCode>
                <c:ptCount val="16"/>
                <c:pt idx="0">
                  <c:v>367.32176010000001</c:v>
                </c:pt>
                <c:pt idx="1">
                  <c:v>989.57185419999996</c:v>
                </c:pt>
                <c:pt idx="2">
                  <c:v>18092.900000000001</c:v>
                </c:pt>
                <c:pt idx="3">
                  <c:v>3391</c:v>
                </c:pt>
                <c:pt idx="4">
                  <c:v>8296.07</c:v>
                </c:pt>
                <c:pt idx="5">
                  <c:v>14654.6</c:v>
                </c:pt>
                <c:pt idx="6">
                  <c:v>7468.37</c:v>
                </c:pt>
                <c:pt idx="7">
                  <c:v>114.8450771</c:v>
                </c:pt>
                <c:pt idx="8">
                  <c:v>2204.35</c:v>
                </c:pt>
                <c:pt idx="9">
                  <c:v>4406.2700000000004</c:v>
                </c:pt>
                <c:pt idx="10">
                  <c:v>776.16319629999998</c:v>
                </c:pt>
                <c:pt idx="11">
                  <c:v>2189.5500000000002</c:v>
                </c:pt>
                <c:pt idx="12">
                  <c:v>816.72786340000005</c:v>
                </c:pt>
                <c:pt idx="13">
                  <c:v>32453.5</c:v>
                </c:pt>
                <c:pt idx="14">
                  <c:v>791.19784420000008</c:v>
                </c:pt>
                <c:pt idx="15">
                  <c:v>558.72890529999995</c:v>
                </c:pt>
              </c:numCache>
            </c:numRef>
          </c:val>
        </c:ser>
        <c:overlap val="100"/>
        <c:axId val="100366592"/>
        <c:axId val="100376576"/>
      </c:barChart>
      <c:catAx>
        <c:axId val="100366592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76576"/>
        <c:crosses val="autoZero"/>
        <c:auto val="1"/>
        <c:lblAlgn val="ctr"/>
        <c:lblOffset val="50"/>
        <c:tickLblSkip val="1"/>
        <c:tickMarkSkip val="1"/>
      </c:catAx>
      <c:valAx>
        <c:axId val="1003765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9738988580750441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6659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66111727709951"/>
          <c:y val="0.10386079390973356"/>
          <c:w val="0.33353608268445123"/>
          <c:h val="9.10457155335192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209766925638202"/>
          <c:y val="6.4709081022294834E-2"/>
          <c:w val="0.84646688864224551"/>
          <c:h val="0.72485046220772165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LocationSummary!$B$239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LocationSummary!$C$239:$R$239</c:f>
              <c:numCache>
                <c:formatCode>#,##0.00</c:formatCode>
                <c:ptCount val="16"/>
                <c:pt idx="0">
                  <c:v>190366.28020000001</c:v>
                </c:pt>
                <c:pt idx="1">
                  <c:v>208263.6299</c:v>
                </c:pt>
                <c:pt idx="2">
                  <c:v>187667.5975</c:v>
                </c:pt>
                <c:pt idx="3">
                  <c:v>178997.26860000001</c:v>
                </c:pt>
                <c:pt idx="4">
                  <c:v>58491.955300000001</c:v>
                </c:pt>
                <c:pt idx="5">
                  <c:v>187278.74770000001</c:v>
                </c:pt>
                <c:pt idx="6">
                  <c:v>60252.702799999999</c:v>
                </c:pt>
                <c:pt idx="7">
                  <c:v>156375.98389999999</c:v>
                </c:pt>
                <c:pt idx="8">
                  <c:v>212440.31039999999</c:v>
                </c:pt>
                <c:pt idx="9">
                  <c:v>49361.933400000002</c:v>
                </c:pt>
                <c:pt idx="10">
                  <c:v>294410.80489999999</c:v>
                </c:pt>
                <c:pt idx="11">
                  <c:v>217371.30230000001</c:v>
                </c:pt>
                <c:pt idx="12">
                  <c:v>215388.00690000001</c:v>
                </c:pt>
                <c:pt idx="13">
                  <c:v>215396.31030000001</c:v>
                </c:pt>
                <c:pt idx="14">
                  <c:v>217944.74830000001</c:v>
                </c:pt>
                <c:pt idx="15">
                  <c:v>227435.53640000001</c:v>
                </c:pt>
              </c:numCache>
            </c:numRef>
          </c:val>
        </c:ser>
        <c:overlap val="100"/>
        <c:axId val="100679040"/>
        <c:axId val="100861056"/>
      </c:barChart>
      <c:catAx>
        <c:axId val="100679040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861056"/>
        <c:crosses val="autoZero"/>
        <c:auto val="1"/>
        <c:lblAlgn val="ctr"/>
        <c:lblOffset val="50"/>
        <c:tickLblSkip val="1"/>
        <c:tickMarkSkip val="1"/>
      </c:catAx>
      <c:valAx>
        <c:axId val="1008610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0.19738988580750441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679040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346"/>
          <c:y val="1.95758564437195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Schedules!$D$2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Schedules!$E$2:$AB$2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0.2</c:v>
                </c:pt>
                <c:pt idx="8">
                  <c:v>0.5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0.6</c:v>
                </c:pt>
                <c:pt idx="19">
                  <c:v>0.6</c:v>
                </c:pt>
                <c:pt idx="20">
                  <c:v>0.5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1"/>
          <c:order val="1"/>
          <c:tx>
            <c:strRef>
              <c:f>Schedules!$D$3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Schedules!$E$3:$AB$3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0.1</c:v>
                </c:pt>
                <c:pt idx="8">
                  <c:v>0.3</c:v>
                </c:pt>
                <c:pt idx="9">
                  <c:v>0.6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0.5</c:v>
                </c:pt>
                <c:pt idx="19">
                  <c:v>0.3</c:v>
                </c:pt>
                <c:pt idx="20">
                  <c:v>0.3</c:v>
                </c:pt>
                <c:pt idx="21">
                  <c:v>0.1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4"/>
          <c:order val="2"/>
          <c:tx>
            <c:strRef>
              <c:f>Schedules!$D$6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Schedules!$E$6:$AB$6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0.1</c:v>
                </c:pt>
                <c:pt idx="9">
                  <c:v>0.1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0.4</c:v>
                </c:pt>
                <c:pt idx="18">
                  <c:v>0.2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axId val="100966400"/>
        <c:axId val="100968320"/>
      </c:barChart>
      <c:catAx>
        <c:axId val="100966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901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68320"/>
        <c:crosses val="autoZero"/>
        <c:auto val="1"/>
        <c:lblAlgn val="ctr"/>
        <c:lblOffset val="100"/>
        <c:tickLblSkip val="1"/>
        <c:tickMarkSkip val="1"/>
      </c:catAx>
      <c:valAx>
        <c:axId val="1009683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16E-3"/>
              <c:y val="0.41924959216965962"/>
            </c:manualLayout>
          </c:layout>
          <c:spPr>
            <a:noFill/>
            <a:ln w="25400">
              <a:noFill/>
            </a:ln>
          </c:spPr>
        </c:title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6640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208657047724827"/>
          <c:y val="0.15497553017944662"/>
          <c:w val="0.17425083240843606"/>
          <c:h val="0.1337683523654171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9067702552719202"/>
          <c:y val="1.95758564437195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804"/>
          <c:h val="0.776508972267540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Schedules!$D$12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0.4</c:v>
                </c:pt>
                <c:pt idx="8">
                  <c:v>0.7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0.8</c:v>
                </c:pt>
                <c:pt idx="19">
                  <c:v>0.8</c:v>
                </c:pt>
                <c:pt idx="20">
                  <c:v>0.7</c:v>
                </c:pt>
                <c:pt idx="21">
                  <c:v>0.4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</c:ser>
        <c:ser>
          <c:idx val="1"/>
          <c:order val="1"/>
          <c:tx>
            <c:strRef>
              <c:f>Schedules!$D$13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Schedules!$E$13:$AB$13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0.3</c:v>
                </c:pt>
                <c:pt idx="8">
                  <c:v>0.5</c:v>
                </c:pt>
                <c:pt idx="9">
                  <c:v>0.8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0.7</c:v>
                </c:pt>
                <c:pt idx="19">
                  <c:v>0.5</c:v>
                </c:pt>
                <c:pt idx="20">
                  <c:v>0.5</c:v>
                </c:pt>
                <c:pt idx="21">
                  <c:v>0.3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</c:ser>
        <c:ser>
          <c:idx val="4"/>
          <c:order val="2"/>
          <c:tx>
            <c:strRef>
              <c:f>Schedules!$D$16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Schedules!$E$16:$AB$16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0.3</c:v>
                </c:pt>
                <c:pt idx="9">
                  <c:v>0.3</c:v>
                </c:pt>
                <c:pt idx="10">
                  <c:v>0.6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0.6</c:v>
                </c:pt>
                <c:pt idx="18">
                  <c:v>0.4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</c:ser>
        <c:axId val="101031936"/>
        <c:axId val="101033856"/>
      </c:barChart>
      <c:catAx>
        <c:axId val="101031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33856"/>
        <c:crosses val="autoZero"/>
        <c:auto val="1"/>
        <c:lblAlgn val="ctr"/>
        <c:lblOffset val="100"/>
        <c:tickLblSkip val="1"/>
        <c:tickMarkSkip val="1"/>
      </c:catAx>
      <c:valAx>
        <c:axId val="1010338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088"/>
            </c:manualLayout>
          </c:layout>
          <c:spPr>
            <a:noFill/>
            <a:ln w="25400">
              <a:noFill/>
            </a:ln>
          </c:spPr>
        </c:title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3193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317425083240953"/>
          <c:y val="0.16476345840130657"/>
          <c:w val="0.17425083240843675"/>
          <c:h val="0.1337683523654167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5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804"/>
          <c:h val="0.776508972267540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Schedules!$D$7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Schedules!$E$7:$AB$7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0.2</c:v>
                </c:pt>
                <c:pt idx="9">
                  <c:v>0.5</c:v>
                </c:pt>
                <c:pt idx="10">
                  <c:v>0.5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0.8</c:v>
                </c:pt>
                <c:pt idx="16">
                  <c:v>0.7</c:v>
                </c:pt>
                <c:pt idx="17">
                  <c:v>0.5</c:v>
                </c:pt>
                <c:pt idx="18">
                  <c:v>0.5</c:v>
                </c:pt>
                <c:pt idx="19">
                  <c:v>0.3</c:v>
                </c:pt>
                <c:pt idx="20">
                  <c:v>0.3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strRef>
              <c:f>Schedules!$D$9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0.2</c:v>
                </c:pt>
                <c:pt idx="9">
                  <c:v>0.5</c:v>
                </c:pt>
                <c:pt idx="10">
                  <c:v>0.6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0.6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strRef>
              <c:f>Schedules!$D$11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0.2</c:v>
                </c:pt>
                <c:pt idx="18">
                  <c:v>0.1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01277696"/>
        <c:axId val="101279616"/>
      </c:barChart>
      <c:catAx>
        <c:axId val="101277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279616"/>
        <c:crosses val="autoZero"/>
        <c:auto val="1"/>
        <c:lblAlgn val="ctr"/>
        <c:lblOffset val="100"/>
        <c:tickLblSkip val="1"/>
        <c:tickMarkSkip val="1"/>
      </c:catAx>
      <c:valAx>
        <c:axId val="1012796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088"/>
            </c:manualLayout>
          </c:layout>
          <c:spPr>
            <a:noFill/>
            <a:ln w="25400">
              <a:noFill/>
            </a:ln>
          </c:spPr>
        </c:title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27769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92119866814651"/>
          <c:y val="0.16802610114192626"/>
          <c:w val="0.17425083240843589"/>
          <c:h val="0.1337683523654168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5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210876803551609"/>
          <c:y val="9.461663947797716E-2"/>
          <c:w val="0.88346281908989999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Schedules!$D$43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Schedules!$E$43:$AB$43</c:f>
              <c:numCache>
                <c:formatCode>0.0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2"/>
          <c:order val="1"/>
          <c:tx>
            <c:strRef>
              <c:f>Schedules!$D$45</c:f>
              <c:strCache>
                <c:ptCount val="1"/>
                <c:pt idx="0">
                  <c:v>WinterDesign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Schedules!$E$45:$AB$45</c:f>
              <c:numCache>
                <c:formatCode>0.0</c:formatCode>
                <c:ptCount val="24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ser>
          <c:idx val="3"/>
          <c:order val="2"/>
          <c:tx>
            <c:strRef>
              <c:f>Schedules!$D$46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Schedules!$E$46:$AB$46</c:f>
              <c:numCache>
                <c:formatCode>0.0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axId val="101363712"/>
        <c:axId val="101365632"/>
      </c:barChart>
      <c:catAx>
        <c:axId val="101363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720310765815769"/>
              <c:y val="0.9494290375203984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65632"/>
        <c:crosses val="autoZero"/>
        <c:auto val="1"/>
        <c:lblAlgn val="ctr"/>
        <c:lblOffset val="100"/>
        <c:tickLblSkip val="1"/>
        <c:tickMarkSkip val="1"/>
      </c:catAx>
      <c:valAx>
        <c:axId val="101365632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6371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62893081761012"/>
          <c:y val="6.5252854812398436E-3"/>
          <c:w val="0.2075471698113226"/>
          <c:h val="0.1337683523654169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1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7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8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0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3</xdr:row>
      <xdr:rowOff>66675</xdr:rowOff>
    </xdr:from>
    <xdr:to>
      <xdr:col>11</xdr:col>
      <xdr:colOff>314325</xdr:colOff>
      <xdr:row>25</xdr:row>
      <xdr:rowOff>85725</xdr:rowOff>
    </xdr:to>
    <xdr:pic>
      <xdr:nvPicPr>
        <xdr:cNvPr id="118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353" t="16699" r="49542" b="27730"/>
        <a:stretch>
          <a:fillRect/>
        </a:stretch>
      </xdr:blipFill>
      <xdr:spPr bwMode="auto">
        <a:xfrm>
          <a:off x="95250" y="533400"/>
          <a:ext cx="6086475" cy="29527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314325</xdr:colOff>
      <xdr:row>29</xdr:row>
      <xdr:rowOff>123825</xdr:rowOff>
    </xdr:from>
    <xdr:to>
      <xdr:col>11</xdr:col>
      <xdr:colOff>19050</xdr:colOff>
      <xdr:row>61</xdr:row>
      <xdr:rowOff>9525</xdr:rowOff>
    </xdr:to>
    <xdr:grpSp>
      <xdr:nvGrpSpPr>
        <xdr:cNvPr id="1185" name="Group 23"/>
        <xdr:cNvGrpSpPr>
          <a:grpSpLocks/>
        </xdr:cNvGrpSpPr>
      </xdr:nvGrpSpPr>
      <xdr:grpSpPr bwMode="auto">
        <a:xfrm>
          <a:off x="314325" y="4057650"/>
          <a:ext cx="5572125" cy="4152900"/>
          <a:chOff x="9" y="370"/>
          <a:chExt cx="638" cy="498"/>
        </a:xfrm>
      </xdr:grpSpPr>
      <xdr:pic>
        <xdr:nvPicPr>
          <xdr:cNvPr id="1186" name="Picture 17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 l="10551" t="10016" r="54541" b="17593"/>
          <a:stretch>
            <a:fillRect/>
          </a:stretch>
        </xdr:blipFill>
        <xdr:spPr bwMode="auto">
          <a:xfrm>
            <a:off x="9" y="370"/>
            <a:ext cx="638" cy="498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1042" name="Text Box 18"/>
          <xdr:cNvSpPr txBox="1">
            <a:spLocks noChangeArrowheads="1"/>
          </xdr:cNvSpPr>
        </xdr:nvSpPr>
        <xdr:spPr bwMode="auto">
          <a:xfrm>
            <a:off x="274" y="423"/>
            <a:ext cx="115" cy="2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Back_Space</a:t>
            </a:r>
          </a:p>
        </xdr:txBody>
      </xdr:sp>
      <xdr:sp macro="" textlink="">
        <xdr:nvSpPr>
          <xdr:cNvPr id="1043" name="Text Box 19"/>
          <xdr:cNvSpPr txBox="1">
            <a:spLocks noChangeArrowheads="1"/>
          </xdr:cNvSpPr>
        </xdr:nvSpPr>
        <xdr:spPr bwMode="auto">
          <a:xfrm>
            <a:off x="277" y="581"/>
            <a:ext cx="108" cy="2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Core_Retail</a:t>
            </a:r>
          </a:p>
        </xdr:txBody>
      </xdr:sp>
      <xdr:sp macro="" textlink="">
        <xdr:nvSpPr>
          <xdr:cNvPr id="1044" name="Text Box 20"/>
          <xdr:cNvSpPr txBox="1">
            <a:spLocks noChangeArrowheads="1"/>
          </xdr:cNvSpPr>
        </xdr:nvSpPr>
        <xdr:spPr bwMode="auto">
          <a:xfrm>
            <a:off x="278" y="839"/>
            <a:ext cx="108" cy="2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Front_Entry</a:t>
            </a:r>
          </a:p>
        </xdr:txBody>
      </xdr:sp>
      <xdr:sp macro="" textlink="">
        <xdr:nvSpPr>
          <xdr:cNvPr id="1045" name="Text Box 21"/>
          <xdr:cNvSpPr txBox="1">
            <a:spLocks noChangeArrowheads="1"/>
          </xdr:cNvSpPr>
        </xdr:nvSpPr>
        <xdr:spPr bwMode="auto">
          <a:xfrm>
            <a:off x="124" y="789"/>
            <a:ext cx="128" cy="2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Point_of_Sale</a:t>
            </a:r>
          </a:p>
        </xdr:txBody>
      </xdr:sp>
      <xdr:sp macro="" textlink="">
        <xdr:nvSpPr>
          <xdr:cNvPr id="1046" name="Text Box 22"/>
          <xdr:cNvSpPr txBox="1">
            <a:spLocks noChangeArrowheads="1"/>
          </xdr:cNvSpPr>
        </xdr:nvSpPr>
        <xdr:spPr bwMode="auto">
          <a:xfrm>
            <a:off x="405" y="789"/>
            <a:ext cx="113" cy="2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Front_Retail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retail01miami_9" preserveFormatting="0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retail10seattle_9" preserveFormatting="0" connectionId="1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retail11chicago_9" preserveFormatting="0" connectionId="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retail12boulder_9" preserveFormatting="0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retail13minneapolis_9" preserveFormatting="0" connectionId="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retail14helena_9" preserveFormatting="0" connectionId="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retail15duluth_9" preserveFormatting="0" connectionId="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retail16fairbanks_9" preserveFormatting="0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tail02houston_9" preserveFormatting="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tail03phoenix_9" preserveFormatting="0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etail04atlanta_9" preserveFormatting="0" connectionId="1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etail05losangeles_9" preserveFormatting="0" connectionId="1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etail06lasvegas_9" preserveFormatting="0" connectionId="1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retail07sanfrancisco_9" preserveFormatting="0" connectionId="1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retail08baltimore_9" preserveFormatting="0" connectionId="1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retail09albuquerque_9" preserveFormatting="0" connectionId="1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435"/>
  <sheetViews>
    <sheetView tabSelected="1" workbookViewId="0">
      <pane ySplit="2" topLeftCell="A3" activePane="bottomLeft" state="frozen"/>
      <selection pane="bottomLeft" activeCell="C3" sqref="C3"/>
    </sheetView>
  </sheetViews>
  <sheetFormatPr defaultRowHeight="12.75"/>
  <cols>
    <col min="1" max="1" width="2.5" style="11" customWidth="1"/>
    <col min="2" max="2" width="44.83203125" style="16" customWidth="1"/>
    <col min="3" max="3" width="37" style="23" customWidth="1"/>
    <col min="4" max="4" width="49.6640625" style="1" customWidth="1"/>
    <col min="5" max="18" width="21.33203125" style="1" customWidth="1"/>
    <col min="19" max="16384" width="9.33203125" style="1"/>
  </cols>
  <sheetData>
    <row r="1" spans="1:18" ht="18">
      <c r="A1" s="15" t="s">
        <v>586</v>
      </c>
      <c r="C1" s="32"/>
      <c r="D1" s="20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8">
      <c r="A2" s="15"/>
      <c r="C2" s="33" t="s">
        <v>1</v>
      </c>
      <c r="D2" s="21" t="s">
        <v>152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>
      <c r="A3" s="17" t="s">
        <v>7</v>
      </c>
    </row>
    <row r="4" spans="1:18">
      <c r="B4" s="18" t="s">
        <v>8</v>
      </c>
      <c r="C4" s="23" t="s">
        <v>190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>
      <c r="B5" s="18" t="s">
        <v>23</v>
      </c>
      <c r="C5" s="23" t="s">
        <v>24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>
      <c r="B6" s="18" t="s">
        <v>25</v>
      </c>
      <c r="C6" s="23" t="s">
        <v>190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>
      <c r="A7" s="17" t="s">
        <v>26</v>
      </c>
    </row>
    <row r="8" spans="1:18" ht="14.25">
      <c r="B8" s="18" t="s">
        <v>234</v>
      </c>
      <c r="C8" s="23">
        <v>2294</v>
      </c>
      <c r="D8" s="7" t="s">
        <v>154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>
      <c r="B9" s="18" t="s">
        <v>27</v>
      </c>
      <c r="C9" s="23" t="s">
        <v>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>
      <c r="B10" s="18" t="s">
        <v>28</v>
      </c>
      <c r="C10" s="41">
        <v>1.3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>
      <c r="B11" s="18" t="s">
        <v>29</v>
      </c>
      <c r="C11" s="23">
        <v>1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>
      <c r="B12" s="18" t="s">
        <v>30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>
      <c r="B13" s="62" t="s">
        <v>258</v>
      </c>
      <c r="C13" s="64">
        <v>0.254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>
      <c r="B14" s="63" t="s">
        <v>259</v>
      </c>
      <c r="C14" s="64">
        <v>0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>
      <c r="B15" s="63" t="s">
        <v>260</v>
      </c>
      <c r="C15" s="64">
        <v>0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>
      <c r="B16" s="63" t="s">
        <v>261</v>
      </c>
      <c r="C16" s="64">
        <v>0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>
      <c r="B17" s="63" t="s">
        <v>239</v>
      </c>
      <c r="C17" s="64">
        <v>7.0999999999999994E-2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>
      <c r="B18" s="18" t="s">
        <v>31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B19" s="18" t="s">
        <v>32</v>
      </c>
      <c r="C19" s="23" t="s">
        <v>33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>
      <c r="B20" s="18" t="s">
        <v>34</v>
      </c>
      <c r="C20" s="23">
        <v>0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 ht="25.5">
      <c r="B21" s="18" t="s">
        <v>35</v>
      </c>
      <c r="C21" s="23" t="s">
        <v>206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>
      <c r="B22" s="18" t="s">
        <v>235</v>
      </c>
      <c r="C22" s="41">
        <v>6.1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25.5">
      <c r="B23" s="18" t="s">
        <v>147</v>
      </c>
      <c r="C23" s="1" t="s">
        <v>643</v>
      </c>
      <c r="D23" s="7" t="s">
        <v>154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>
      <c r="A24" s="17" t="s">
        <v>36</v>
      </c>
    </row>
    <row r="25" spans="1:18">
      <c r="B25" s="17" t="s">
        <v>37</v>
      </c>
    </row>
    <row r="26" spans="1:18">
      <c r="B26" s="18" t="s">
        <v>38</v>
      </c>
      <c r="C26" s="23" t="s">
        <v>207</v>
      </c>
      <c r="D26" s="7" t="s">
        <v>154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4.25">
      <c r="B27" s="18" t="s">
        <v>228</v>
      </c>
      <c r="C27" s="39">
        <v>1177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4.25">
      <c r="B28" s="18" t="s">
        <v>229</v>
      </c>
      <c r="C28" s="39">
        <v>1093.0999999999999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>
      <c r="B29" s="18" t="s">
        <v>39</v>
      </c>
      <c r="C29" s="40">
        <v>0.34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1:18">
      <c r="B30" s="17" t="s">
        <v>40</v>
      </c>
    </row>
    <row r="31" spans="1:18">
      <c r="B31" s="18" t="s">
        <v>38</v>
      </c>
      <c r="C31" s="23" t="s">
        <v>292</v>
      </c>
      <c r="D31" s="7" t="s">
        <v>154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4.25">
      <c r="B32" s="18" t="s">
        <v>228</v>
      </c>
      <c r="C32" s="23">
        <v>2294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 ht="14.25">
      <c r="B33" s="18" t="s">
        <v>229</v>
      </c>
      <c r="C33" s="23">
        <v>2294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B34" s="18" t="s">
        <v>41</v>
      </c>
      <c r="C34" s="8">
        <v>0.66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2:18" ht="14.25">
      <c r="B35" s="17" t="s">
        <v>262</v>
      </c>
    </row>
    <row r="36" spans="2:18">
      <c r="B36" s="18" t="s">
        <v>258</v>
      </c>
      <c r="C36" s="65">
        <v>83.9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B37" s="18" t="s">
        <v>259</v>
      </c>
      <c r="C37" s="65">
        <v>0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B38" s="18" t="s">
        <v>260</v>
      </c>
      <c r="C38" s="65">
        <v>0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B39" s="18" t="s">
        <v>261</v>
      </c>
      <c r="C39" s="65">
        <v>0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 ht="14.25">
      <c r="B40" s="18" t="s">
        <v>263</v>
      </c>
      <c r="C40" s="65">
        <v>83.9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 ht="14.25">
      <c r="B41" s="18" t="s">
        <v>231</v>
      </c>
      <c r="C41" s="23">
        <v>0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B42" s="17" t="s">
        <v>45</v>
      </c>
    </row>
    <row r="43" spans="2:18" ht="14.25">
      <c r="B43" s="18" t="s">
        <v>230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 ht="14.25">
      <c r="B44" s="18" t="s">
        <v>231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B45" s="17" t="s">
        <v>46</v>
      </c>
    </row>
    <row r="46" spans="2:18">
      <c r="B46" s="18" t="s">
        <v>47</v>
      </c>
      <c r="C46" s="23" t="s">
        <v>48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8" t="s">
        <v>49</v>
      </c>
      <c r="C47" s="34" t="s">
        <v>205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 ht="14.25">
      <c r="B48" s="18" t="s">
        <v>230</v>
      </c>
      <c r="C48" s="23">
        <v>2294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>
      <c r="B49" s="17" t="s">
        <v>50</v>
      </c>
    </row>
    <row r="50" spans="1:18">
      <c r="B50" s="18" t="s">
        <v>49</v>
      </c>
      <c r="C50" s="23" t="s">
        <v>51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>
      <c r="B51" s="17" t="s">
        <v>52</v>
      </c>
      <c r="C51" s="23">
        <v>244.23</v>
      </c>
    </row>
    <row r="52" spans="1:18">
      <c r="B52" s="18" t="s">
        <v>49</v>
      </c>
      <c r="C52" s="23" t="s">
        <v>236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4.25">
      <c r="B53" s="18" t="s">
        <v>230</v>
      </c>
      <c r="C53" s="23">
        <v>7764.95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4.25">
      <c r="B54" s="18" t="s">
        <v>264</v>
      </c>
      <c r="C54" s="66">
        <v>1.8400000000000001E-7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>
      <c r="B55" s="17" t="s">
        <v>53</v>
      </c>
    </row>
    <row r="56" spans="1:18">
      <c r="B56" s="18" t="s">
        <v>54</v>
      </c>
      <c r="C56" s="8">
        <v>1.01</v>
      </c>
      <c r="D56" s="10" t="s">
        <v>155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</row>
    <row r="57" spans="1:18">
      <c r="A57" s="17" t="s">
        <v>55</v>
      </c>
    </row>
    <row r="58" spans="1:18">
      <c r="B58" s="19" t="s">
        <v>56</v>
      </c>
      <c r="C58" s="23" t="s">
        <v>148</v>
      </c>
      <c r="D58" s="7" t="s">
        <v>154</v>
      </c>
    </row>
    <row r="59" spans="1:18">
      <c r="B59" s="18" t="s">
        <v>57</v>
      </c>
      <c r="C59" s="23" t="s">
        <v>149</v>
      </c>
      <c r="D59" s="7" t="s">
        <v>154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>
      <c r="B60" s="18" t="s">
        <v>58</v>
      </c>
      <c r="C60" s="23" t="s">
        <v>150</v>
      </c>
      <c r="D60" s="7" t="s">
        <v>154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>
      <c r="B61" s="18" t="s">
        <v>59</v>
      </c>
      <c r="C61" s="23" t="s">
        <v>151</v>
      </c>
      <c r="D61" s="7" t="s">
        <v>154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>
      <c r="B62" s="17" t="s">
        <v>66</v>
      </c>
    </row>
    <row r="63" spans="1:18">
      <c r="B63" s="18" t="s">
        <v>67</v>
      </c>
      <c r="C63" s="23" t="s">
        <v>64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>
      <c r="B64" s="18" t="s">
        <v>68</v>
      </c>
      <c r="C64" s="23" t="s">
        <v>64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8" t="s">
        <v>69</v>
      </c>
      <c r="C65" s="23" t="s">
        <v>64</v>
      </c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2:18">
      <c r="B66" s="18" t="s">
        <v>232</v>
      </c>
      <c r="C66" s="23" t="s">
        <v>64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8" t="s">
        <v>233</v>
      </c>
      <c r="C67" s="23" t="s">
        <v>64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9"/>
      <c r="C68" s="35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9"/>
      <c r="C69" s="35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9"/>
      <c r="C70" s="35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9"/>
      <c r="C71" s="35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9"/>
      <c r="C72" s="3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9"/>
      <c r="C73" s="3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9"/>
      <c r="C74" s="35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9"/>
      <c r="C75" s="35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9"/>
      <c r="C76" s="35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9"/>
      <c r="C77" s="35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9"/>
      <c r="C78" s="3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9"/>
      <c r="C79" s="3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9"/>
      <c r="C80" s="35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9"/>
      <c r="C81" s="35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9"/>
      <c r="C82" s="35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9"/>
      <c r="C83" s="35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</row>
    <row r="84" spans="2:18">
      <c r="B84" s="19"/>
      <c r="C84" s="35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9"/>
      <c r="C85" s="35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9"/>
      <c r="C86" s="35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9"/>
      <c r="C87" s="35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9"/>
      <c r="C88" s="35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9"/>
      <c r="C89" s="35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9"/>
      <c r="C90" s="35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9"/>
      <c r="C91" s="35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9"/>
      <c r="C92" s="35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 spans="2:18">
      <c r="B93" s="19"/>
      <c r="C93" s="35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9"/>
      <c r="C94" s="35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6" spans="2:18">
      <c r="B96" s="17"/>
    </row>
    <row r="97" spans="2:18">
      <c r="B97" s="19"/>
      <c r="C97" s="35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9"/>
      <c r="C98" s="35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</row>
    <row r="99" spans="2:18">
      <c r="B99" s="19"/>
      <c r="C99" s="35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9"/>
      <c r="C100" s="35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9"/>
      <c r="C101" s="35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9"/>
      <c r="C102" s="35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9"/>
      <c r="C103" s="35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9"/>
      <c r="C104" s="35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9"/>
      <c r="C105" s="35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9"/>
      <c r="C106" s="35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9"/>
      <c r="C107" s="35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9"/>
      <c r="C108" s="35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9"/>
      <c r="C109" s="35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9"/>
      <c r="C110" s="35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9"/>
      <c r="C111" s="35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9"/>
      <c r="C112" s="35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9"/>
      <c r="C113" s="35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9"/>
      <c r="C114" s="35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</row>
    <row r="115" spans="2:18">
      <c r="B115" s="19"/>
      <c r="C115" s="35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9"/>
      <c r="C116" s="35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9"/>
      <c r="C117" s="35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9"/>
      <c r="C118" s="35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9"/>
      <c r="C119" s="35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9"/>
      <c r="C120" s="35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9"/>
      <c r="C121" s="35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9"/>
      <c r="C122" s="35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9"/>
      <c r="C123" s="35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</row>
    <row r="124" spans="2:18">
      <c r="B124" s="19"/>
      <c r="C124" s="35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9"/>
      <c r="C125" s="35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7" spans="2:18">
      <c r="B127" s="17"/>
    </row>
    <row r="128" spans="2:18">
      <c r="B128" s="19"/>
      <c r="C128" s="35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9"/>
      <c r="C129" s="35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</row>
    <row r="130" spans="2:18">
      <c r="B130" s="19"/>
      <c r="C130" s="35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9"/>
      <c r="C131" s="35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9"/>
      <c r="C132" s="35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9"/>
      <c r="C133" s="35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9"/>
      <c r="C134" s="35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9"/>
      <c r="C135" s="35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9"/>
      <c r="C136" s="35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9"/>
      <c r="C137" s="35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9"/>
      <c r="C138" s="35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9"/>
      <c r="C139" s="35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9"/>
      <c r="C140" s="35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9"/>
      <c r="C141" s="35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9"/>
      <c r="C142" s="35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9"/>
      <c r="C143" s="35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9"/>
      <c r="C144" s="35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9"/>
      <c r="C145" s="35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</row>
    <row r="146" spans="2:18">
      <c r="B146" s="19"/>
      <c r="C146" s="35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9"/>
      <c r="C147" s="35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9"/>
      <c r="C148" s="35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9"/>
      <c r="C149" s="35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9"/>
      <c r="C150" s="35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9"/>
      <c r="C151" s="35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9"/>
      <c r="C152" s="35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9"/>
      <c r="C153" s="35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9"/>
      <c r="C154" s="35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</row>
    <row r="155" spans="2:18">
      <c r="B155" s="19"/>
      <c r="C155" s="35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9"/>
      <c r="C156" s="35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8" spans="2:18">
      <c r="B158" s="17"/>
    </row>
    <row r="159" spans="2:18">
      <c r="B159" s="19"/>
      <c r="C159" s="35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9"/>
      <c r="C160" s="35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</row>
    <row r="161" spans="2:18">
      <c r="B161" s="19"/>
      <c r="C161" s="35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9"/>
      <c r="C162" s="35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9"/>
      <c r="C163" s="35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9"/>
      <c r="C164" s="35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9"/>
      <c r="C165" s="35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9"/>
      <c r="C166" s="35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9"/>
      <c r="C167" s="35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9"/>
      <c r="C168" s="35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9"/>
      <c r="C169" s="35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9"/>
      <c r="C170" s="35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9"/>
      <c r="C171" s="35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9"/>
      <c r="C172" s="35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9"/>
      <c r="C173" s="35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9"/>
      <c r="C174" s="35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9"/>
      <c r="C175" s="35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9"/>
      <c r="C176" s="35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</row>
    <row r="177" spans="2:18">
      <c r="B177" s="19"/>
      <c r="C177" s="35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9"/>
      <c r="C178" s="35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9"/>
      <c r="C179" s="35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9"/>
      <c r="C180" s="35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9"/>
      <c r="C181" s="35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9"/>
      <c r="C182" s="35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9"/>
      <c r="C183" s="35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9"/>
      <c r="C184" s="35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9"/>
      <c r="C185" s="35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</row>
    <row r="186" spans="2:18">
      <c r="B186" s="19"/>
      <c r="C186" s="35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9"/>
      <c r="C187" s="35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9" spans="2:18">
      <c r="B189" s="17"/>
    </row>
    <row r="190" spans="2:18">
      <c r="B190" s="19"/>
      <c r="C190" s="35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9"/>
      <c r="C191" s="35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</row>
    <row r="192" spans="2:18">
      <c r="B192" s="19"/>
      <c r="C192" s="35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9"/>
      <c r="C193" s="35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9"/>
      <c r="C194" s="35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9"/>
      <c r="C195" s="35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9"/>
      <c r="C196" s="35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9"/>
      <c r="C197" s="35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9"/>
      <c r="C198" s="35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9"/>
      <c r="C199" s="35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9"/>
      <c r="C200" s="35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9"/>
      <c r="C201" s="35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9"/>
      <c r="C202" s="35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9"/>
      <c r="C203" s="35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9"/>
      <c r="C204" s="35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9"/>
      <c r="C205" s="35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9"/>
      <c r="C206" s="35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9"/>
      <c r="C207" s="35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</row>
    <row r="208" spans="2:18">
      <c r="B208" s="19"/>
      <c r="C208" s="35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9"/>
      <c r="C209" s="35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9"/>
      <c r="C210" s="35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9"/>
      <c r="C211" s="35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9"/>
      <c r="C212" s="35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9"/>
      <c r="C213" s="35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9"/>
      <c r="C214" s="35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19"/>
      <c r="C215" s="35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19"/>
      <c r="C216" s="35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</row>
    <row r="217" spans="2:18">
      <c r="B217" s="19"/>
      <c r="C217" s="35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</row>
    <row r="218" spans="2:18">
      <c r="B218" s="19"/>
      <c r="C218" s="35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</row>
    <row r="220" spans="2:18">
      <c r="B220" s="17"/>
    </row>
    <row r="221" spans="2:18">
      <c r="B221" s="19"/>
      <c r="C221" s="35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</row>
    <row r="222" spans="2:18">
      <c r="B222" s="19"/>
      <c r="C222" s="35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</row>
    <row r="223" spans="2:18">
      <c r="B223" s="19"/>
      <c r="C223" s="35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</row>
    <row r="224" spans="2:18">
      <c r="B224" s="19"/>
      <c r="C224" s="35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</row>
    <row r="225" spans="2:18">
      <c r="B225" s="19"/>
      <c r="C225" s="35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</row>
    <row r="226" spans="2:18">
      <c r="B226" s="19"/>
      <c r="C226" s="35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</row>
    <row r="227" spans="2:18">
      <c r="B227" s="19"/>
      <c r="C227" s="35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</row>
    <row r="228" spans="2:18">
      <c r="B228" s="19"/>
      <c r="C228" s="35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</row>
    <row r="229" spans="2:18">
      <c r="B229" s="19"/>
      <c r="C229" s="35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</row>
    <row r="230" spans="2:18">
      <c r="B230" s="19"/>
      <c r="C230" s="35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</row>
    <row r="231" spans="2:18">
      <c r="B231" s="19"/>
      <c r="C231" s="35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</row>
    <row r="232" spans="2:18">
      <c r="B232" s="19"/>
      <c r="C232" s="35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</row>
    <row r="233" spans="2:18">
      <c r="B233" s="19"/>
      <c r="C233" s="35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</row>
    <row r="234" spans="2:18">
      <c r="B234" s="19"/>
      <c r="C234" s="35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</row>
    <row r="235" spans="2:18">
      <c r="B235" s="19"/>
      <c r="C235" s="35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</row>
    <row r="236" spans="2:18">
      <c r="B236" s="19"/>
      <c r="C236" s="35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</row>
    <row r="237" spans="2:18">
      <c r="B237" s="19"/>
      <c r="C237" s="35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</row>
    <row r="238" spans="2:18">
      <c r="B238" s="19"/>
      <c r="C238" s="35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</row>
    <row r="239" spans="2:18">
      <c r="B239" s="19"/>
      <c r="C239" s="35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</row>
    <row r="240" spans="2:18">
      <c r="B240" s="19"/>
      <c r="C240" s="35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</row>
    <row r="241" spans="2:18">
      <c r="B241" s="19"/>
      <c r="C241" s="35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</row>
    <row r="242" spans="2:18">
      <c r="B242" s="19"/>
      <c r="C242" s="35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</row>
    <row r="243" spans="2:18">
      <c r="B243" s="19"/>
      <c r="C243" s="35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</row>
    <row r="244" spans="2:18">
      <c r="B244" s="19"/>
      <c r="C244" s="35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</row>
    <row r="245" spans="2:18">
      <c r="B245" s="19"/>
      <c r="C245" s="35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</row>
    <row r="246" spans="2:18">
      <c r="B246" s="19"/>
      <c r="C246" s="35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</row>
    <row r="247" spans="2:18">
      <c r="B247" s="19"/>
      <c r="C247" s="35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</row>
    <row r="248" spans="2:18">
      <c r="B248" s="19"/>
      <c r="C248" s="35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</row>
    <row r="249" spans="2:18">
      <c r="B249" s="19"/>
      <c r="C249" s="35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</row>
    <row r="251" spans="2:18">
      <c r="B251" s="17"/>
    </row>
    <row r="252" spans="2:18">
      <c r="B252" s="19"/>
      <c r="C252" s="35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</row>
    <row r="253" spans="2:18">
      <c r="B253" s="19"/>
      <c r="C253" s="35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</row>
    <row r="254" spans="2:18">
      <c r="B254" s="19"/>
      <c r="C254" s="35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</row>
    <row r="255" spans="2:18">
      <c r="B255" s="19"/>
      <c r="C255" s="35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</row>
    <row r="256" spans="2:18">
      <c r="B256" s="19"/>
      <c r="C256" s="35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</row>
    <row r="257" spans="2:18">
      <c r="B257" s="19"/>
      <c r="C257" s="35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</row>
    <row r="258" spans="2:18">
      <c r="B258" s="19"/>
      <c r="C258" s="35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</row>
    <row r="259" spans="2:18">
      <c r="B259" s="19"/>
      <c r="C259" s="35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</row>
    <row r="260" spans="2:18">
      <c r="B260" s="19"/>
      <c r="C260" s="35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</row>
    <row r="261" spans="2:18">
      <c r="B261" s="19"/>
      <c r="C261" s="35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</row>
    <row r="262" spans="2:18">
      <c r="B262" s="19"/>
      <c r="C262" s="35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</row>
    <row r="263" spans="2:18">
      <c r="B263" s="19"/>
      <c r="C263" s="35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</row>
    <row r="264" spans="2:18">
      <c r="B264" s="19"/>
      <c r="C264" s="35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</row>
    <row r="265" spans="2:18">
      <c r="B265" s="19"/>
      <c r="C265" s="35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</row>
    <row r="266" spans="2:18">
      <c r="B266" s="19"/>
      <c r="C266" s="35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</row>
    <row r="267" spans="2:18">
      <c r="B267" s="19"/>
      <c r="C267" s="35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</row>
    <row r="268" spans="2:18">
      <c r="B268" s="19"/>
      <c r="C268" s="35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</row>
    <row r="269" spans="2:18">
      <c r="B269" s="19"/>
      <c r="C269" s="35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</row>
    <row r="270" spans="2:18">
      <c r="B270" s="19"/>
      <c r="C270" s="35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</row>
    <row r="271" spans="2:18">
      <c r="B271" s="19"/>
      <c r="C271" s="35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</row>
    <row r="272" spans="2:18">
      <c r="B272" s="19"/>
      <c r="C272" s="35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</row>
    <row r="273" spans="2:18">
      <c r="B273" s="19"/>
      <c r="C273" s="35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</row>
    <row r="274" spans="2:18">
      <c r="B274" s="19"/>
      <c r="C274" s="35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</row>
    <row r="275" spans="2:18">
      <c r="B275" s="19"/>
      <c r="C275" s="35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</row>
    <row r="276" spans="2:18">
      <c r="B276" s="19"/>
      <c r="C276" s="35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</row>
    <row r="277" spans="2:18">
      <c r="B277" s="19"/>
      <c r="C277" s="35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</row>
    <row r="278" spans="2:18">
      <c r="B278" s="19"/>
      <c r="C278" s="35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</row>
    <row r="279" spans="2:18">
      <c r="B279" s="19"/>
      <c r="C279" s="35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</row>
    <row r="280" spans="2:18">
      <c r="B280" s="19"/>
      <c r="C280" s="35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</row>
    <row r="282" spans="2:18">
      <c r="B282" s="17"/>
    </row>
    <row r="283" spans="2:18">
      <c r="B283" s="19"/>
      <c r="C283" s="35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</row>
    <row r="284" spans="2:18">
      <c r="B284" s="19"/>
      <c r="C284" s="35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</row>
    <row r="285" spans="2:18">
      <c r="B285" s="19"/>
      <c r="C285" s="35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</row>
    <row r="286" spans="2:18">
      <c r="B286" s="19"/>
      <c r="C286" s="35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</row>
    <row r="287" spans="2:18">
      <c r="B287" s="19"/>
      <c r="C287" s="35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</row>
    <row r="288" spans="2:18">
      <c r="B288" s="19"/>
      <c r="C288" s="35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</row>
    <row r="289" spans="2:18">
      <c r="B289" s="19"/>
      <c r="C289" s="35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</row>
    <row r="290" spans="2:18">
      <c r="B290" s="19"/>
      <c r="C290" s="35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</row>
    <row r="291" spans="2:18">
      <c r="B291" s="19"/>
      <c r="C291" s="35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</row>
    <row r="292" spans="2:18">
      <c r="B292" s="19"/>
      <c r="C292" s="35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</row>
    <row r="293" spans="2:18">
      <c r="B293" s="19"/>
      <c r="C293" s="35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</row>
    <row r="294" spans="2:18">
      <c r="B294" s="19"/>
      <c r="C294" s="35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</row>
    <row r="295" spans="2:18">
      <c r="B295" s="19"/>
      <c r="C295" s="35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</row>
    <row r="296" spans="2:18">
      <c r="B296" s="19"/>
      <c r="C296" s="35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</row>
    <row r="297" spans="2:18">
      <c r="B297" s="19"/>
      <c r="C297" s="35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</row>
    <row r="298" spans="2:18">
      <c r="B298" s="19"/>
      <c r="C298" s="35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</row>
    <row r="299" spans="2:18">
      <c r="B299" s="19"/>
      <c r="C299" s="35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</row>
    <row r="300" spans="2:18">
      <c r="B300" s="19"/>
      <c r="C300" s="35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</row>
    <row r="301" spans="2:18">
      <c r="B301" s="19"/>
      <c r="C301" s="35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</row>
    <row r="302" spans="2:18">
      <c r="B302" s="19"/>
      <c r="C302" s="35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</row>
    <row r="303" spans="2:18">
      <c r="B303" s="19"/>
      <c r="C303" s="35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</row>
    <row r="304" spans="2:18">
      <c r="B304" s="19"/>
      <c r="C304" s="35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</row>
    <row r="305" spans="2:18">
      <c r="B305" s="19"/>
      <c r="C305" s="35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</row>
    <row r="306" spans="2:18">
      <c r="B306" s="19"/>
      <c r="C306" s="35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</row>
    <row r="307" spans="2:18">
      <c r="B307" s="19"/>
      <c r="C307" s="35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</row>
    <row r="308" spans="2:18">
      <c r="B308" s="19"/>
      <c r="C308" s="35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</row>
    <row r="309" spans="2:18">
      <c r="B309" s="19"/>
      <c r="C309" s="35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</row>
    <row r="310" spans="2:18">
      <c r="B310" s="19"/>
      <c r="C310" s="35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</row>
    <row r="311" spans="2:18">
      <c r="B311" s="19"/>
      <c r="C311" s="35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</row>
    <row r="313" spans="2:18">
      <c r="B313" s="17"/>
    </row>
    <row r="314" spans="2:18">
      <c r="B314" s="19"/>
      <c r="C314" s="35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</row>
    <row r="315" spans="2:18">
      <c r="B315" s="19"/>
      <c r="C315" s="35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</row>
    <row r="316" spans="2:18">
      <c r="B316" s="19"/>
      <c r="C316" s="35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</row>
    <row r="317" spans="2:18">
      <c r="B317" s="19"/>
      <c r="C317" s="35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</row>
    <row r="318" spans="2:18">
      <c r="B318" s="19"/>
      <c r="C318" s="35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</row>
    <row r="319" spans="2:18">
      <c r="B319" s="19"/>
      <c r="C319" s="35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</row>
    <row r="320" spans="2:18">
      <c r="B320" s="19"/>
      <c r="C320" s="35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</row>
    <row r="321" spans="2:18">
      <c r="B321" s="19"/>
      <c r="C321" s="35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</row>
    <row r="322" spans="2:18">
      <c r="B322" s="19"/>
      <c r="C322" s="35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</row>
    <row r="323" spans="2:18">
      <c r="B323" s="19"/>
      <c r="C323" s="35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</row>
    <row r="324" spans="2:18">
      <c r="B324" s="19"/>
      <c r="C324" s="35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</row>
    <row r="325" spans="2:18">
      <c r="B325" s="19"/>
      <c r="C325" s="35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</row>
    <row r="326" spans="2:18">
      <c r="B326" s="19"/>
      <c r="C326" s="35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</row>
    <row r="327" spans="2:18">
      <c r="B327" s="19"/>
      <c r="C327" s="35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</row>
    <row r="328" spans="2:18">
      <c r="B328" s="19"/>
      <c r="C328" s="35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</row>
    <row r="329" spans="2:18">
      <c r="B329" s="19"/>
      <c r="C329" s="35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</row>
    <row r="330" spans="2:18">
      <c r="B330" s="19"/>
      <c r="C330" s="35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</row>
    <row r="331" spans="2:18">
      <c r="B331" s="19"/>
      <c r="C331" s="35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</row>
    <row r="332" spans="2:18">
      <c r="B332" s="19"/>
      <c r="C332" s="35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</row>
    <row r="333" spans="2:18">
      <c r="B333" s="19"/>
      <c r="C333" s="35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</row>
    <row r="334" spans="2:18">
      <c r="B334" s="19"/>
      <c r="C334" s="35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</row>
    <row r="335" spans="2:18">
      <c r="B335" s="19"/>
      <c r="C335" s="35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</row>
    <row r="336" spans="2:18">
      <c r="B336" s="19"/>
      <c r="C336" s="35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</row>
    <row r="337" spans="2:18">
      <c r="B337" s="19"/>
      <c r="C337" s="35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</row>
    <row r="338" spans="2:18">
      <c r="B338" s="19"/>
      <c r="C338" s="35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</row>
    <row r="339" spans="2:18">
      <c r="B339" s="19"/>
      <c r="C339" s="35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</row>
    <row r="340" spans="2:18">
      <c r="B340" s="19"/>
      <c r="C340" s="35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</row>
    <row r="341" spans="2:18">
      <c r="B341" s="19"/>
      <c r="C341" s="35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</row>
    <row r="342" spans="2:18">
      <c r="B342" s="19"/>
      <c r="C342" s="35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</row>
    <row r="344" spans="2:18">
      <c r="B344" s="17"/>
    </row>
    <row r="345" spans="2:18">
      <c r="B345" s="19"/>
      <c r="C345" s="35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</row>
    <row r="346" spans="2:18">
      <c r="B346" s="19"/>
      <c r="C346" s="35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</row>
    <row r="347" spans="2:18">
      <c r="B347" s="19"/>
      <c r="C347" s="35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</row>
    <row r="348" spans="2:18">
      <c r="B348" s="19"/>
      <c r="C348" s="35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</row>
    <row r="349" spans="2:18">
      <c r="B349" s="19"/>
      <c r="C349" s="35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</row>
    <row r="350" spans="2:18">
      <c r="B350" s="19"/>
      <c r="C350" s="35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</row>
    <row r="351" spans="2:18">
      <c r="B351" s="19"/>
      <c r="C351" s="35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</row>
    <row r="352" spans="2:18">
      <c r="B352" s="19"/>
      <c r="C352" s="35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</row>
    <row r="353" spans="2:18">
      <c r="B353" s="19"/>
      <c r="C353" s="35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</row>
    <row r="354" spans="2:18">
      <c r="B354" s="19"/>
      <c r="C354" s="35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</row>
    <row r="355" spans="2:18">
      <c r="B355" s="19"/>
      <c r="C355" s="35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</row>
    <row r="356" spans="2:18">
      <c r="B356" s="19"/>
      <c r="C356" s="35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</row>
    <row r="357" spans="2:18">
      <c r="B357" s="19"/>
      <c r="C357" s="35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</row>
    <row r="358" spans="2:18">
      <c r="B358" s="19"/>
      <c r="C358" s="35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</row>
    <row r="359" spans="2:18">
      <c r="B359" s="19"/>
      <c r="C359" s="35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</row>
    <row r="360" spans="2:18">
      <c r="B360" s="19"/>
      <c r="C360" s="35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</row>
    <row r="361" spans="2:18">
      <c r="B361" s="19"/>
      <c r="C361" s="35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</row>
    <row r="362" spans="2:18">
      <c r="B362" s="19"/>
      <c r="C362" s="35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</row>
    <row r="363" spans="2:18">
      <c r="B363" s="19"/>
      <c r="C363" s="35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</row>
    <row r="364" spans="2:18">
      <c r="B364" s="19"/>
      <c r="C364" s="35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</row>
    <row r="365" spans="2:18">
      <c r="B365" s="19"/>
      <c r="C365" s="35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</row>
    <row r="366" spans="2:18">
      <c r="B366" s="19"/>
      <c r="C366" s="35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</row>
    <row r="367" spans="2:18">
      <c r="B367" s="19"/>
      <c r="C367" s="35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</row>
    <row r="368" spans="2:18">
      <c r="B368" s="19"/>
      <c r="C368" s="35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</row>
    <row r="369" spans="2:18">
      <c r="B369" s="19"/>
      <c r="C369" s="35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</row>
    <row r="370" spans="2:18">
      <c r="B370" s="19"/>
      <c r="C370" s="35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</row>
    <row r="371" spans="2:18">
      <c r="B371" s="19"/>
      <c r="C371" s="35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</row>
    <row r="372" spans="2:18">
      <c r="B372" s="19"/>
      <c r="C372" s="35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</row>
    <row r="373" spans="2:18">
      <c r="B373" s="19"/>
      <c r="C373" s="35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</row>
    <row r="375" spans="2:18">
      <c r="B375" s="17"/>
    </row>
    <row r="376" spans="2:18">
      <c r="B376" s="19"/>
      <c r="C376" s="35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</row>
    <row r="377" spans="2:18">
      <c r="B377" s="19"/>
      <c r="C377" s="35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</row>
    <row r="378" spans="2:18">
      <c r="B378" s="19"/>
      <c r="C378" s="35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</row>
    <row r="379" spans="2:18">
      <c r="B379" s="19"/>
      <c r="C379" s="35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</row>
    <row r="380" spans="2:18">
      <c r="B380" s="19"/>
      <c r="C380" s="35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</row>
    <row r="381" spans="2:18">
      <c r="B381" s="19"/>
      <c r="C381" s="35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</row>
    <row r="382" spans="2:18">
      <c r="B382" s="19"/>
      <c r="C382" s="35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</row>
    <row r="383" spans="2:18">
      <c r="B383" s="19"/>
      <c r="C383" s="35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</row>
    <row r="384" spans="2:18">
      <c r="B384" s="19"/>
      <c r="C384" s="35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</row>
    <row r="385" spans="2:18">
      <c r="B385" s="19"/>
      <c r="C385" s="35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</row>
    <row r="386" spans="2:18">
      <c r="B386" s="19"/>
      <c r="C386" s="35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</row>
    <row r="387" spans="2:18">
      <c r="B387" s="19"/>
      <c r="C387" s="35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</row>
    <row r="388" spans="2:18">
      <c r="B388" s="19"/>
      <c r="C388" s="35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</row>
    <row r="389" spans="2:18">
      <c r="B389" s="19"/>
      <c r="C389" s="35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</row>
    <row r="390" spans="2:18">
      <c r="B390" s="19"/>
      <c r="C390" s="35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</row>
    <row r="391" spans="2:18">
      <c r="B391" s="19"/>
      <c r="C391" s="35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</row>
    <row r="392" spans="2:18">
      <c r="B392" s="19"/>
      <c r="C392" s="35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</row>
    <row r="393" spans="2:18">
      <c r="B393" s="19"/>
      <c r="C393" s="35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</row>
    <row r="394" spans="2:18">
      <c r="B394" s="19"/>
      <c r="C394" s="35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</row>
    <row r="395" spans="2:18">
      <c r="B395" s="19"/>
      <c r="C395" s="35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</row>
    <row r="396" spans="2:18">
      <c r="B396" s="19"/>
      <c r="C396" s="35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</row>
    <row r="397" spans="2:18">
      <c r="B397" s="19"/>
      <c r="C397" s="35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</row>
    <row r="398" spans="2:18">
      <c r="B398" s="19"/>
      <c r="C398" s="35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</row>
    <row r="399" spans="2:18">
      <c r="B399" s="19"/>
      <c r="C399" s="35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</row>
    <row r="400" spans="2:18">
      <c r="B400" s="19"/>
      <c r="C400" s="35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</row>
    <row r="401" spans="2:18">
      <c r="B401" s="19"/>
      <c r="C401" s="35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</row>
    <row r="402" spans="2:18">
      <c r="B402" s="19"/>
      <c r="C402" s="35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</row>
    <row r="403" spans="2:18">
      <c r="B403" s="19"/>
      <c r="C403" s="35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</row>
    <row r="404" spans="2:18">
      <c r="B404" s="19"/>
      <c r="C404" s="35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</row>
    <row r="406" spans="2:18">
      <c r="B406" s="17"/>
    </row>
    <row r="407" spans="2:18">
      <c r="B407" s="19"/>
      <c r="C407" s="35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</row>
    <row r="408" spans="2:18">
      <c r="B408" s="19"/>
      <c r="C408" s="35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</row>
    <row r="409" spans="2:18">
      <c r="B409" s="19"/>
      <c r="C409" s="35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</row>
    <row r="410" spans="2:18">
      <c r="B410" s="19"/>
      <c r="C410" s="35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</row>
    <row r="411" spans="2:18">
      <c r="B411" s="19"/>
      <c r="C411" s="35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</row>
    <row r="412" spans="2:18">
      <c r="B412" s="19"/>
      <c r="C412" s="35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</row>
    <row r="413" spans="2:18">
      <c r="B413" s="19"/>
      <c r="C413" s="35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</row>
    <row r="414" spans="2:18">
      <c r="B414" s="19"/>
      <c r="C414" s="35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</row>
    <row r="415" spans="2:18">
      <c r="B415" s="19"/>
      <c r="C415" s="35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</row>
    <row r="416" spans="2:18">
      <c r="B416" s="19"/>
      <c r="C416" s="35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</row>
    <row r="417" spans="2:18">
      <c r="B417" s="19"/>
      <c r="C417" s="35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</row>
    <row r="418" spans="2:18">
      <c r="B418" s="19"/>
      <c r="C418" s="35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</row>
    <row r="419" spans="2:18">
      <c r="B419" s="19"/>
      <c r="C419" s="35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</row>
    <row r="420" spans="2:18">
      <c r="B420" s="19"/>
      <c r="C420" s="35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</row>
    <row r="421" spans="2:18">
      <c r="B421" s="19"/>
      <c r="C421" s="35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</row>
    <row r="422" spans="2:18">
      <c r="B422" s="19"/>
      <c r="C422" s="35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</row>
    <row r="423" spans="2:18">
      <c r="B423" s="19"/>
      <c r="C423" s="35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</row>
    <row r="424" spans="2:18">
      <c r="B424" s="19"/>
      <c r="C424" s="35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</row>
    <row r="425" spans="2:18">
      <c r="B425" s="19"/>
      <c r="C425" s="35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</row>
    <row r="426" spans="2:18">
      <c r="B426" s="19"/>
      <c r="C426" s="35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</row>
    <row r="427" spans="2:18">
      <c r="B427" s="19"/>
      <c r="C427" s="35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</row>
    <row r="428" spans="2:18">
      <c r="B428" s="19"/>
      <c r="C428" s="35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</row>
    <row r="429" spans="2:18">
      <c r="B429" s="19"/>
      <c r="C429" s="35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</row>
    <row r="430" spans="2:18">
      <c r="B430" s="19"/>
      <c r="C430" s="35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</row>
    <row r="431" spans="2:18">
      <c r="B431" s="19"/>
      <c r="C431" s="35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</row>
    <row r="432" spans="2:18">
      <c r="B432" s="19"/>
      <c r="C432" s="35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</row>
    <row r="433" spans="2:18">
      <c r="B433" s="19"/>
      <c r="C433" s="35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</row>
    <row r="434" spans="2:18">
      <c r="B434" s="19"/>
      <c r="C434" s="35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</row>
    <row r="435" spans="2:18">
      <c r="B435" s="19"/>
      <c r="C435" s="35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6"/>
  <dimension ref="A1:S142"/>
  <sheetViews>
    <sheetView workbookViewId="0"/>
  </sheetViews>
  <sheetFormatPr defaultRowHeight="10.5"/>
  <cols>
    <col min="1" max="1" width="38.83203125" style="83" customWidth="1"/>
    <col min="2" max="2" width="25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164062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4.83203125" style="83" customWidth="1"/>
    <col min="18" max="18" width="42.6640625" style="83" customWidth="1"/>
    <col min="19" max="19" width="48.1640625" style="83" customWidth="1"/>
    <col min="20" max="27" width="9.33203125" style="83" customWidth="1"/>
    <col min="28" max="16384" width="9.33203125" style="83"/>
  </cols>
  <sheetData>
    <row r="1" spans="1:19">
      <c r="A1" s="85"/>
      <c r="B1" s="93" t="s">
        <v>297</v>
      </c>
      <c r="C1" s="93" t="s">
        <v>298</v>
      </c>
      <c r="D1" s="93" t="s">
        <v>299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300</v>
      </c>
      <c r="B2" s="93">
        <v>2115.94</v>
      </c>
      <c r="C2" s="93">
        <v>922.38</v>
      </c>
      <c r="D2" s="93">
        <v>922.38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301</v>
      </c>
      <c r="B3" s="93">
        <v>2115.94</v>
      </c>
      <c r="C3" s="93">
        <v>922.38</v>
      </c>
      <c r="D3" s="93">
        <v>922.38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302</v>
      </c>
      <c r="B4" s="93">
        <v>5377.79</v>
      </c>
      <c r="C4" s="93">
        <v>2344.29</v>
      </c>
      <c r="D4" s="93">
        <v>2344.29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303</v>
      </c>
      <c r="B5" s="93">
        <v>5377.79</v>
      </c>
      <c r="C5" s="93">
        <v>2344.29</v>
      </c>
      <c r="D5" s="93">
        <v>2344.29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3" t="s">
        <v>304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305</v>
      </c>
      <c r="B8" s="93">
        <v>2293.9899999999998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306</v>
      </c>
      <c r="B9" s="93">
        <v>2293.9899999999998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307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3" t="s">
        <v>308</v>
      </c>
      <c r="C12" s="93" t="s">
        <v>309</v>
      </c>
      <c r="D12" s="93" t="s">
        <v>310</v>
      </c>
      <c r="E12" s="93" t="s">
        <v>311</v>
      </c>
      <c r="F12" s="93" t="s">
        <v>312</v>
      </c>
      <c r="G12" s="93" t="s">
        <v>313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70</v>
      </c>
      <c r="B13" s="93">
        <v>2.44</v>
      </c>
      <c r="C13" s="93">
        <v>584.64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71</v>
      </c>
      <c r="B14" s="93">
        <v>24.16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78</v>
      </c>
      <c r="B15" s="93">
        <v>971.08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79</v>
      </c>
      <c r="B16" s="93">
        <v>58.03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80</v>
      </c>
      <c r="B17" s="93">
        <v>198.81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81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82</v>
      </c>
      <c r="B19" s="93">
        <v>276.77999999999997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83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84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85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65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86</v>
      </c>
      <c r="B24" s="93">
        <v>0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87</v>
      </c>
      <c r="B25" s="93">
        <v>0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88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89</v>
      </c>
      <c r="B28" s="93">
        <v>1531.3</v>
      </c>
      <c r="C28" s="93">
        <v>584.64</v>
      </c>
      <c r="D28" s="93">
        <v>0</v>
      </c>
      <c r="E28" s="93">
        <v>0</v>
      </c>
      <c r="F28" s="93">
        <v>0</v>
      </c>
      <c r="G28" s="93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3" t="s">
        <v>304</v>
      </c>
      <c r="C30" s="93" t="s">
        <v>2</v>
      </c>
      <c r="D30" s="93" t="s">
        <v>314</v>
      </c>
      <c r="E30" s="93" t="s">
        <v>315</v>
      </c>
      <c r="F30" s="93" t="s">
        <v>316</v>
      </c>
      <c r="G30" s="93" t="s">
        <v>317</v>
      </c>
      <c r="H30" s="93" t="s">
        <v>318</v>
      </c>
      <c r="I30" s="93" t="s">
        <v>319</v>
      </c>
      <c r="J30" s="93" t="s">
        <v>320</v>
      </c>
      <c r="K30"/>
      <c r="L30"/>
      <c r="M30"/>
      <c r="N30"/>
      <c r="O30"/>
      <c r="P30"/>
      <c r="Q30"/>
      <c r="R30"/>
      <c r="S30"/>
    </row>
    <row r="31" spans="1:19">
      <c r="A31" s="93" t="s">
        <v>321</v>
      </c>
      <c r="B31" s="93">
        <v>379.89</v>
      </c>
      <c r="C31" s="93" t="s">
        <v>3</v>
      </c>
      <c r="D31" s="93">
        <v>2317.33</v>
      </c>
      <c r="E31" s="93">
        <v>1</v>
      </c>
      <c r="F31" s="93">
        <v>416.17</v>
      </c>
      <c r="G31" s="93">
        <v>0</v>
      </c>
      <c r="H31" s="93">
        <v>12.55</v>
      </c>
      <c r="I31" s="93">
        <v>27.87</v>
      </c>
      <c r="J31" s="93">
        <v>8.07</v>
      </c>
      <c r="K31"/>
      <c r="L31"/>
      <c r="M31"/>
      <c r="N31"/>
      <c r="O31"/>
      <c r="P31"/>
      <c r="Q31"/>
      <c r="R31"/>
      <c r="S31"/>
    </row>
    <row r="32" spans="1:19">
      <c r="A32" s="93" t="s">
        <v>322</v>
      </c>
      <c r="B32" s="93">
        <v>1600.48</v>
      </c>
      <c r="C32" s="93" t="s">
        <v>3</v>
      </c>
      <c r="D32" s="93">
        <v>9762.9500000000007</v>
      </c>
      <c r="E32" s="93">
        <v>1</v>
      </c>
      <c r="F32" s="93">
        <v>356.86</v>
      </c>
      <c r="G32" s="93">
        <v>0</v>
      </c>
      <c r="H32" s="93">
        <v>36.25</v>
      </c>
      <c r="I32" s="93">
        <v>6.19</v>
      </c>
      <c r="J32" s="93">
        <v>3.23</v>
      </c>
      <c r="K32"/>
      <c r="L32"/>
      <c r="M32"/>
      <c r="N32"/>
      <c r="O32"/>
      <c r="P32"/>
      <c r="Q32"/>
      <c r="R32"/>
      <c r="S32"/>
    </row>
    <row r="33" spans="1:19">
      <c r="A33" s="93" t="s">
        <v>323</v>
      </c>
      <c r="B33" s="93">
        <v>12</v>
      </c>
      <c r="C33" s="93" t="s">
        <v>3</v>
      </c>
      <c r="D33" s="93">
        <v>73.2</v>
      </c>
      <c r="E33" s="93">
        <v>1</v>
      </c>
      <c r="F33" s="93">
        <v>24.38</v>
      </c>
      <c r="G33" s="93">
        <v>7.83</v>
      </c>
      <c r="H33" s="93">
        <v>36.25</v>
      </c>
      <c r="I33" s="93">
        <v>6.19</v>
      </c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324</v>
      </c>
      <c r="B34" s="93">
        <v>150.81</v>
      </c>
      <c r="C34" s="93" t="s">
        <v>3</v>
      </c>
      <c r="D34" s="93">
        <v>919.94</v>
      </c>
      <c r="E34" s="93">
        <v>1</v>
      </c>
      <c r="F34" s="93">
        <v>189.8</v>
      </c>
      <c r="G34" s="93">
        <v>38.049999999999997</v>
      </c>
      <c r="H34" s="93">
        <v>36.25</v>
      </c>
      <c r="I34" s="93">
        <v>6.19</v>
      </c>
      <c r="J34" s="93">
        <v>3.23</v>
      </c>
      <c r="K34"/>
      <c r="L34"/>
      <c r="M34"/>
      <c r="N34"/>
      <c r="O34"/>
      <c r="P34"/>
      <c r="Q34"/>
      <c r="R34"/>
      <c r="S34"/>
    </row>
    <row r="35" spans="1:19">
      <c r="A35" s="93" t="s">
        <v>325</v>
      </c>
      <c r="B35" s="93">
        <v>150.81</v>
      </c>
      <c r="C35" s="93" t="s">
        <v>3</v>
      </c>
      <c r="D35" s="93">
        <v>919.94</v>
      </c>
      <c r="E35" s="93">
        <v>1</v>
      </c>
      <c r="F35" s="93">
        <v>189.8</v>
      </c>
      <c r="G35" s="93">
        <v>38.049999999999997</v>
      </c>
      <c r="H35" s="93">
        <v>36.25</v>
      </c>
      <c r="I35" s="93">
        <v>6.19</v>
      </c>
      <c r="J35" s="93">
        <v>21.52</v>
      </c>
      <c r="K35"/>
      <c r="L35"/>
      <c r="M35"/>
      <c r="N35"/>
      <c r="O35"/>
      <c r="P35"/>
      <c r="Q35"/>
      <c r="R35"/>
      <c r="S35"/>
    </row>
    <row r="36" spans="1:19">
      <c r="A36" s="93" t="s">
        <v>239</v>
      </c>
      <c r="B36" s="93">
        <v>2293.9899999999998</v>
      </c>
      <c r="C36" s="93"/>
      <c r="D36" s="93">
        <v>13993.36</v>
      </c>
      <c r="E36" s="93"/>
      <c r="F36" s="93">
        <v>1177.02</v>
      </c>
      <c r="G36" s="93">
        <v>83.94</v>
      </c>
      <c r="H36" s="93">
        <v>32.325200000000002</v>
      </c>
      <c r="I36" s="93">
        <v>7.11</v>
      </c>
      <c r="J36" s="93">
        <v>5.2169999999999996</v>
      </c>
      <c r="K36"/>
      <c r="L36"/>
      <c r="M36"/>
      <c r="N36"/>
      <c r="O36"/>
      <c r="P36"/>
      <c r="Q36"/>
      <c r="R36"/>
      <c r="S36"/>
    </row>
    <row r="37" spans="1:19">
      <c r="A37" s="93" t="s">
        <v>326</v>
      </c>
      <c r="B37" s="93">
        <v>2293.9899999999998</v>
      </c>
      <c r="C37" s="93"/>
      <c r="D37" s="93">
        <v>13993.36</v>
      </c>
      <c r="E37" s="93"/>
      <c r="F37" s="93">
        <v>1177.02</v>
      </c>
      <c r="G37" s="93">
        <v>83.94</v>
      </c>
      <c r="H37" s="93">
        <v>32.325200000000002</v>
      </c>
      <c r="I37" s="93">
        <v>7.11</v>
      </c>
      <c r="J37" s="93">
        <v>5.2169999999999996</v>
      </c>
      <c r="K37"/>
      <c r="L37"/>
      <c r="M37"/>
      <c r="N37"/>
      <c r="O37"/>
      <c r="P37"/>
      <c r="Q37"/>
      <c r="R37"/>
      <c r="S37"/>
    </row>
    <row r="38" spans="1:19">
      <c r="A38" s="93" t="s">
        <v>327</v>
      </c>
      <c r="B38" s="93">
        <v>0</v>
      </c>
      <c r="C38" s="93"/>
      <c r="D38" s="93">
        <v>0</v>
      </c>
      <c r="E38" s="93"/>
      <c r="F38" s="93">
        <v>0</v>
      </c>
      <c r="G38" s="93">
        <v>0</v>
      </c>
      <c r="H38" s="93"/>
      <c r="I38" s="93"/>
      <c r="J38" s="93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 s="85"/>
      <c r="B40" s="93" t="s">
        <v>49</v>
      </c>
      <c r="C40" s="93" t="s">
        <v>328</v>
      </c>
      <c r="D40" s="93" t="s">
        <v>329</v>
      </c>
      <c r="E40" s="93" t="s">
        <v>330</v>
      </c>
      <c r="F40" s="93" t="s">
        <v>331</v>
      </c>
      <c r="G40" s="93" t="s">
        <v>332</v>
      </c>
      <c r="H40" s="93" t="s">
        <v>333</v>
      </c>
      <c r="I40" s="93" t="s">
        <v>334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335</v>
      </c>
      <c r="B41" s="93" t="s">
        <v>336</v>
      </c>
      <c r="C41" s="93">
        <v>0.08</v>
      </c>
      <c r="D41" s="93">
        <v>2.3769999999999998</v>
      </c>
      <c r="E41" s="93">
        <v>3.6909999999999998</v>
      </c>
      <c r="F41" s="93">
        <v>42.67</v>
      </c>
      <c r="G41" s="93">
        <v>90</v>
      </c>
      <c r="H41" s="93">
        <v>90</v>
      </c>
      <c r="I41" s="93" t="s">
        <v>337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338</v>
      </c>
      <c r="B42" s="93" t="s">
        <v>336</v>
      </c>
      <c r="C42" s="93">
        <v>0.08</v>
      </c>
      <c r="D42" s="93">
        <v>2.3769999999999998</v>
      </c>
      <c r="E42" s="93">
        <v>3.6909999999999998</v>
      </c>
      <c r="F42" s="93">
        <v>330.83</v>
      </c>
      <c r="G42" s="93">
        <v>0</v>
      </c>
      <c r="H42" s="93">
        <v>90</v>
      </c>
      <c r="I42" s="93" t="s">
        <v>339</v>
      </c>
      <c r="J42"/>
      <c r="K42"/>
      <c r="L42"/>
      <c r="M42"/>
      <c r="N42"/>
      <c r="O42"/>
      <c r="P42"/>
      <c r="Q42"/>
      <c r="R42"/>
      <c r="S42"/>
    </row>
    <row r="43" spans="1:19">
      <c r="A43" s="93" t="s">
        <v>340</v>
      </c>
      <c r="B43" s="93" t="s">
        <v>336</v>
      </c>
      <c r="C43" s="93">
        <v>0.08</v>
      </c>
      <c r="D43" s="93">
        <v>2.3769999999999998</v>
      </c>
      <c r="E43" s="93">
        <v>3.6909999999999998</v>
      </c>
      <c r="F43" s="93">
        <v>42.67</v>
      </c>
      <c r="G43" s="93">
        <v>270</v>
      </c>
      <c r="H43" s="93">
        <v>90</v>
      </c>
      <c r="I43" s="93" t="s">
        <v>341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342</v>
      </c>
      <c r="B44" s="93" t="s">
        <v>343</v>
      </c>
      <c r="C44" s="93">
        <v>0.3</v>
      </c>
      <c r="D44" s="93">
        <v>3.12</v>
      </c>
      <c r="E44" s="93">
        <v>12.904</v>
      </c>
      <c r="F44" s="93">
        <v>379.89</v>
      </c>
      <c r="G44" s="93">
        <v>90</v>
      </c>
      <c r="H44" s="93">
        <v>180</v>
      </c>
      <c r="I44" s="93"/>
      <c r="J44"/>
      <c r="K44"/>
      <c r="L44"/>
      <c r="M44"/>
      <c r="N44"/>
      <c r="O44"/>
      <c r="P44"/>
      <c r="Q44"/>
      <c r="R44"/>
      <c r="S44"/>
    </row>
    <row r="45" spans="1:19">
      <c r="A45" s="93" t="s">
        <v>344</v>
      </c>
      <c r="B45" s="93" t="s">
        <v>345</v>
      </c>
      <c r="C45" s="93">
        <v>0.3</v>
      </c>
      <c r="D45" s="93">
        <v>0.501</v>
      </c>
      <c r="E45" s="93">
        <v>0.55300000000000005</v>
      </c>
      <c r="F45" s="93">
        <v>379.89</v>
      </c>
      <c r="G45" s="93">
        <v>90</v>
      </c>
      <c r="H45" s="93">
        <v>0</v>
      </c>
      <c r="I45" s="93"/>
      <c r="J45"/>
      <c r="K45"/>
      <c r="L45"/>
      <c r="M45"/>
      <c r="N45"/>
      <c r="O45"/>
      <c r="P45"/>
      <c r="Q45"/>
      <c r="R45"/>
      <c r="S45"/>
    </row>
    <row r="46" spans="1:19">
      <c r="A46" s="93" t="s">
        <v>346</v>
      </c>
      <c r="B46" s="93" t="s">
        <v>336</v>
      </c>
      <c r="C46" s="93">
        <v>0.08</v>
      </c>
      <c r="D46" s="93">
        <v>2.3769999999999998</v>
      </c>
      <c r="E46" s="93">
        <v>3.6909999999999998</v>
      </c>
      <c r="F46" s="93">
        <v>178.43</v>
      </c>
      <c r="G46" s="93">
        <v>90</v>
      </c>
      <c r="H46" s="93">
        <v>90</v>
      </c>
      <c r="I46" s="93" t="s">
        <v>337</v>
      </c>
      <c r="J46"/>
      <c r="K46"/>
      <c r="L46"/>
      <c r="M46"/>
      <c r="N46"/>
      <c r="O46"/>
      <c r="P46"/>
      <c r="Q46"/>
      <c r="R46"/>
      <c r="S46"/>
    </row>
    <row r="47" spans="1:19">
      <c r="A47" s="93" t="s">
        <v>347</v>
      </c>
      <c r="B47" s="93" t="s">
        <v>336</v>
      </c>
      <c r="C47" s="93">
        <v>0.08</v>
      </c>
      <c r="D47" s="93">
        <v>2.3769999999999998</v>
      </c>
      <c r="E47" s="93">
        <v>3.6909999999999998</v>
      </c>
      <c r="F47" s="93">
        <v>178.43</v>
      </c>
      <c r="G47" s="93">
        <v>270</v>
      </c>
      <c r="H47" s="93">
        <v>90</v>
      </c>
      <c r="I47" s="93" t="s">
        <v>341</v>
      </c>
      <c r="J47"/>
      <c r="K47"/>
      <c r="L47"/>
      <c r="M47"/>
      <c r="N47"/>
      <c r="O47"/>
      <c r="P47"/>
      <c r="Q47"/>
      <c r="R47"/>
      <c r="S47"/>
    </row>
    <row r="48" spans="1:19">
      <c r="A48" s="93" t="s">
        <v>348</v>
      </c>
      <c r="B48" s="93" t="s">
        <v>343</v>
      </c>
      <c r="C48" s="93">
        <v>0.3</v>
      </c>
      <c r="D48" s="93">
        <v>3.12</v>
      </c>
      <c r="E48" s="93">
        <v>12.904</v>
      </c>
      <c r="F48" s="93">
        <v>1600.48</v>
      </c>
      <c r="G48" s="93">
        <v>0</v>
      </c>
      <c r="H48" s="93">
        <v>180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349</v>
      </c>
      <c r="B49" s="93" t="s">
        <v>345</v>
      </c>
      <c r="C49" s="93">
        <v>0.3</v>
      </c>
      <c r="D49" s="93">
        <v>0.501</v>
      </c>
      <c r="E49" s="93">
        <v>0.55300000000000005</v>
      </c>
      <c r="F49" s="93">
        <v>1600.48</v>
      </c>
      <c r="G49" s="93">
        <v>180</v>
      </c>
      <c r="H49" s="93">
        <v>0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350</v>
      </c>
      <c r="B50" s="93" t="s">
        <v>336</v>
      </c>
      <c r="C50" s="93">
        <v>0.08</v>
      </c>
      <c r="D50" s="93">
        <v>2.3769999999999998</v>
      </c>
      <c r="E50" s="93">
        <v>3.6909999999999998</v>
      </c>
      <c r="F50" s="93">
        <v>24.38</v>
      </c>
      <c r="G50" s="93">
        <v>180</v>
      </c>
      <c r="H50" s="93">
        <v>90</v>
      </c>
      <c r="I50" s="93" t="s">
        <v>351</v>
      </c>
      <c r="J50"/>
      <c r="K50"/>
      <c r="L50"/>
      <c r="M50"/>
      <c r="N50"/>
      <c r="O50"/>
      <c r="P50"/>
      <c r="Q50"/>
      <c r="R50"/>
      <c r="S50"/>
    </row>
    <row r="51" spans="1:19">
      <c r="A51" s="93" t="s">
        <v>352</v>
      </c>
      <c r="B51" s="93" t="s">
        <v>343</v>
      </c>
      <c r="C51" s="93">
        <v>0.3</v>
      </c>
      <c r="D51" s="93">
        <v>3.12</v>
      </c>
      <c r="E51" s="93">
        <v>12.904</v>
      </c>
      <c r="F51" s="93">
        <v>12</v>
      </c>
      <c r="G51" s="93">
        <v>180</v>
      </c>
      <c r="H51" s="93">
        <v>180</v>
      </c>
      <c r="I51" s="93"/>
      <c r="J51"/>
      <c r="K51"/>
      <c r="L51"/>
      <c r="M51"/>
      <c r="N51"/>
      <c r="O51"/>
      <c r="P51"/>
      <c r="Q51"/>
      <c r="R51"/>
      <c r="S51"/>
    </row>
    <row r="52" spans="1:19">
      <c r="A52" s="93" t="s">
        <v>353</v>
      </c>
      <c r="B52" s="93" t="s">
        <v>345</v>
      </c>
      <c r="C52" s="93">
        <v>0.3</v>
      </c>
      <c r="D52" s="93">
        <v>0.501</v>
      </c>
      <c r="E52" s="93">
        <v>0.55300000000000005</v>
      </c>
      <c r="F52" s="93">
        <v>12</v>
      </c>
      <c r="G52" s="93">
        <v>180</v>
      </c>
      <c r="H52" s="93">
        <v>0</v>
      </c>
      <c r="I52" s="93"/>
      <c r="J52"/>
      <c r="K52"/>
      <c r="L52"/>
      <c r="M52"/>
      <c r="N52"/>
      <c r="O52"/>
      <c r="P52"/>
      <c r="Q52"/>
      <c r="R52"/>
      <c r="S52"/>
    </row>
    <row r="53" spans="1:19">
      <c r="A53" s="93" t="s">
        <v>354</v>
      </c>
      <c r="B53" s="93" t="s">
        <v>336</v>
      </c>
      <c r="C53" s="93">
        <v>0.08</v>
      </c>
      <c r="D53" s="93">
        <v>2.3769999999999998</v>
      </c>
      <c r="E53" s="93">
        <v>3.6909999999999998</v>
      </c>
      <c r="F53" s="93">
        <v>153.22</v>
      </c>
      <c r="G53" s="93">
        <v>180</v>
      </c>
      <c r="H53" s="93">
        <v>90</v>
      </c>
      <c r="I53" s="93" t="s">
        <v>351</v>
      </c>
      <c r="J53"/>
      <c r="K53"/>
      <c r="L53"/>
      <c r="M53"/>
      <c r="N53"/>
      <c r="O53"/>
      <c r="P53"/>
      <c r="Q53"/>
      <c r="R53"/>
      <c r="S53"/>
    </row>
    <row r="54" spans="1:19">
      <c r="A54" s="93" t="s">
        <v>355</v>
      </c>
      <c r="B54" s="93" t="s">
        <v>336</v>
      </c>
      <c r="C54" s="93">
        <v>0.08</v>
      </c>
      <c r="D54" s="93">
        <v>2.3769999999999998</v>
      </c>
      <c r="E54" s="93">
        <v>3.6909999999999998</v>
      </c>
      <c r="F54" s="93">
        <v>36.58</v>
      </c>
      <c r="G54" s="93">
        <v>90</v>
      </c>
      <c r="H54" s="93">
        <v>90</v>
      </c>
      <c r="I54" s="93" t="s">
        <v>337</v>
      </c>
      <c r="J54"/>
      <c r="K54"/>
      <c r="L54"/>
      <c r="M54"/>
      <c r="N54"/>
      <c r="O54"/>
      <c r="P54"/>
      <c r="Q54"/>
      <c r="R54"/>
      <c r="S54"/>
    </row>
    <row r="55" spans="1:19">
      <c r="A55" s="93" t="s">
        <v>356</v>
      </c>
      <c r="B55" s="93" t="s">
        <v>343</v>
      </c>
      <c r="C55" s="93">
        <v>0.3</v>
      </c>
      <c r="D55" s="93">
        <v>3.12</v>
      </c>
      <c r="E55" s="93">
        <v>12.904</v>
      </c>
      <c r="F55" s="93">
        <v>150.81</v>
      </c>
      <c r="G55" s="93">
        <v>90</v>
      </c>
      <c r="H55" s="93">
        <v>180</v>
      </c>
      <c r="I55" s="93"/>
      <c r="J55"/>
      <c r="K55"/>
      <c r="L55"/>
      <c r="M55"/>
      <c r="N55"/>
      <c r="O55"/>
      <c r="P55"/>
      <c r="Q55"/>
      <c r="R55"/>
      <c r="S55"/>
    </row>
    <row r="56" spans="1:19">
      <c r="A56" s="93" t="s">
        <v>357</v>
      </c>
      <c r="B56" s="93" t="s">
        <v>345</v>
      </c>
      <c r="C56" s="93">
        <v>0.3</v>
      </c>
      <c r="D56" s="93">
        <v>0.501</v>
      </c>
      <c r="E56" s="93">
        <v>0.55300000000000005</v>
      </c>
      <c r="F56" s="93">
        <v>150.81</v>
      </c>
      <c r="G56" s="93">
        <v>90</v>
      </c>
      <c r="H56" s="93">
        <v>0</v>
      </c>
      <c r="I56" s="93"/>
      <c r="J56"/>
      <c r="K56"/>
      <c r="L56"/>
      <c r="M56"/>
      <c r="N56"/>
      <c r="O56"/>
      <c r="P56"/>
      <c r="Q56"/>
      <c r="R56"/>
      <c r="S56"/>
    </row>
    <row r="57" spans="1:19">
      <c r="A57" s="93" t="s">
        <v>358</v>
      </c>
      <c r="B57" s="93" t="s">
        <v>336</v>
      </c>
      <c r="C57" s="93">
        <v>0.08</v>
      </c>
      <c r="D57" s="93">
        <v>2.3769999999999998</v>
      </c>
      <c r="E57" s="93">
        <v>3.6909999999999998</v>
      </c>
      <c r="F57" s="93">
        <v>153.22</v>
      </c>
      <c r="G57" s="93">
        <v>180</v>
      </c>
      <c r="H57" s="93">
        <v>90</v>
      </c>
      <c r="I57" s="93" t="s">
        <v>351</v>
      </c>
      <c r="J57"/>
      <c r="K57"/>
      <c r="L57"/>
      <c r="M57"/>
      <c r="N57"/>
      <c r="O57"/>
      <c r="P57"/>
      <c r="Q57"/>
      <c r="R57"/>
      <c r="S57"/>
    </row>
    <row r="58" spans="1:19">
      <c r="A58" s="93" t="s">
        <v>359</v>
      </c>
      <c r="B58" s="93" t="s">
        <v>336</v>
      </c>
      <c r="C58" s="93">
        <v>0.08</v>
      </c>
      <c r="D58" s="93">
        <v>2.3769999999999998</v>
      </c>
      <c r="E58" s="93">
        <v>3.6909999999999998</v>
      </c>
      <c r="F58" s="93">
        <v>36.58</v>
      </c>
      <c r="G58" s="93">
        <v>270</v>
      </c>
      <c r="H58" s="93">
        <v>90</v>
      </c>
      <c r="I58" s="93" t="s">
        <v>341</v>
      </c>
      <c r="J58"/>
      <c r="K58"/>
      <c r="L58"/>
      <c r="M58"/>
      <c r="N58"/>
      <c r="O58"/>
      <c r="P58"/>
      <c r="Q58"/>
      <c r="R58"/>
      <c r="S58"/>
    </row>
    <row r="59" spans="1:19">
      <c r="A59" s="93" t="s">
        <v>360</v>
      </c>
      <c r="B59" s="93" t="s">
        <v>343</v>
      </c>
      <c r="C59" s="93">
        <v>0.3</v>
      </c>
      <c r="D59" s="93">
        <v>3.12</v>
      </c>
      <c r="E59" s="93">
        <v>12.904</v>
      </c>
      <c r="F59" s="93">
        <v>150.81</v>
      </c>
      <c r="G59" s="93">
        <v>180</v>
      </c>
      <c r="H59" s="93">
        <v>180</v>
      </c>
      <c r="I59" s="93"/>
      <c r="J59"/>
      <c r="K59"/>
      <c r="L59"/>
      <c r="M59"/>
      <c r="N59"/>
      <c r="O59"/>
      <c r="P59"/>
      <c r="Q59"/>
      <c r="R59"/>
      <c r="S59"/>
    </row>
    <row r="60" spans="1:19">
      <c r="A60" s="93" t="s">
        <v>361</v>
      </c>
      <c r="B60" s="93" t="s">
        <v>345</v>
      </c>
      <c r="C60" s="93">
        <v>0.3</v>
      </c>
      <c r="D60" s="93">
        <v>0.501</v>
      </c>
      <c r="E60" s="93">
        <v>0.55300000000000005</v>
      </c>
      <c r="F60" s="93">
        <v>150.81</v>
      </c>
      <c r="G60" s="93">
        <v>180</v>
      </c>
      <c r="H60" s="93">
        <v>0</v>
      </c>
      <c r="I60" s="93"/>
      <c r="J60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85"/>
      <c r="B62" s="93" t="s">
        <v>49</v>
      </c>
      <c r="C62" s="93" t="s">
        <v>362</v>
      </c>
      <c r="D62" s="93" t="s">
        <v>363</v>
      </c>
      <c r="E62" s="93" t="s">
        <v>364</v>
      </c>
      <c r="F62" s="93" t="s">
        <v>43</v>
      </c>
      <c r="G62" s="93" t="s">
        <v>365</v>
      </c>
      <c r="H62" s="93" t="s">
        <v>366</v>
      </c>
      <c r="I62" s="93" t="s">
        <v>367</v>
      </c>
      <c r="J62" s="93" t="s">
        <v>332</v>
      </c>
      <c r="K62" s="93" t="s">
        <v>334</v>
      </c>
      <c r="L62"/>
      <c r="M62"/>
      <c r="N62"/>
      <c r="O62"/>
      <c r="P62"/>
      <c r="Q62"/>
      <c r="R62"/>
      <c r="S62"/>
    </row>
    <row r="63" spans="1:19">
      <c r="A63" s="93" t="s">
        <v>368</v>
      </c>
      <c r="B63" s="93" t="s">
        <v>639</v>
      </c>
      <c r="C63" s="93">
        <v>7.83</v>
      </c>
      <c r="D63" s="93">
        <v>7.83</v>
      </c>
      <c r="E63" s="93">
        <v>4.0919999999999996</v>
      </c>
      <c r="F63" s="93">
        <v>0.39200000000000002</v>
      </c>
      <c r="G63" s="93">
        <v>0.253</v>
      </c>
      <c r="H63" s="93" t="s">
        <v>369</v>
      </c>
      <c r="I63" s="93" t="s">
        <v>350</v>
      </c>
      <c r="J63" s="93">
        <v>180</v>
      </c>
      <c r="K63" s="93" t="s">
        <v>351</v>
      </c>
      <c r="L63"/>
      <c r="M63"/>
      <c r="N63"/>
      <c r="O63"/>
      <c r="P63"/>
      <c r="Q63"/>
      <c r="R63"/>
      <c r="S63"/>
    </row>
    <row r="64" spans="1:19">
      <c r="A64" s="93" t="s">
        <v>370</v>
      </c>
      <c r="B64" s="93" t="s">
        <v>639</v>
      </c>
      <c r="C64" s="93">
        <v>38.049999999999997</v>
      </c>
      <c r="D64" s="93">
        <v>38.049999999999997</v>
      </c>
      <c r="E64" s="93">
        <v>4.0919999999999996</v>
      </c>
      <c r="F64" s="93">
        <v>0.39200000000000002</v>
      </c>
      <c r="G64" s="93">
        <v>0.253</v>
      </c>
      <c r="H64" s="93" t="s">
        <v>369</v>
      </c>
      <c r="I64" s="93" t="s">
        <v>354</v>
      </c>
      <c r="J64" s="93">
        <v>180</v>
      </c>
      <c r="K64" s="93" t="s">
        <v>351</v>
      </c>
      <c r="L64"/>
      <c r="M64"/>
      <c r="N64"/>
      <c r="O64"/>
      <c r="P64"/>
      <c r="Q64"/>
      <c r="R64"/>
      <c r="S64"/>
    </row>
    <row r="65" spans="1:19">
      <c r="A65" s="93" t="s">
        <v>371</v>
      </c>
      <c r="B65" s="93" t="s">
        <v>639</v>
      </c>
      <c r="C65" s="93">
        <v>38.049999999999997</v>
      </c>
      <c r="D65" s="93">
        <v>38.049999999999997</v>
      </c>
      <c r="E65" s="93">
        <v>4.0919999999999996</v>
      </c>
      <c r="F65" s="93">
        <v>0.39200000000000002</v>
      </c>
      <c r="G65" s="93">
        <v>0.253</v>
      </c>
      <c r="H65" s="93" t="s">
        <v>369</v>
      </c>
      <c r="I65" s="93" t="s">
        <v>358</v>
      </c>
      <c r="J65" s="93">
        <v>180</v>
      </c>
      <c r="K65" s="93" t="s">
        <v>351</v>
      </c>
      <c r="L65"/>
      <c r="M65"/>
      <c r="N65"/>
      <c r="O65"/>
      <c r="P65"/>
      <c r="Q65"/>
      <c r="R65"/>
      <c r="S65"/>
    </row>
    <row r="66" spans="1:19">
      <c r="A66" s="93" t="s">
        <v>372</v>
      </c>
      <c r="B66" s="93"/>
      <c r="C66" s="93"/>
      <c r="D66" s="93">
        <v>83.94</v>
      </c>
      <c r="E66" s="93">
        <v>4.09</v>
      </c>
      <c r="F66" s="93">
        <v>0.39200000000000002</v>
      </c>
      <c r="G66" s="93">
        <v>0.253</v>
      </c>
      <c r="H66" s="93"/>
      <c r="I66" s="93"/>
      <c r="J66" s="93"/>
      <c r="K66" s="93"/>
      <c r="L66"/>
      <c r="M66"/>
      <c r="N66"/>
      <c r="O66"/>
      <c r="P66"/>
      <c r="Q66"/>
      <c r="R66"/>
      <c r="S66"/>
    </row>
    <row r="67" spans="1:19">
      <c r="A67" s="93" t="s">
        <v>373</v>
      </c>
      <c r="B67" s="93"/>
      <c r="C67" s="93"/>
      <c r="D67" s="93">
        <v>0</v>
      </c>
      <c r="E67" s="93" t="s">
        <v>374</v>
      </c>
      <c r="F67" s="93" t="s">
        <v>374</v>
      </c>
      <c r="G67" s="93" t="s">
        <v>374</v>
      </c>
      <c r="H67" s="93"/>
      <c r="I67" s="93"/>
      <c r="J67" s="93"/>
      <c r="K67" s="93"/>
      <c r="L67"/>
      <c r="M67"/>
      <c r="N67"/>
      <c r="O67"/>
      <c r="P67"/>
      <c r="Q67"/>
      <c r="R67"/>
      <c r="S67"/>
    </row>
    <row r="68" spans="1:19">
      <c r="A68" s="93" t="s">
        <v>375</v>
      </c>
      <c r="B68" s="93"/>
      <c r="C68" s="93"/>
      <c r="D68" s="93">
        <v>83.94</v>
      </c>
      <c r="E68" s="93">
        <v>4.09</v>
      </c>
      <c r="F68" s="93">
        <v>0.39200000000000002</v>
      </c>
      <c r="G68" s="93">
        <v>0.253</v>
      </c>
      <c r="H68" s="93"/>
      <c r="I68" s="93"/>
      <c r="J68" s="93"/>
      <c r="K68" s="93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5"/>
      <c r="B70" s="93" t="s">
        <v>114</v>
      </c>
      <c r="C70" s="93" t="s">
        <v>376</v>
      </c>
      <c r="D70" s="93" t="s">
        <v>377</v>
      </c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3" t="s">
        <v>33</v>
      </c>
      <c r="B71" s="93"/>
      <c r="C71" s="93"/>
      <c r="D71" s="93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 s="85"/>
      <c r="B73" s="93" t="s">
        <v>114</v>
      </c>
      <c r="C73" s="93" t="s">
        <v>378</v>
      </c>
      <c r="D73" s="93" t="s">
        <v>379</v>
      </c>
      <c r="E73" s="93" t="s">
        <v>380</v>
      </c>
      <c r="F73" s="93" t="s">
        <v>381</v>
      </c>
      <c r="G73" s="93" t="s">
        <v>377</v>
      </c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382</v>
      </c>
      <c r="B74" s="93" t="s">
        <v>383</v>
      </c>
      <c r="C74" s="93">
        <v>31663.55</v>
      </c>
      <c r="D74" s="93">
        <v>24523.56</v>
      </c>
      <c r="E74" s="93">
        <v>7139.99</v>
      </c>
      <c r="F74" s="93">
        <v>0.77</v>
      </c>
      <c r="G74" s="93">
        <v>3.14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384</v>
      </c>
      <c r="B75" s="93" t="s">
        <v>383</v>
      </c>
      <c r="C75" s="93">
        <v>94861.95</v>
      </c>
      <c r="D75" s="93">
        <v>73092.73</v>
      </c>
      <c r="E75" s="93">
        <v>21769.22</v>
      </c>
      <c r="F75" s="93">
        <v>0.77</v>
      </c>
      <c r="G75" s="93">
        <v>3.21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3" t="s">
        <v>385</v>
      </c>
      <c r="B76" s="93" t="s">
        <v>383</v>
      </c>
      <c r="C76" s="93">
        <v>20687.09</v>
      </c>
      <c r="D76" s="93">
        <v>16521.849999999999</v>
      </c>
      <c r="E76" s="93">
        <v>4165.24</v>
      </c>
      <c r="F76" s="93">
        <v>0.8</v>
      </c>
      <c r="G76" s="93">
        <v>3.22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3" t="s">
        <v>386</v>
      </c>
      <c r="B77" s="93" t="s">
        <v>383</v>
      </c>
      <c r="C77" s="93">
        <v>17706.86</v>
      </c>
      <c r="D77" s="93">
        <v>14141.68</v>
      </c>
      <c r="E77" s="93">
        <v>3565.18</v>
      </c>
      <c r="F77" s="93">
        <v>0.8</v>
      </c>
      <c r="G77" s="93">
        <v>3.17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5"/>
      <c r="B79" s="93" t="s">
        <v>114</v>
      </c>
      <c r="C79" s="93" t="s">
        <v>378</v>
      </c>
      <c r="D79" s="93" t="s">
        <v>377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3" t="s">
        <v>387</v>
      </c>
      <c r="B80" s="93" t="s">
        <v>388</v>
      </c>
      <c r="C80" s="93">
        <v>1481.13</v>
      </c>
      <c r="D80" s="93">
        <v>1</v>
      </c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389</v>
      </c>
      <c r="B81" s="93" t="s">
        <v>390</v>
      </c>
      <c r="C81" s="93">
        <v>47211.23</v>
      </c>
      <c r="D81" s="93">
        <v>0.8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93" t="s">
        <v>391</v>
      </c>
      <c r="B82" s="93" t="s">
        <v>390</v>
      </c>
      <c r="C82" s="93">
        <v>123514.97</v>
      </c>
      <c r="D82" s="93">
        <v>0.78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3" t="s">
        <v>392</v>
      </c>
      <c r="B83" s="93" t="s">
        <v>390</v>
      </c>
      <c r="C83" s="93">
        <v>21705.66</v>
      </c>
      <c r="D83" s="93">
        <v>0.8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393</v>
      </c>
      <c r="B84" s="93" t="s">
        <v>390</v>
      </c>
      <c r="C84" s="93">
        <v>21698.45</v>
      </c>
      <c r="D84" s="93">
        <v>0.8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5"/>
      <c r="B86" s="93" t="s">
        <v>114</v>
      </c>
      <c r="C86" s="93" t="s">
        <v>394</v>
      </c>
      <c r="D86" s="93" t="s">
        <v>395</v>
      </c>
      <c r="E86" s="93" t="s">
        <v>396</v>
      </c>
      <c r="F86" s="93" t="s">
        <v>397</v>
      </c>
      <c r="G86" s="93" t="s">
        <v>398</v>
      </c>
      <c r="H86" s="93" t="s">
        <v>399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400</v>
      </c>
      <c r="B87" s="93" t="s">
        <v>401</v>
      </c>
      <c r="C87" s="93">
        <v>0.54</v>
      </c>
      <c r="D87" s="93">
        <v>49.8</v>
      </c>
      <c r="E87" s="93">
        <v>0.06</v>
      </c>
      <c r="F87" s="93">
        <v>5.9</v>
      </c>
      <c r="G87" s="93">
        <v>1</v>
      </c>
      <c r="H87" s="93" t="s">
        <v>402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403</v>
      </c>
      <c r="B88" s="93" t="s">
        <v>404</v>
      </c>
      <c r="C88" s="93">
        <v>0.56999999999999995</v>
      </c>
      <c r="D88" s="93">
        <v>622</v>
      </c>
      <c r="E88" s="93">
        <v>1.79</v>
      </c>
      <c r="F88" s="93">
        <v>1954.47</v>
      </c>
      <c r="G88" s="93">
        <v>1</v>
      </c>
      <c r="H88" s="93" t="s">
        <v>405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406</v>
      </c>
      <c r="B89" s="93" t="s">
        <v>404</v>
      </c>
      <c r="C89" s="93">
        <v>0.59</v>
      </c>
      <c r="D89" s="93">
        <v>1109.6500000000001</v>
      </c>
      <c r="E89" s="93">
        <v>5.29</v>
      </c>
      <c r="F89" s="93">
        <v>9927.77</v>
      </c>
      <c r="G89" s="93">
        <v>1</v>
      </c>
      <c r="H89" s="93" t="s">
        <v>405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407</v>
      </c>
      <c r="B90" s="93" t="s">
        <v>404</v>
      </c>
      <c r="C90" s="93">
        <v>0.55000000000000004</v>
      </c>
      <c r="D90" s="93">
        <v>622</v>
      </c>
      <c r="E90" s="93">
        <v>1.25</v>
      </c>
      <c r="F90" s="93">
        <v>1423.66</v>
      </c>
      <c r="G90" s="93">
        <v>1</v>
      </c>
      <c r="H90" s="93" t="s">
        <v>405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408</v>
      </c>
      <c r="B91" s="93" t="s">
        <v>404</v>
      </c>
      <c r="C91" s="93">
        <v>0.55000000000000004</v>
      </c>
      <c r="D91" s="93">
        <v>622</v>
      </c>
      <c r="E91" s="93">
        <v>1.07</v>
      </c>
      <c r="F91" s="93">
        <v>1218.56</v>
      </c>
      <c r="G91" s="93">
        <v>1</v>
      </c>
      <c r="H91" s="93" t="s">
        <v>405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5"/>
      <c r="B93" s="93" t="s">
        <v>114</v>
      </c>
      <c r="C93" s="93" t="s">
        <v>409</v>
      </c>
      <c r="D93" s="93" t="s">
        <v>410</v>
      </c>
      <c r="E93" s="93" t="s">
        <v>411</v>
      </c>
      <c r="F93" s="93" t="s">
        <v>412</v>
      </c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33</v>
      </c>
      <c r="B94" s="93"/>
      <c r="C94" s="93"/>
      <c r="D94" s="93"/>
      <c r="E94" s="93"/>
      <c r="F94" s="93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5"/>
      <c r="B96" s="93" t="s">
        <v>114</v>
      </c>
      <c r="C96" s="93" t="s">
        <v>413</v>
      </c>
      <c r="D96" s="93" t="s">
        <v>414</v>
      </c>
      <c r="E96" s="93" t="s">
        <v>415</v>
      </c>
      <c r="F96" s="93" t="s">
        <v>416</v>
      </c>
      <c r="G96" s="93" t="s">
        <v>417</v>
      </c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33</v>
      </c>
      <c r="B97" s="93"/>
      <c r="C97" s="93"/>
      <c r="D97" s="93"/>
      <c r="E97" s="93"/>
      <c r="F97" s="93"/>
      <c r="G97" s="93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5"/>
      <c r="B99" s="93" t="s">
        <v>432</v>
      </c>
      <c r="C99" s="93" t="s">
        <v>433</v>
      </c>
      <c r="D99" s="93" t="s">
        <v>434</v>
      </c>
      <c r="E99" s="93" t="s">
        <v>435</v>
      </c>
      <c r="F99" s="93" t="s">
        <v>436</v>
      </c>
      <c r="G99" s="93" t="s">
        <v>437</v>
      </c>
      <c r="H99" s="93" t="s">
        <v>438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3" t="s">
        <v>418</v>
      </c>
      <c r="B100" s="93">
        <v>17286.2752</v>
      </c>
      <c r="C100" s="93">
        <v>15.115</v>
      </c>
      <c r="D100" s="93">
        <v>103.637</v>
      </c>
      <c r="E100" s="93">
        <v>0</v>
      </c>
      <c r="F100" s="93">
        <v>1E-4</v>
      </c>
      <c r="G100" s="93">
        <v>625137.37699999998</v>
      </c>
      <c r="H100" s="93">
        <v>6299.0011999999997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3" t="s">
        <v>419</v>
      </c>
      <c r="B101" s="93">
        <v>13218.725200000001</v>
      </c>
      <c r="C101" s="93">
        <v>11.477399999999999</v>
      </c>
      <c r="D101" s="93">
        <v>93.724400000000003</v>
      </c>
      <c r="E101" s="93">
        <v>0</v>
      </c>
      <c r="F101" s="93">
        <v>0</v>
      </c>
      <c r="G101" s="93">
        <v>565419.83880000003</v>
      </c>
      <c r="H101" s="93">
        <v>4860.9724999999999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3" t="s">
        <v>420</v>
      </c>
      <c r="B102" s="93">
        <v>15093.828299999999</v>
      </c>
      <c r="C102" s="93">
        <v>13.1122</v>
      </c>
      <c r="D102" s="93">
        <v>105.8279</v>
      </c>
      <c r="E102" s="93">
        <v>0</v>
      </c>
      <c r="F102" s="93">
        <v>1E-4</v>
      </c>
      <c r="G102" s="93">
        <v>638432.32169999997</v>
      </c>
      <c r="H102" s="93">
        <v>5546.8760000000002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3" t="s">
        <v>421</v>
      </c>
      <c r="B103" s="93">
        <v>13353.996300000001</v>
      </c>
      <c r="C103" s="93">
        <v>11.5623</v>
      </c>
      <c r="D103" s="93">
        <v>100.5076</v>
      </c>
      <c r="E103" s="93">
        <v>0</v>
      </c>
      <c r="F103" s="93">
        <v>1E-4</v>
      </c>
      <c r="G103" s="93">
        <v>606367.30779999995</v>
      </c>
      <c r="H103" s="93">
        <v>4928.4854999999998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3" t="s">
        <v>266</v>
      </c>
      <c r="B104" s="93">
        <v>12819.486800000001</v>
      </c>
      <c r="C104" s="93">
        <v>11.053900000000001</v>
      </c>
      <c r="D104" s="93">
        <v>104.6524</v>
      </c>
      <c r="E104" s="93">
        <v>0</v>
      </c>
      <c r="F104" s="93">
        <v>1E-4</v>
      </c>
      <c r="G104" s="93">
        <v>631406.23679999996</v>
      </c>
      <c r="H104" s="93">
        <v>4756.1361999999999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3" t="s">
        <v>422</v>
      </c>
      <c r="B105" s="93">
        <v>12175.3213</v>
      </c>
      <c r="C105" s="93">
        <v>10.4787</v>
      </c>
      <c r="D105" s="93">
        <v>102.9312</v>
      </c>
      <c r="E105" s="93">
        <v>0</v>
      </c>
      <c r="F105" s="93">
        <v>0</v>
      </c>
      <c r="G105" s="93">
        <v>621035.30969999998</v>
      </c>
      <c r="H105" s="93">
        <v>4527.9381999999996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3" t="s">
        <v>423</v>
      </c>
      <c r="B106" s="93">
        <v>12035.9411</v>
      </c>
      <c r="C106" s="93">
        <v>10.340199999999999</v>
      </c>
      <c r="D106" s="93">
        <v>105.0714</v>
      </c>
      <c r="E106" s="93">
        <v>0</v>
      </c>
      <c r="F106" s="93">
        <v>0</v>
      </c>
      <c r="G106" s="93">
        <v>633960.27830000001</v>
      </c>
      <c r="H106" s="93">
        <v>4486.2281000000003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93" t="s">
        <v>424</v>
      </c>
      <c r="B107" s="93">
        <v>12499.28</v>
      </c>
      <c r="C107" s="93">
        <v>10.743</v>
      </c>
      <c r="D107" s="93">
        <v>108.2615</v>
      </c>
      <c r="E107" s="93">
        <v>0</v>
      </c>
      <c r="F107" s="93">
        <v>1E-4</v>
      </c>
      <c r="G107" s="93">
        <v>653204.98880000005</v>
      </c>
      <c r="H107" s="93">
        <v>4656.3233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3" t="s">
        <v>425</v>
      </c>
      <c r="B108" s="93">
        <v>12069.320299999999</v>
      </c>
      <c r="C108" s="93">
        <v>10.3687</v>
      </c>
      <c r="D108" s="93">
        <v>105.38420000000001</v>
      </c>
      <c r="E108" s="93">
        <v>0</v>
      </c>
      <c r="F108" s="93">
        <v>0</v>
      </c>
      <c r="G108" s="93">
        <v>635848.01540000003</v>
      </c>
      <c r="H108" s="93">
        <v>4498.7352000000001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3" t="s">
        <v>426</v>
      </c>
      <c r="B109" s="93">
        <v>12636.947200000001</v>
      </c>
      <c r="C109" s="93">
        <v>10.8866</v>
      </c>
      <c r="D109" s="93">
        <v>104.9328</v>
      </c>
      <c r="E109" s="93">
        <v>0</v>
      </c>
      <c r="F109" s="93">
        <v>0</v>
      </c>
      <c r="G109" s="93">
        <v>633105.10109999997</v>
      </c>
      <c r="H109" s="93">
        <v>4693.8145999999997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3" t="s">
        <v>427</v>
      </c>
      <c r="B110" s="93">
        <v>13227.5398</v>
      </c>
      <c r="C110" s="93">
        <v>11.452199999999999</v>
      </c>
      <c r="D110" s="93">
        <v>99.671199999999999</v>
      </c>
      <c r="E110" s="93">
        <v>0</v>
      </c>
      <c r="F110" s="93">
        <v>0</v>
      </c>
      <c r="G110" s="93">
        <v>601321.47219999996</v>
      </c>
      <c r="H110" s="93">
        <v>4882.1666999999998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3" t="s">
        <v>428</v>
      </c>
      <c r="B111" s="93">
        <v>16760.552500000002</v>
      </c>
      <c r="C111" s="93">
        <v>14.6395</v>
      </c>
      <c r="D111" s="93">
        <v>103.3019</v>
      </c>
      <c r="E111" s="93">
        <v>0</v>
      </c>
      <c r="F111" s="93">
        <v>1E-4</v>
      </c>
      <c r="G111" s="93">
        <v>623131.10259999998</v>
      </c>
      <c r="H111" s="93">
        <v>6116.0254999999997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3"/>
      <c r="B112" s="93"/>
      <c r="C112" s="93"/>
      <c r="D112" s="93"/>
      <c r="E112" s="93"/>
      <c r="F112" s="93"/>
      <c r="G112" s="93"/>
      <c r="H112" s="93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3" t="s">
        <v>429</v>
      </c>
      <c r="B113" s="93">
        <v>163177.21400000001</v>
      </c>
      <c r="C113" s="93">
        <v>141.22970000000001</v>
      </c>
      <c r="D113" s="93">
        <v>1237.9034999999999</v>
      </c>
      <c r="E113" s="93">
        <v>0</v>
      </c>
      <c r="F113" s="93">
        <v>5.9999999999999995E-4</v>
      </c>
      <c r="G113" s="94">
        <v>7468370</v>
      </c>
      <c r="H113" s="93">
        <v>60252.702799999999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3" t="s">
        <v>430</v>
      </c>
      <c r="B114" s="93">
        <v>12035.9411</v>
      </c>
      <c r="C114" s="93">
        <v>10.340199999999999</v>
      </c>
      <c r="D114" s="93">
        <v>93.724400000000003</v>
      </c>
      <c r="E114" s="93">
        <v>0</v>
      </c>
      <c r="F114" s="93">
        <v>0</v>
      </c>
      <c r="G114" s="93">
        <v>565419.83880000003</v>
      </c>
      <c r="H114" s="93">
        <v>4486.2281000000003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3" t="s">
        <v>431</v>
      </c>
      <c r="B115" s="93">
        <v>17286.2752</v>
      </c>
      <c r="C115" s="93">
        <v>15.115</v>
      </c>
      <c r="D115" s="93">
        <v>108.2615</v>
      </c>
      <c r="E115" s="93">
        <v>0</v>
      </c>
      <c r="F115" s="93">
        <v>1E-4</v>
      </c>
      <c r="G115" s="93">
        <v>653204.98880000005</v>
      </c>
      <c r="H115" s="93">
        <v>6299.0011999999997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5"/>
      <c r="B117" s="93" t="s">
        <v>439</v>
      </c>
      <c r="C117" s="93" t="s">
        <v>440</v>
      </c>
      <c r="D117" s="93" t="s">
        <v>441</v>
      </c>
      <c r="E117" s="93" t="s">
        <v>442</v>
      </c>
      <c r="F117" s="93" t="s">
        <v>443</v>
      </c>
      <c r="G117" s="93" t="s">
        <v>444</v>
      </c>
      <c r="H117" s="93" t="s">
        <v>445</v>
      </c>
      <c r="I117" s="93" t="s">
        <v>446</v>
      </c>
      <c r="J117" s="93" t="s">
        <v>447</v>
      </c>
      <c r="K117" s="93" t="s">
        <v>448</v>
      </c>
      <c r="L117" s="93" t="s">
        <v>449</v>
      </c>
      <c r="M117" s="93" t="s">
        <v>450</v>
      </c>
      <c r="N117" s="93" t="s">
        <v>451</v>
      </c>
      <c r="O117" s="93" t="s">
        <v>452</v>
      </c>
      <c r="P117" s="93" t="s">
        <v>453</v>
      </c>
      <c r="Q117" s="93" t="s">
        <v>454</v>
      </c>
      <c r="R117" s="93" t="s">
        <v>455</v>
      </c>
      <c r="S117" s="93" t="s">
        <v>456</v>
      </c>
    </row>
    <row r="118" spans="1:19">
      <c r="A118" s="93" t="s">
        <v>418</v>
      </c>
      <c r="B118" s="94">
        <v>128177000000</v>
      </c>
      <c r="C118" s="93">
        <v>96157.995999999999</v>
      </c>
      <c r="D118" s="93" t="s">
        <v>626</v>
      </c>
      <c r="E118" s="93">
        <v>66738.464999999997</v>
      </c>
      <c r="F118" s="93">
        <v>10771.038</v>
      </c>
      <c r="G118" s="93">
        <v>14530.364</v>
      </c>
      <c r="H118" s="93">
        <v>426.12900000000002</v>
      </c>
      <c r="I118" s="93">
        <v>0</v>
      </c>
      <c r="J118" s="93">
        <v>3692</v>
      </c>
      <c r="K118" s="93">
        <v>0</v>
      </c>
      <c r="L118" s="93">
        <v>0</v>
      </c>
      <c r="M118" s="93">
        <v>0</v>
      </c>
      <c r="N118" s="93">
        <v>0</v>
      </c>
      <c r="O118" s="93">
        <v>0</v>
      </c>
      <c r="P118" s="93">
        <v>0</v>
      </c>
      <c r="Q118" s="93">
        <v>0</v>
      </c>
      <c r="R118" s="93">
        <v>0</v>
      </c>
      <c r="S118" s="93">
        <v>0</v>
      </c>
    </row>
    <row r="119" spans="1:19">
      <c r="A119" s="93" t="s">
        <v>419</v>
      </c>
      <c r="B119" s="94">
        <v>115932000000</v>
      </c>
      <c r="C119" s="93">
        <v>102915.62699999999</v>
      </c>
      <c r="D119" s="93" t="s">
        <v>597</v>
      </c>
      <c r="E119" s="93">
        <v>66738.464999999997</v>
      </c>
      <c r="F119" s="93">
        <v>10771.038</v>
      </c>
      <c r="G119" s="93">
        <v>14524.466</v>
      </c>
      <c r="H119" s="93">
        <v>0</v>
      </c>
      <c r="I119" s="93">
        <v>10881.659</v>
      </c>
      <c r="J119" s="93">
        <v>0</v>
      </c>
      <c r="K119" s="93">
        <v>0</v>
      </c>
      <c r="L119" s="93">
        <v>0</v>
      </c>
      <c r="M119" s="93">
        <v>0</v>
      </c>
      <c r="N119" s="93">
        <v>0</v>
      </c>
      <c r="O119" s="93">
        <v>0</v>
      </c>
      <c r="P119" s="93">
        <v>0</v>
      </c>
      <c r="Q119" s="93">
        <v>0</v>
      </c>
      <c r="R119" s="93">
        <v>0</v>
      </c>
      <c r="S119" s="93">
        <v>0</v>
      </c>
    </row>
    <row r="120" spans="1:19">
      <c r="A120" s="93" t="s">
        <v>420</v>
      </c>
      <c r="B120" s="94">
        <v>130903000000</v>
      </c>
      <c r="C120" s="93">
        <v>95725.968999999997</v>
      </c>
      <c r="D120" s="93" t="s">
        <v>493</v>
      </c>
      <c r="E120" s="93">
        <v>66738.464999999997</v>
      </c>
      <c r="F120" s="93">
        <v>10771.038</v>
      </c>
      <c r="G120" s="93">
        <v>14524.466</v>
      </c>
      <c r="H120" s="93">
        <v>0</v>
      </c>
      <c r="I120" s="93">
        <v>0</v>
      </c>
      <c r="J120" s="93">
        <v>3692</v>
      </c>
      <c r="K120" s="93">
        <v>0</v>
      </c>
      <c r="L120" s="93">
        <v>0</v>
      </c>
      <c r="M120" s="93">
        <v>0</v>
      </c>
      <c r="N120" s="93">
        <v>0</v>
      </c>
      <c r="O120" s="93">
        <v>0</v>
      </c>
      <c r="P120" s="93">
        <v>0</v>
      </c>
      <c r="Q120" s="93">
        <v>0</v>
      </c>
      <c r="R120" s="93">
        <v>0</v>
      </c>
      <c r="S120" s="93">
        <v>0</v>
      </c>
    </row>
    <row r="121" spans="1:19">
      <c r="A121" s="93" t="s">
        <v>421</v>
      </c>
      <c r="B121" s="94">
        <v>124328000000</v>
      </c>
      <c r="C121" s="93">
        <v>110560.10799999999</v>
      </c>
      <c r="D121" s="93" t="s">
        <v>627</v>
      </c>
      <c r="E121" s="93">
        <v>66738.464999999997</v>
      </c>
      <c r="F121" s="93">
        <v>10771.038</v>
      </c>
      <c r="G121" s="93">
        <v>14524.466</v>
      </c>
      <c r="H121" s="93">
        <v>0</v>
      </c>
      <c r="I121" s="93">
        <v>18526.138999999999</v>
      </c>
      <c r="J121" s="93">
        <v>0</v>
      </c>
      <c r="K121" s="93">
        <v>0</v>
      </c>
      <c r="L121" s="93">
        <v>0</v>
      </c>
      <c r="M121" s="93">
        <v>0</v>
      </c>
      <c r="N121" s="93">
        <v>0</v>
      </c>
      <c r="O121" s="93">
        <v>0</v>
      </c>
      <c r="P121" s="93">
        <v>0</v>
      </c>
      <c r="Q121" s="93">
        <v>0</v>
      </c>
      <c r="R121" s="93">
        <v>0</v>
      </c>
      <c r="S121" s="93">
        <v>0</v>
      </c>
    </row>
    <row r="122" spans="1:19">
      <c r="A122" s="93" t="s">
        <v>266</v>
      </c>
      <c r="B122" s="94">
        <v>129462000000</v>
      </c>
      <c r="C122" s="93">
        <v>112816.845</v>
      </c>
      <c r="D122" s="93" t="s">
        <v>598</v>
      </c>
      <c r="E122" s="93">
        <v>66738.464999999997</v>
      </c>
      <c r="F122" s="93">
        <v>10771.038</v>
      </c>
      <c r="G122" s="93">
        <v>14524.466</v>
      </c>
      <c r="H122" s="93">
        <v>0</v>
      </c>
      <c r="I122" s="93">
        <v>20782.877</v>
      </c>
      <c r="J122" s="93">
        <v>0</v>
      </c>
      <c r="K122" s="93">
        <v>0</v>
      </c>
      <c r="L122" s="93">
        <v>0</v>
      </c>
      <c r="M122" s="93">
        <v>0</v>
      </c>
      <c r="N122" s="93">
        <v>0</v>
      </c>
      <c r="O122" s="93">
        <v>0</v>
      </c>
      <c r="P122" s="93">
        <v>0</v>
      </c>
      <c r="Q122" s="93">
        <v>0</v>
      </c>
      <c r="R122" s="93">
        <v>0</v>
      </c>
      <c r="S122" s="93">
        <v>0</v>
      </c>
    </row>
    <row r="123" spans="1:19">
      <c r="A123" s="93" t="s">
        <v>422</v>
      </c>
      <c r="B123" s="94">
        <v>127336000000</v>
      </c>
      <c r="C123" s="93">
        <v>116362.261</v>
      </c>
      <c r="D123" s="93" t="s">
        <v>494</v>
      </c>
      <c r="E123" s="93">
        <v>66738.464999999997</v>
      </c>
      <c r="F123" s="93">
        <v>10771.038</v>
      </c>
      <c r="G123" s="93">
        <v>14524.466</v>
      </c>
      <c r="H123" s="93">
        <v>0</v>
      </c>
      <c r="I123" s="93">
        <v>24328.292000000001</v>
      </c>
      <c r="J123" s="93">
        <v>0</v>
      </c>
      <c r="K123" s="93">
        <v>0</v>
      </c>
      <c r="L123" s="93">
        <v>0</v>
      </c>
      <c r="M123" s="93">
        <v>0</v>
      </c>
      <c r="N123" s="93">
        <v>0</v>
      </c>
      <c r="O123" s="93">
        <v>0</v>
      </c>
      <c r="P123" s="93">
        <v>0</v>
      </c>
      <c r="Q123" s="93">
        <v>0</v>
      </c>
      <c r="R123" s="93">
        <v>0</v>
      </c>
      <c r="S123" s="93">
        <v>0</v>
      </c>
    </row>
    <row r="124" spans="1:19">
      <c r="A124" s="93" t="s">
        <v>423</v>
      </c>
      <c r="B124" s="94">
        <v>129986000000</v>
      </c>
      <c r="C124" s="93">
        <v>128422.74</v>
      </c>
      <c r="D124" s="93" t="s">
        <v>571</v>
      </c>
      <c r="E124" s="93">
        <v>66738.464999999997</v>
      </c>
      <c r="F124" s="93">
        <v>10771.038</v>
      </c>
      <c r="G124" s="93">
        <v>14524.466</v>
      </c>
      <c r="H124" s="93">
        <v>0</v>
      </c>
      <c r="I124" s="93">
        <v>36388.771999999997</v>
      </c>
      <c r="J124" s="93">
        <v>0</v>
      </c>
      <c r="K124" s="93">
        <v>0</v>
      </c>
      <c r="L124" s="93">
        <v>0</v>
      </c>
      <c r="M124" s="93">
        <v>0</v>
      </c>
      <c r="N124" s="93">
        <v>0</v>
      </c>
      <c r="O124" s="93">
        <v>0</v>
      </c>
      <c r="P124" s="93">
        <v>0</v>
      </c>
      <c r="Q124" s="93">
        <v>0</v>
      </c>
      <c r="R124" s="93">
        <v>0</v>
      </c>
      <c r="S124" s="93">
        <v>0</v>
      </c>
    </row>
    <row r="125" spans="1:19">
      <c r="A125" s="93" t="s">
        <v>424</v>
      </c>
      <c r="B125" s="94">
        <v>133932000000</v>
      </c>
      <c r="C125" s="93">
        <v>119981.55899999999</v>
      </c>
      <c r="D125" s="93" t="s">
        <v>495</v>
      </c>
      <c r="E125" s="93">
        <v>66738.464999999997</v>
      </c>
      <c r="F125" s="93">
        <v>10771.038</v>
      </c>
      <c r="G125" s="93">
        <v>14524.466</v>
      </c>
      <c r="H125" s="93">
        <v>0</v>
      </c>
      <c r="I125" s="93">
        <v>27947.591</v>
      </c>
      <c r="J125" s="93">
        <v>0</v>
      </c>
      <c r="K125" s="93">
        <v>0</v>
      </c>
      <c r="L125" s="93">
        <v>0</v>
      </c>
      <c r="M125" s="93">
        <v>0</v>
      </c>
      <c r="N125" s="93">
        <v>0</v>
      </c>
      <c r="O125" s="93">
        <v>0</v>
      </c>
      <c r="P125" s="93">
        <v>0</v>
      </c>
      <c r="Q125" s="93">
        <v>0</v>
      </c>
      <c r="R125" s="93">
        <v>0</v>
      </c>
      <c r="S125" s="93">
        <v>0</v>
      </c>
    </row>
    <row r="126" spans="1:19">
      <c r="A126" s="93" t="s">
        <v>425</v>
      </c>
      <c r="B126" s="94">
        <v>130373000000</v>
      </c>
      <c r="C126" s="93">
        <v>137872.26199999999</v>
      </c>
      <c r="D126" s="93" t="s">
        <v>496</v>
      </c>
      <c r="E126" s="93">
        <v>66738.464999999997</v>
      </c>
      <c r="F126" s="93">
        <v>10771.038</v>
      </c>
      <c r="G126" s="93">
        <v>14524.466</v>
      </c>
      <c r="H126" s="93">
        <v>0</v>
      </c>
      <c r="I126" s="93">
        <v>45838.292999999998</v>
      </c>
      <c r="J126" s="93">
        <v>0</v>
      </c>
      <c r="K126" s="93">
        <v>0</v>
      </c>
      <c r="L126" s="93">
        <v>0</v>
      </c>
      <c r="M126" s="93">
        <v>0</v>
      </c>
      <c r="N126" s="93">
        <v>0</v>
      </c>
      <c r="O126" s="93">
        <v>0</v>
      </c>
      <c r="P126" s="93">
        <v>0</v>
      </c>
      <c r="Q126" s="93">
        <v>0</v>
      </c>
      <c r="R126" s="93">
        <v>0</v>
      </c>
      <c r="S126" s="93">
        <v>0</v>
      </c>
    </row>
    <row r="127" spans="1:19">
      <c r="A127" s="93" t="s">
        <v>426</v>
      </c>
      <c r="B127" s="94">
        <v>129810000000</v>
      </c>
      <c r="C127" s="93">
        <v>111938.071</v>
      </c>
      <c r="D127" s="93" t="s">
        <v>497</v>
      </c>
      <c r="E127" s="93">
        <v>66738.464999999997</v>
      </c>
      <c r="F127" s="93">
        <v>10771.038</v>
      </c>
      <c r="G127" s="93">
        <v>14524.466</v>
      </c>
      <c r="H127" s="93">
        <v>0</v>
      </c>
      <c r="I127" s="93">
        <v>19904.102999999999</v>
      </c>
      <c r="J127" s="93">
        <v>0</v>
      </c>
      <c r="K127" s="93">
        <v>0</v>
      </c>
      <c r="L127" s="93">
        <v>0</v>
      </c>
      <c r="M127" s="93">
        <v>0</v>
      </c>
      <c r="N127" s="93">
        <v>0</v>
      </c>
      <c r="O127" s="93">
        <v>0</v>
      </c>
      <c r="P127" s="93">
        <v>0</v>
      </c>
      <c r="Q127" s="93">
        <v>0</v>
      </c>
      <c r="R127" s="93">
        <v>0</v>
      </c>
      <c r="S127" s="93">
        <v>0</v>
      </c>
    </row>
    <row r="128" spans="1:19">
      <c r="A128" s="93" t="s">
        <v>427</v>
      </c>
      <c r="B128" s="94">
        <v>123293000000</v>
      </c>
      <c r="C128" s="93">
        <v>96163.307000000001</v>
      </c>
      <c r="D128" s="93" t="s">
        <v>498</v>
      </c>
      <c r="E128" s="93">
        <v>66738.464999999997</v>
      </c>
      <c r="F128" s="93">
        <v>10771.038</v>
      </c>
      <c r="G128" s="93">
        <v>14524.466</v>
      </c>
      <c r="H128" s="93">
        <v>0</v>
      </c>
      <c r="I128" s="93">
        <v>437.33800000000002</v>
      </c>
      <c r="J128" s="93">
        <v>3692</v>
      </c>
      <c r="K128" s="93">
        <v>0</v>
      </c>
      <c r="L128" s="93">
        <v>0</v>
      </c>
      <c r="M128" s="93">
        <v>0</v>
      </c>
      <c r="N128" s="93">
        <v>0</v>
      </c>
      <c r="O128" s="93">
        <v>0</v>
      </c>
      <c r="P128" s="93">
        <v>0</v>
      </c>
      <c r="Q128" s="93">
        <v>0</v>
      </c>
      <c r="R128" s="93">
        <v>0</v>
      </c>
      <c r="S128" s="93">
        <v>0</v>
      </c>
    </row>
    <row r="129" spans="1:19">
      <c r="A129" s="93" t="s">
        <v>428</v>
      </c>
      <c r="B129" s="94">
        <v>127765000000</v>
      </c>
      <c r="C129" s="93">
        <v>96120.483999999997</v>
      </c>
      <c r="D129" s="93" t="s">
        <v>599</v>
      </c>
      <c r="E129" s="93">
        <v>66738.464999999997</v>
      </c>
      <c r="F129" s="93">
        <v>10771.038</v>
      </c>
      <c r="G129" s="93">
        <v>14530.364</v>
      </c>
      <c r="H129" s="93">
        <v>388.61799999999999</v>
      </c>
      <c r="I129" s="93">
        <v>0</v>
      </c>
      <c r="J129" s="93">
        <v>3692</v>
      </c>
      <c r="K129" s="93">
        <v>0</v>
      </c>
      <c r="L129" s="93">
        <v>0</v>
      </c>
      <c r="M129" s="93">
        <v>0</v>
      </c>
      <c r="N129" s="93">
        <v>0</v>
      </c>
      <c r="O129" s="93">
        <v>0</v>
      </c>
      <c r="P129" s="93">
        <v>0</v>
      </c>
      <c r="Q129" s="93">
        <v>0</v>
      </c>
      <c r="R129" s="93">
        <v>0</v>
      </c>
      <c r="S129" s="93">
        <v>0</v>
      </c>
    </row>
    <row r="130" spans="1:19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</row>
    <row r="131" spans="1:19">
      <c r="A131" s="93" t="s">
        <v>429</v>
      </c>
      <c r="B131" s="94">
        <v>1531300000000</v>
      </c>
      <c r="C131" s="93"/>
      <c r="D131" s="93"/>
      <c r="E131" s="93"/>
      <c r="F131" s="93"/>
      <c r="G131" s="93"/>
      <c r="H131" s="93"/>
      <c r="I131" s="93"/>
      <c r="J131" s="93"/>
      <c r="K131" s="93">
        <v>0</v>
      </c>
      <c r="L131" s="93">
        <v>0</v>
      </c>
      <c r="M131" s="93">
        <v>0</v>
      </c>
      <c r="N131" s="93">
        <v>0</v>
      </c>
      <c r="O131" s="93">
        <v>0</v>
      </c>
      <c r="P131" s="93">
        <v>0</v>
      </c>
      <c r="Q131" s="93">
        <v>0</v>
      </c>
      <c r="R131" s="93">
        <v>0</v>
      </c>
      <c r="S131" s="93">
        <v>0</v>
      </c>
    </row>
    <row r="132" spans="1:19">
      <c r="A132" s="93" t="s">
        <v>430</v>
      </c>
      <c r="B132" s="94">
        <v>115932000000</v>
      </c>
      <c r="C132" s="93">
        <v>95725.968999999997</v>
      </c>
      <c r="D132" s="93"/>
      <c r="E132" s="93">
        <v>66738.464999999997</v>
      </c>
      <c r="F132" s="93">
        <v>10771.038</v>
      </c>
      <c r="G132" s="93">
        <v>14524.466</v>
      </c>
      <c r="H132" s="93">
        <v>0</v>
      </c>
      <c r="I132" s="93">
        <v>0</v>
      </c>
      <c r="J132" s="93">
        <v>0</v>
      </c>
      <c r="K132" s="93">
        <v>0</v>
      </c>
      <c r="L132" s="93">
        <v>0</v>
      </c>
      <c r="M132" s="93">
        <v>0</v>
      </c>
      <c r="N132" s="93">
        <v>0</v>
      </c>
      <c r="O132" s="93">
        <v>0</v>
      </c>
      <c r="P132" s="93">
        <v>0</v>
      </c>
      <c r="Q132" s="93">
        <v>0</v>
      </c>
      <c r="R132" s="93">
        <v>0</v>
      </c>
      <c r="S132" s="93">
        <v>0</v>
      </c>
    </row>
    <row r="133" spans="1:19">
      <c r="A133" s="93" t="s">
        <v>431</v>
      </c>
      <c r="B133" s="94">
        <v>133932000000</v>
      </c>
      <c r="C133" s="93">
        <v>137872.26199999999</v>
      </c>
      <c r="D133" s="93"/>
      <c r="E133" s="93">
        <v>66738.464999999997</v>
      </c>
      <c r="F133" s="93">
        <v>10771.038</v>
      </c>
      <c r="G133" s="93">
        <v>14530.364</v>
      </c>
      <c r="H133" s="93">
        <v>426.12900000000002</v>
      </c>
      <c r="I133" s="93">
        <v>45838.292999999998</v>
      </c>
      <c r="J133" s="93">
        <v>3692</v>
      </c>
      <c r="K133" s="93">
        <v>0</v>
      </c>
      <c r="L133" s="93">
        <v>0</v>
      </c>
      <c r="M133" s="93">
        <v>0</v>
      </c>
      <c r="N133" s="93">
        <v>0</v>
      </c>
      <c r="O133" s="93">
        <v>0</v>
      </c>
      <c r="P133" s="93">
        <v>0</v>
      </c>
      <c r="Q133" s="93">
        <v>0</v>
      </c>
      <c r="R133" s="93">
        <v>0</v>
      </c>
      <c r="S133" s="93">
        <v>0</v>
      </c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5"/>
      <c r="B135" s="93" t="s">
        <v>462</v>
      </c>
      <c r="C135" s="93" t="s">
        <v>463</v>
      </c>
      <c r="D135" s="93" t="s">
        <v>464</v>
      </c>
      <c r="E135" s="93" t="s">
        <v>239</v>
      </c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3" t="s">
        <v>465</v>
      </c>
      <c r="B136" s="93">
        <v>63395.83</v>
      </c>
      <c r="C136" s="93">
        <v>5025.8900000000003</v>
      </c>
      <c r="D136" s="93">
        <v>0</v>
      </c>
      <c r="E136" s="93">
        <v>68421.73</v>
      </c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3" t="s">
        <v>466</v>
      </c>
      <c r="B137" s="93">
        <v>27.64</v>
      </c>
      <c r="C137" s="93">
        <v>2.19</v>
      </c>
      <c r="D137" s="93">
        <v>0</v>
      </c>
      <c r="E137" s="93">
        <v>29.83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3" t="s">
        <v>467</v>
      </c>
      <c r="B138" s="93">
        <v>27.64</v>
      </c>
      <c r="C138" s="93">
        <v>2.19</v>
      </c>
      <c r="D138" s="93">
        <v>0</v>
      </c>
      <c r="E138" s="93">
        <v>29.83</v>
      </c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4"/>
      <c r="B139" s="84"/>
    </row>
    <row r="140" spans="1:19">
      <c r="A140" s="84"/>
      <c r="B140" s="84"/>
    </row>
    <row r="141" spans="1:19">
      <c r="A141" s="84"/>
      <c r="B141" s="84"/>
    </row>
    <row r="142" spans="1:19">
      <c r="A142" s="84"/>
      <c r="B142" s="8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5"/>
  <dimension ref="A1:S142"/>
  <sheetViews>
    <sheetView workbookViewId="0"/>
  </sheetViews>
  <sheetFormatPr defaultRowHeight="10.5"/>
  <cols>
    <col min="1" max="1" width="38.83203125" style="83" customWidth="1"/>
    <col min="2" max="2" width="25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164062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4.83203125" style="83" customWidth="1"/>
    <col min="18" max="18" width="42.6640625" style="83" customWidth="1"/>
    <col min="19" max="19" width="48.1640625" style="83" customWidth="1"/>
    <col min="20" max="27" width="9.33203125" style="83" customWidth="1"/>
    <col min="28" max="16384" width="9.33203125" style="83"/>
  </cols>
  <sheetData>
    <row r="1" spans="1:19">
      <c r="A1" s="85"/>
      <c r="B1" s="93" t="s">
        <v>297</v>
      </c>
      <c r="C1" s="93" t="s">
        <v>298</v>
      </c>
      <c r="D1" s="93" t="s">
        <v>299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300</v>
      </c>
      <c r="B2" s="93">
        <v>2923.02</v>
      </c>
      <c r="C2" s="93">
        <v>1274.21</v>
      </c>
      <c r="D2" s="93">
        <v>1274.21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301</v>
      </c>
      <c r="B3" s="93">
        <v>2923.02</v>
      </c>
      <c r="C3" s="93">
        <v>1274.21</v>
      </c>
      <c r="D3" s="93">
        <v>1274.21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302</v>
      </c>
      <c r="B4" s="93">
        <v>7715.38</v>
      </c>
      <c r="C4" s="93">
        <v>3363.3</v>
      </c>
      <c r="D4" s="93">
        <v>3363.3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303</v>
      </c>
      <c r="B5" s="93">
        <v>7715.38</v>
      </c>
      <c r="C5" s="93">
        <v>3363.3</v>
      </c>
      <c r="D5" s="93">
        <v>3363.3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3" t="s">
        <v>304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305</v>
      </c>
      <c r="B8" s="93">
        <v>2293.9899999999998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306</v>
      </c>
      <c r="B9" s="93">
        <v>2293.9899999999998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307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3" t="s">
        <v>308</v>
      </c>
      <c r="C12" s="93" t="s">
        <v>309</v>
      </c>
      <c r="D12" s="93" t="s">
        <v>310</v>
      </c>
      <c r="E12" s="93" t="s">
        <v>311</v>
      </c>
      <c r="F12" s="93" t="s">
        <v>312</v>
      </c>
      <c r="G12" s="93" t="s">
        <v>313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70</v>
      </c>
      <c r="B13" s="93">
        <v>4.3</v>
      </c>
      <c r="C13" s="93">
        <v>1101.99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71</v>
      </c>
      <c r="B14" s="93">
        <v>230.76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78</v>
      </c>
      <c r="B15" s="93">
        <v>971.08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79</v>
      </c>
      <c r="B16" s="93">
        <v>57.99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80</v>
      </c>
      <c r="B17" s="93">
        <v>198.81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81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82</v>
      </c>
      <c r="B19" s="93">
        <v>358.09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83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84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85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65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86</v>
      </c>
      <c r="B24" s="93">
        <v>0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87</v>
      </c>
      <c r="B25" s="93">
        <v>0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88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89</v>
      </c>
      <c r="B28" s="93">
        <v>1821.03</v>
      </c>
      <c r="C28" s="93">
        <v>1101.99</v>
      </c>
      <c r="D28" s="93">
        <v>0</v>
      </c>
      <c r="E28" s="93">
        <v>0</v>
      </c>
      <c r="F28" s="93">
        <v>0</v>
      </c>
      <c r="G28" s="93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3" t="s">
        <v>304</v>
      </c>
      <c r="C30" s="93" t="s">
        <v>2</v>
      </c>
      <c r="D30" s="93" t="s">
        <v>314</v>
      </c>
      <c r="E30" s="93" t="s">
        <v>315</v>
      </c>
      <c r="F30" s="93" t="s">
        <v>316</v>
      </c>
      <c r="G30" s="93" t="s">
        <v>317</v>
      </c>
      <c r="H30" s="93" t="s">
        <v>318</v>
      </c>
      <c r="I30" s="93" t="s">
        <v>319</v>
      </c>
      <c r="J30" s="93" t="s">
        <v>320</v>
      </c>
      <c r="K30"/>
      <c r="L30"/>
      <c r="M30"/>
      <c r="N30"/>
      <c r="O30"/>
      <c r="P30"/>
      <c r="Q30"/>
      <c r="R30"/>
      <c r="S30"/>
    </row>
    <row r="31" spans="1:19">
      <c r="A31" s="93" t="s">
        <v>321</v>
      </c>
      <c r="B31" s="93">
        <v>379.89</v>
      </c>
      <c r="C31" s="93" t="s">
        <v>3</v>
      </c>
      <c r="D31" s="93">
        <v>2317.33</v>
      </c>
      <c r="E31" s="93">
        <v>1</v>
      </c>
      <c r="F31" s="93">
        <v>416.17</v>
      </c>
      <c r="G31" s="93">
        <v>0</v>
      </c>
      <c r="H31" s="93">
        <v>12.55</v>
      </c>
      <c r="I31" s="93">
        <v>27.87</v>
      </c>
      <c r="J31" s="93">
        <v>8.07</v>
      </c>
      <c r="K31"/>
      <c r="L31"/>
      <c r="M31"/>
      <c r="N31"/>
      <c r="O31"/>
      <c r="P31"/>
      <c r="Q31"/>
      <c r="R31"/>
      <c r="S31"/>
    </row>
    <row r="32" spans="1:19">
      <c r="A32" s="93" t="s">
        <v>322</v>
      </c>
      <c r="B32" s="93">
        <v>1600.48</v>
      </c>
      <c r="C32" s="93" t="s">
        <v>3</v>
      </c>
      <c r="D32" s="93">
        <v>9762.9500000000007</v>
      </c>
      <c r="E32" s="93">
        <v>1</v>
      </c>
      <c r="F32" s="93">
        <v>356.86</v>
      </c>
      <c r="G32" s="93">
        <v>0</v>
      </c>
      <c r="H32" s="93">
        <v>36.25</v>
      </c>
      <c r="I32" s="93">
        <v>6.19</v>
      </c>
      <c r="J32" s="93">
        <v>3.23</v>
      </c>
      <c r="K32"/>
      <c r="L32"/>
      <c r="M32"/>
      <c r="N32"/>
      <c r="O32"/>
      <c r="P32"/>
      <c r="Q32"/>
      <c r="R32"/>
      <c r="S32"/>
    </row>
    <row r="33" spans="1:19">
      <c r="A33" s="93" t="s">
        <v>323</v>
      </c>
      <c r="B33" s="93">
        <v>12</v>
      </c>
      <c r="C33" s="93" t="s">
        <v>3</v>
      </c>
      <c r="D33" s="93">
        <v>73.2</v>
      </c>
      <c r="E33" s="93">
        <v>1</v>
      </c>
      <c r="F33" s="93">
        <v>24.38</v>
      </c>
      <c r="G33" s="93">
        <v>7.83</v>
      </c>
      <c r="H33" s="93">
        <v>36.25</v>
      </c>
      <c r="I33" s="93">
        <v>6.19</v>
      </c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324</v>
      </c>
      <c r="B34" s="93">
        <v>150.81</v>
      </c>
      <c r="C34" s="93" t="s">
        <v>3</v>
      </c>
      <c r="D34" s="93">
        <v>919.94</v>
      </c>
      <c r="E34" s="93">
        <v>1</v>
      </c>
      <c r="F34" s="93">
        <v>189.8</v>
      </c>
      <c r="G34" s="93">
        <v>38.049999999999997</v>
      </c>
      <c r="H34" s="93">
        <v>36.25</v>
      </c>
      <c r="I34" s="93">
        <v>6.19</v>
      </c>
      <c r="J34" s="93">
        <v>3.23</v>
      </c>
      <c r="K34"/>
      <c r="L34"/>
      <c r="M34"/>
      <c r="N34"/>
      <c r="O34"/>
      <c r="P34"/>
      <c r="Q34"/>
      <c r="R34"/>
      <c r="S34"/>
    </row>
    <row r="35" spans="1:19">
      <c r="A35" s="93" t="s">
        <v>325</v>
      </c>
      <c r="B35" s="93">
        <v>150.81</v>
      </c>
      <c r="C35" s="93" t="s">
        <v>3</v>
      </c>
      <c r="D35" s="93">
        <v>919.94</v>
      </c>
      <c r="E35" s="93">
        <v>1</v>
      </c>
      <c r="F35" s="93">
        <v>189.8</v>
      </c>
      <c r="G35" s="93">
        <v>38.049999999999997</v>
      </c>
      <c r="H35" s="93">
        <v>36.25</v>
      </c>
      <c r="I35" s="93">
        <v>6.19</v>
      </c>
      <c r="J35" s="93">
        <v>21.52</v>
      </c>
      <c r="K35"/>
      <c r="L35"/>
      <c r="M35"/>
      <c r="N35"/>
      <c r="O35"/>
      <c r="P35"/>
      <c r="Q35"/>
      <c r="R35"/>
      <c r="S35"/>
    </row>
    <row r="36" spans="1:19">
      <c r="A36" s="93" t="s">
        <v>239</v>
      </c>
      <c r="B36" s="93">
        <v>2293.9899999999998</v>
      </c>
      <c r="C36" s="93"/>
      <c r="D36" s="93">
        <v>13993.36</v>
      </c>
      <c r="E36" s="93"/>
      <c r="F36" s="93">
        <v>1177.02</v>
      </c>
      <c r="G36" s="93">
        <v>83.94</v>
      </c>
      <c r="H36" s="93">
        <v>32.325200000000002</v>
      </c>
      <c r="I36" s="93">
        <v>7.11</v>
      </c>
      <c r="J36" s="93">
        <v>5.2169999999999996</v>
      </c>
      <c r="K36"/>
      <c r="L36"/>
      <c r="M36"/>
      <c r="N36"/>
      <c r="O36"/>
      <c r="P36"/>
      <c r="Q36"/>
      <c r="R36"/>
      <c r="S36"/>
    </row>
    <row r="37" spans="1:19">
      <c r="A37" s="93" t="s">
        <v>326</v>
      </c>
      <c r="B37" s="93">
        <v>2293.9899999999998</v>
      </c>
      <c r="C37" s="93"/>
      <c r="D37" s="93">
        <v>13993.36</v>
      </c>
      <c r="E37" s="93"/>
      <c r="F37" s="93">
        <v>1177.02</v>
      </c>
      <c r="G37" s="93">
        <v>83.94</v>
      </c>
      <c r="H37" s="93">
        <v>32.325200000000002</v>
      </c>
      <c r="I37" s="93">
        <v>7.11</v>
      </c>
      <c r="J37" s="93">
        <v>5.2169999999999996</v>
      </c>
      <c r="K37"/>
      <c r="L37"/>
      <c r="M37"/>
      <c r="N37"/>
      <c r="O37"/>
      <c r="P37"/>
      <c r="Q37"/>
      <c r="R37"/>
      <c r="S37"/>
    </row>
    <row r="38" spans="1:19">
      <c r="A38" s="93" t="s">
        <v>327</v>
      </c>
      <c r="B38" s="93">
        <v>0</v>
      </c>
      <c r="C38" s="93"/>
      <c r="D38" s="93">
        <v>0</v>
      </c>
      <c r="E38" s="93"/>
      <c r="F38" s="93">
        <v>0</v>
      </c>
      <c r="G38" s="93">
        <v>0</v>
      </c>
      <c r="H38" s="93"/>
      <c r="I38" s="93"/>
      <c r="J38" s="93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 s="85"/>
      <c r="B40" s="93" t="s">
        <v>49</v>
      </c>
      <c r="C40" s="93" t="s">
        <v>328</v>
      </c>
      <c r="D40" s="93" t="s">
        <v>329</v>
      </c>
      <c r="E40" s="93" t="s">
        <v>330</v>
      </c>
      <c r="F40" s="93" t="s">
        <v>331</v>
      </c>
      <c r="G40" s="93" t="s">
        <v>332</v>
      </c>
      <c r="H40" s="93" t="s">
        <v>333</v>
      </c>
      <c r="I40" s="93" t="s">
        <v>334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335</v>
      </c>
      <c r="B41" s="93" t="s">
        <v>336</v>
      </c>
      <c r="C41" s="93">
        <v>0.08</v>
      </c>
      <c r="D41" s="93">
        <v>0.68100000000000005</v>
      </c>
      <c r="E41" s="93">
        <v>0.75900000000000001</v>
      </c>
      <c r="F41" s="93">
        <v>42.67</v>
      </c>
      <c r="G41" s="93">
        <v>90</v>
      </c>
      <c r="H41" s="93">
        <v>90</v>
      </c>
      <c r="I41" s="93" t="s">
        <v>337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338</v>
      </c>
      <c r="B42" s="93" t="s">
        <v>336</v>
      </c>
      <c r="C42" s="93">
        <v>0.08</v>
      </c>
      <c r="D42" s="93">
        <v>0.68100000000000005</v>
      </c>
      <c r="E42" s="93">
        <v>0.75900000000000001</v>
      </c>
      <c r="F42" s="93">
        <v>330.83</v>
      </c>
      <c r="G42" s="93">
        <v>0</v>
      </c>
      <c r="H42" s="93">
        <v>90</v>
      </c>
      <c r="I42" s="93" t="s">
        <v>339</v>
      </c>
      <c r="J42"/>
      <c r="K42"/>
      <c r="L42"/>
      <c r="M42"/>
      <c r="N42"/>
      <c r="O42"/>
      <c r="P42"/>
      <c r="Q42"/>
      <c r="R42"/>
      <c r="S42"/>
    </row>
    <row r="43" spans="1:19">
      <c r="A43" s="93" t="s">
        <v>340</v>
      </c>
      <c r="B43" s="93" t="s">
        <v>336</v>
      </c>
      <c r="C43" s="93">
        <v>0.08</v>
      </c>
      <c r="D43" s="93">
        <v>0.68100000000000005</v>
      </c>
      <c r="E43" s="93">
        <v>0.75900000000000001</v>
      </c>
      <c r="F43" s="93">
        <v>42.67</v>
      </c>
      <c r="G43" s="93">
        <v>270</v>
      </c>
      <c r="H43" s="93">
        <v>90</v>
      </c>
      <c r="I43" s="93" t="s">
        <v>341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342</v>
      </c>
      <c r="B44" s="93" t="s">
        <v>343</v>
      </c>
      <c r="C44" s="93">
        <v>0.3</v>
      </c>
      <c r="D44" s="93">
        <v>3.12</v>
      </c>
      <c r="E44" s="93">
        <v>12.904</v>
      </c>
      <c r="F44" s="93">
        <v>379.89</v>
      </c>
      <c r="G44" s="93">
        <v>90</v>
      </c>
      <c r="H44" s="93">
        <v>180</v>
      </c>
      <c r="I44" s="93"/>
      <c r="J44"/>
      <c r="K44"/>
      <c r="L44"/>
      <c r="M44"/>
      <c r="N44"/>
      <c r="O44"/>
      <c r="P44"/>
      <c r="Q44"/>
      <c r="R44"/>
      <c r="S44"/>
    </row>
    <row r="45" spans="1:19">
      <c r="A45" s="93" t="s">
        <v>344</v>
      </c>
      <c r="B45" s="93" t="s">
        <v>345</v>
      </c>
      <c r="C45" s="93">
        <v>0.3</v>
      </c>
      <c r="D45" s="93">
        <v>0.33</v>
      </c>
      <c r="E45" s="93">
        <v>0.35199999999999998</v>
      </c>
      <c r="F45" s="93">
        <v>379.89</v>
      </c>
      <c r="G45" s="93">
        <v>90</v>
      </c>
      <c r="H45" s="93">
        <v>0</v>
      </c>
      <c r="I45" s="93"/>
      <c r="J45"/>
      <c r="K45"/>
      <c r="L45"/>
      <c r="M45"/>
      <c r="N45"/>
      <c r="O45"/>
      <c r="P45"/>
      <c r="Q45"/>
      <c r="R45"/>
      <c r="S45"/>
    </row>
    <row r="46" spans="1:19">
      <c r="A46" s="93" t="s">
        <v>346</v>
      </c>
      <c r="B46" s="93" t="s">
        <v>336</v>
      </c>
      <c r="C46" s="93">
        <v>0.08</v>
      </c>
      <c r="D46" s="93">
        <v>0.68100000000000005</v>
      </c>
      <c r="E46" s="93">
        <v>0.75900000000000001</v>
      </c>
      <c r="F46" s="93">
        <v>178.43</v>
      </c>
      <c r="G46" s="93">
        <v>90</v>
      </c>
      <c r="H46" s="93">
        <v>90</v>
      </c>
      <c r="I46" s="93" t="s">
        <v>337</v>
      </c>
      <c r="J46"/>
      <c r="K46"/>
      <c r="L46"/>
      <c r="M46"/>
      <c r="N46"/>
      <c r="O46"/>
      <c r="P46"/>
      <c r="Q46"/>
      <c r="R46"/>
      <c r="S46"/>
    </row>
    <row r="47" spans="1:19">
      <c r="A47" s="93" t="s">
        <v>347</v>
      </c>
      <c r="B47" s="93" t="s">
        <v>336</v>
      </c>
      <c r="C47" s="93">
        <v>0.08</v>
      </c>
      <c r="D47" s="93">
        <v>0.68100000000000005</v>
      </c>
      <c r="E47" s="93">
        <v>0.75900000000000001</v>
      </c>
      <c r="F47" s="93">
        <v>178.43</v>
      </c>
      <c r="G47" s="93">
        <v>270</v>
      </c>
      <c r="H47" s="93">
        <v>90</v>
      </c>
      <c r="I47" s="93" t="s">
        <v>341</v>
      </c>
      <c r="J47"/>
      <c r="K47"/>
      <c r="L47"/>
      <c r="M47"/>
      <c r="N47"/>
      <c r="O47"/>
      <c r="P47"/>
      <c r="Q47"/>
      <c r="R47"/>
      <c r="S47"/>
    </row>
    <row r="48" spans="1:19">
      <c r="A48" s="93" t="s">
        <v>348</v>
      </c>
      <c r="B48" s="93" t="s">
        <v>343</v>
      </c>
      <c r="C48" s="93">
        <v>0.3</v>
      </c>
      <c r="D48" s="93">
        <v>3.12</v>
      </c>
      <c r="E48" s="93">
        <v>12.904</v>
      </c>
      <c r="F48" s="93">
        <v>1600.48</v>
      </c>
      <c r="G48" s="93">
        <v>0</v>
      </c>
      <c r="H48" s="93">
        <v>180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349</v>
      </c>
      <c r="B49" s="93" t="s">
        <v>345</v>
      </c>
      <c r="C49" s="93">
        <v>0.3</v>
      </c>
      <c r="D49" s="93">
        <v>0.33</v>
      </c>
      <c r="E49" s="93">
        <v>0.35199999999999998</v>
      </c>
      <c r="F49" s="93">
        <v>1600.48</v>
      </c>
      <c r="G49" s="93">
        <v>180</v>
      </c>
      <c r="H49" s="93">
        <v>0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350</v>
      </c>
      <c r="B50" s="93" t="s">
        <v>336</v>
      </c>
      <c r="C50" s="93">
        <v>0.08</v>
      </c>
      <c r="D50" s="93">
        <v>0.68100000000000005</v>
      </c>
      <c r="E50" s="93">
        <v>0.75900000000000001</v>
      </c>
      <c r="F50" s="93">
        <v>24.38</v>
      </c>
      <c r="G50" s="93">
        <v>180</v>
      </c>
      <c r="H50" s="93">
        <v>90</v>
      </c>
      <c r="I50" s="93" t="s">
        <v>351</v>
      </c>
      <c r="J50"/>
      <c r="K50"/>
      <c r="L50"/>
      <c r="M50"/>
      <c r="N50"/>
      <c r="O50"/>
      <c r="P50"/>
      <c r="Q50"/>
      <c r="R50"/>
      <c r="S50"/>
    </row>
    <row r="51" spans="1:19">
      <c r="A51" s="93" t="s">
        <v>352</v>
      </c>
      <c r="B51" s="93" t="s">
        <v>343</v>
      </c>
      <c r="C51" s="93">
        <v>0.3</v>
      </c>
      <c r="D51" s="93">
        <v>3.12</v>
      </c>
      <c r="E51" s="93">
        <v>12.904</v>
      </c>
      <c r="F51" s="93">
        <v>12</v>
      </c>
      <c r="G51" s="93">
        <v>180</v>
      </c>
      <c r="H51" s="93">
        <v>180</v>
      </c>
      <c r="I51" s="93"/>
      <c r="J51"/>
      <c r="K51"/>
      <c r="L51"/>
      <c r="M51"/>
      <c r="N51"/>
      <c r="O51"/>
      <c r="P51"/>
      <c r="Q51"/>
      <c r="R51"/>
      <c r="S51"/>
    </row>
    <row r="52" spans="1:19">
      <c r="A52" s="93" t="s">
        <v>353</v>
      </c>
      <c r="B52" s="93" t="s">
        <v>345</v>
      </c>
      <c r="C52" s="93">
        <v>0.3</v>
      </c>
      <c r="D52" s="93">
        <v>0.33</v>
      </c>
      <c r="E52" s="93">
        <v>0.35199999999999998</v>
      </c>
      <c r="F52" s="93">
        <v>12</v>
      </c>
      <c r="G52" s="93">
        <v>180</v>
      </c>
      <c r="H52" s="93">
        <v>0</v>
      </c>
      <c r="I52" s="93"/>
      <c r="J52"/>
      <c r="K52"/>
      <c r="L52"/>
      <c r="M52"/>
      <c r="N52"/>
      <c r="O52"/>
      <c r="P52"/>
      <c r="Q52"/>
      <c r="R52"/>
      <c r="S52"/>
    </row>
    <row r="53" spans="1:19">
      <c r="A53" s="93" t="s">
        <v>354</v>
      </c>
      <c r="B53" s="93" t="s">
        <v>336</v>
      </c>
      <c r="C53" s="93">
        <v>0.08</v>
      </c>
      <c r="D53" s="93">
        <v>0.68100000000000005</v>
      </c>
      <c r="E53" s="93">
        <v>0.75900000000000001</v>
      </c>
      <c r="F53" s="93">
        <v>153.22</v>
      </c>
      <c r="G53" s="93">
        <v>180</v>
      </c>
      <c r="H53" s="93">
        <v>90</v>
      </c>
      <c r="I53" s="93" t="s">
        <v>351</v>
      </c>
      <c r="J53"/>
      <c r="K53"/>
      <c r="L53"/>
      <c r="M53"/>
      <c r="N53"/>
      <c r="O53"/>
      <c r="P53"/>
      <c r="Q53"/>
      <c r="R53"/>
      <c r="S53"/>
    </row>
    <row r="54" spans="1:19">
      <c r="A54" s="93" t="s">
        <v>355</v>
      </c>
      <c r="B54" s="93" t="s">
        <v>336</v>
      </c>
      <c r="C54" s="93">
        <v>0.08</v>
      </c>
      <c r="D54" s="93">
        <v>0.68100000000000005</v>
      </c>
      <c r="E54" s="93">
        <v>0.75900000000000001</v>
      </c>
      <c r="F54" s="93">
        <v>36.58</v>
      </c>
      <c r="G54" s="93">
        <v>90</v>
      </c>
      <c r="H54" s="93">
        <v>90</v>
      </c>
      <c r="I54" s="93" t="s">
        <v>337</v>
      </c>
      <c r="J54"/>
      <c r="K54"/>
      <c r="L54"/>
      <c r="M54"/>
      <c r="N54"/>
      <c r="O54"/>
      <c r="P54"/>
      <c r="Q54"/>
      <c r="R54"/>
      <c r="S54"/>
    </row>
    <row r="55" spans="1:19">
      <c r="A55" s="93" t="s">
        <v>356</v>
      </c>
      <c r="B55" s="93" t="s">
        <v>343</v>
      </c>
      <c r="C55" s="93">
        <v>0.3</v>
      </c>
      <c r="D55" s="93">
        <v>3.12</v>
      </c>
      <c r="E55" s="93">
        <v>12.904</v>
      </c>
      <c r="F55" s="93">
        <v>150.81</v>
      </c>
      <c r="G55" s="93">
        <v>90</v>
      </c>
      <c r="H55" s="93">
        <v>180</v>
      </c>
      <c r="I55" s="93"/>
      <c r="J55"/>
      <c r="K55"/>
      <c r="L55"/>
      <c r="M55"/>
      <c r="N55"/>
      <c r="O55"/>
      <c r="P55"/>
      <c r="Q55"/>
      <c r="R55"/>
      <c r="S55"/>
    </row>
    <row r="56" spans="1:19">
      <c r="A56" s="93" t="s">
        <v>357</v>
      </c>
      <c r="B56" s="93" t="s">
        <v>345</v>
      </c>
      <c r="C56" s="93">
        <v>0.3</v>
      </c>
      <c r="D56" s="93">
        <v>0.33</v>
      </c>
      <c r="E56" s="93">
        <v>0.35199999999999998</v>
      </c>
      <c r="F56" s="93">
        <v>150.81</v>
      </c>
      <c r="G56" s="93">
        <v>90</v>
      </c>
      <c r="H56" s="93">
        <v>0</v>
      </c>
      <c r="I56" s="93"/>
      <c r="J56"/>
      <c r="K56"/>
      <c r="L56"/>
      <c r="M56"/>
      <c r="N56"/>
      <c r="O56"/>
      <c r="P56"/>
      <c r="Q56"/>
      <c r="R56"/>
      <c r="S56"/>
    </row>
    <row r="57" spans="1:19">
      <c r="A57" s="93" t="s">
        <v>358</v>
      </c>
      <c r="B57" s="93" t="s">
        <v>336</v>
      </c>
      <c r="C57" s="93">
        <v>0.08</v>
      </c>
      <c r="D57" s="93">
        <v>0.68100000000000005</v>
      </c>
      <c r="E57" s="93">
        <v>0.75900000000000001</v>
      </c>
      <c r="F57" s="93">
        <v>153.22</v>
      </c>
      <c r="G57" s="93">
        <v>180</v>
      </c>
      <c r="H57" s="93">
        <v>90</v>
      </c>
      <c r="I57" s="93" t="s">
        <v>351</v>
      </c>
      <c r="J57"/>
      <c r="K57"/>
      <c r="L57"/>
      <c r="M57"/>
      <c r="N57"/>
      <c r="O57"/>
      <c r="P57"/>
      <c r="Q57"/>
      <c r="R57"/>
      <c r="S57"/>
    </row>
    <row r="58" spans="1:19">
      <c r="A58" s="93" t="s">
        <v>359</v>
      </c>
      <c r="B58" s="93" t="s">
        <v>336</v>
      </c>
      <c r="C58" s="93">
        <v>0.08</v>
      </c>
      <c r="D58" s="93">
        <v>0.68100000000000005</v>
      </c>
      <c r="E58" s="93">
        <v>0.75900000000000001</v>
      </c>
      <c r="F58" s="93">
        <v>36.58</v>
      </c>
      <c r="G58" s="93">
        <v>270</v>
      </c>
      <c r="H58" s="93">
        <v>90</v>
      </c>
      <c r="I58" s="93" t="s">
        <v>341</v>
      </c>
      <c r="J58"/>
      <c r="K58"/>
      <c r="L58"/>
      <c r="M58"/>
      <c r="N58"/>
      <c r="O58"/>
      <c r="P58"/>
      <c r="Q58"/>
      <c r="R58"/>
      <c r="S58"/>
    </row>
    <row r="59" spans="1:19">
      <c r="A59" s="93" t="s">
        <v>360</v>
      </c>
      <c r="B59" s="93" t="s">
        <v>343</v>
      </c>
      <c r="C59" s="93">
        <v>0.3</v>
      </c>
      <c r="D59" s="93">
        <v>3.12</v>
      </c>
      <c r="E59" s="93">
        <v>12.904</v>
      </c>
      <c r="F59" s="93">
        <v>150.81</v>
      </c>
      <c r="G59" s="93">
        <v>180</v>
      </c>
      <c r="H59" s="93">
        <v>180</v>
      </c>
      <c r="I59" s="93"/>
      <c r="J59"/>
      <c r="K59"/>
      <c r="L59"/>
      <c r="M59"/>
      <c r="N59"/>
      <c r="O59"/>
      <c r="P59"/>
      <c r="Q59"/>
      <c r="R59"/>
      <c r="S59"/>
    </row>
    <row r="60" spans="1:19">
      <c r="A60" s="93" t="s">
        <v>361</v>
      </c>
      <c r="B60" s="93" t="s">
        <v>345</v>
      </c>
      <c r="C60" s="93">
        <v>0.3</v>
      </c>
      <c r="D60" s="93">
        <v>0.33</v>
      </c>
      <c r="E60" s="93">
        <v>0.35199999999999998</v>
      </c>
      <c r="F60" s="93">
        <v>150.81</v>
      </c>
      <c r="G60" s="93">
        <v>180</v>
      </c>
      <c r="H60" s="93">
        <v>0</v>
      </c>
      <c r="I60" s="93"/>
      <c r="J60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85"/>
      <c r="B62" s="93" t="s">
        <v>49</v>
      </c>
      <c r="C62" s="93" t="s">
        <v>362</v>
      </c>
      <c r="D62" s="93" t="s">
        <v>363</v>
      </c>
      <c r="E62" s="93" t="s">
        <v>364</v>
      </c>
      <c r="F62" s="93" t="s">
        <v>43</v>
      </c>
      <c r="G62" s="93" t="s">
        <v>365</v>
      </c>
      <c r="H62" s="93" t="s">
        <v>366</v>
      </c>
      <c r="I62" s="93" t="s">
        <v>367</v>
      </c>
      <c r="J62" s="93" t="s">
        <v>332</v>
      </c>
      <c r="K62" s="93" t="s">
        <v>334</v>
      </c>
      <c r="L62"/>
      <c r="M62"/>
      <c r="N62"/>
      <c r="O62"/>
      <c r="P62"/>
      <c r="Q62"/>
      <c r="R62"/>
      <c r="S62"/>
    </row>
    <row r="63" spans="1:19">
      <c r="A63" s="93" t="s">
        <v>368</v>
      </c>
      <c r="B63" s="93" t="s">
        <v>639</v>
      </c>
      <c r="C63" s="93">
        <v>7.83</v>
      </c>
      <c r="D63" s="93">
        <v>7.83</v>
      </c>
      <c r="E63" s="93">
        <v>3.3540000000000001</v>
      </c>
      <c r="F63" s="93">
        <v>0.35499999999999998</v>
      </c>
      <c r="G63" s="93">
        <v>0.27400000000000002</v>
      </c>
      <c r="H63" s="93" t="s">
        <v>369</v>
      </c>
      <c r="I63" s="93" t="s">
        <v>350</v>
      </c>
      <c r="J63" s="93">
        <v>180</v>
      </c>
      <c r="K63" s="93" t="s">
        <v>351</v>
      </c>
      <c r="L63"/>
      <c r="M63"/>
      <c r="N63"/>
      <c r="O63"/>
      <c r="P63"/>
      <c r="Q63"/>
      <c r="R63"/>
      <c r="S63"/>
    </row>
    <row r="64" spans="1:19">
      <c r="A64" s="93" t="s">
        <v>370</v>
      </c>
      <c r="B64" s="93" t="s">
        <v>639</v>
      </c>
      <c r="C64" s="93">
        <v>38.049999999999997</v>
      </c>
      <c r="D64" s="93">
        <v>38.049999999999997</v>
      </c>
      <c r="E64" s="93">
        <v>3.3540000000000001</v>
      </c>
      <c r="F64" s="93">
        <v>0.35499999999999998</v>
      </c>
      <c r="G64" s="93">
        <v>0.27400000000000002</v>
      </c>
      <c r="H64" s="93" t="s">
        <v>369</v>
      </c>
      <c r="I64" s="93" t="s">
        <v>354</v>
      </c>
      <c r="J64" s="93">
        <v>180</v>
      </c>
      <c r="K64" s="93" t="s">
        <v>351</v>
      </c>
      <c r="L64"/>
      <c r="M64"/>
      <c r="N64"/>
      <c r="O64"/>
      <c r="P64"/>
      <c r="Q64"/>
      <c r="R64"/>
      <c r="S64"/>
    </row>
    <row r="65" spans="1:19">
      <c r="A65" s="93" t="s">
        <v>371</v>
      </c>
      <c r="B65" s="93" t="s">
        <v>639</v>
      </c>
      <c r="C65" s="93">
        <v>38.049999999999997</v>
      </c>
      <c r="D65" s="93">
        <v>38.049999999999997</v>
      </c>
      <c r="E65" s="93">
        <v>3.3540000000000001</v>
      </c>
      <c r="F65" s="93">
        <v>0.35499999999999998</v>
      </c>
      <c r="G65" s="93">
        <v>0.27400000000000002</v>
      </c>
      <c r="H65" s="93" t="s">
        <v>369</v>
      </c>
      <c r="I65" s="93" t="s">
        <v>358</v>
      </c>
      <c r="J65" s="93">
        <v>180</v>
      </c>
      <c r="K65" s="93" t="s">
        <v>351</v>
      </c>
      <c r="L65"/>
      <c r="M65"/>
      <c r="N65"/>
      <c r="O65"/>
      <c r="P65"/>
      <c r="Q65"/>
      <c r="R65"/>
      <c r="S65"/>
    </row>
    <row r="66" spans="1:19">
      <c r="A66" s="93" t="s">
        <v>372</v>
      </c>
      <c r="B66" s="93"/>
      <c r="C66" s="93"/>
      <c r="D66" s="93">
        <v>83.94</v>
      </c>
      <c r="E66" s="93">
        <v>3.35</v>
      </c>
      <c r="F66" s="93">
        <v>0.35499999999999998</v>
      </c>
      <c r="G66" s="93">
        <v>0.27400000000000002</v>
      </c>
      <c r="H66" s="93"/>
      <c r="I66" s="93"/>
      <c r="J66" s="93"/>
      <c r="K66" s="93"/>
      <c r="L66"/>
      <c r="M66"/>
      <c r="N66"/>
      <c r="O66"/>
      <c r="P66"/>
      <c r="Q66"/>
      <c r="R66"/>
      <c r="S66"/>
    </row>
    <row r="67" spans="1:19">
      <c r="A67" s="93" t="s">
        <v>373</v>
      </c>
      <c r="B67" s="93"/>
      <c r="C67" s="93"/>
      <c r="D67" s="93">
        <v>0</v>
      </c>
      <c r="E67" s="93" t="s">
        <v>374</v>
      </c>
      <c r="F67" s="93" t="s">
        <v>374</v>
      </c>
      <c r="G67" s="93" t="s">
        <v>374</v>
      </c>
      <c r="H67" s="93"/>
      <c r="I67" s="93"/>
      <c r="J67" s="93"/>
      <c r="K67" s="93"/>
      <c r="L67"/>
      <c r="M67"/>
      <c r="N67"/>
      <c r="O67"/>
      <c r="P67"/>
      <c r="Q67"/>
      <c r="R67"/>
      <c r="S67"/>
    </row>
    <row r="68" spans="1:19">
      <c r="A68" s="93" t="s">
        <v>375</v>
      </c>
      <c r="B68" s="93"/>
      <c r="C68" s="93"/>
      <c r="D68" s="93">
        <v>83.94</v>
      </c>
      <c r="E68" s="93">
        <v>3.35</v>
      </c>
      <c r="F68" s="93">
        <v>0.35499999999999998</v>
      </c>
      <c r="G68" s="93">
        <v>0.27400000000000002</v>
      </c>
      <c r="H68" s="93"/>
      <c r="I68" s="93"/>
      <c r="J68" s="93"/>
      <c r="K68" s="93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5"/>
      <c r="B70" s="93" t="s">
        <v>114</v>
      </c>
      <c r="C70" s="93" t="s">
        <v>376</v>
      </c>
      <c r="D70" s="93" t="s">
        <v>377</v>
      </c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3" t="s">
        <v>33</v>
      </c>
      <c r="B71" s="93"/>
      <c r="C71" s="93"/>
      <c r="D71" s="93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 s="85"/>
      <c r="B73" s="93" t="s">
        <v>114</v>
      </c>
      <c r="C73" s="93" t="s">
        <v>378</v>
      </c>
      <c r="D73" s="93" t="s">
        <v>379</v>
      </c>
      <c r="E73" s="93" t="s">
        <v>380</v>
      </c>
      <c r="F73" s="93" t="s">
        <v>381</v>
      </c>
      <c r="G73" s="93" t="s">
        <v>377</v>
      </c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382</v>
      </c>
      <c r="B74" s="93" t="s">
        <v>383</v>
      </c>
      <c r="C74" s="93">
        <v>62920.160000000003</v>
      </c>
      <c r="D74" s="93">
        <v>42539.27</v>
      </c>
      <c r="E74" s="93">
        <v>20380.900000000001</v>
      </c>
      <c r="F74" s="93">
        <v>0.68</v>
      </c>
      <c r="G74" s="93">
        <v>2.62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384</v>
      </c>
      <c r="B75" s="93" t="s">
        <v>383</v>
      </c>
      <c r="C75" s="93">
        <v>174435.20000000001</v>
      </c>
      <c r="D75" s="93">
        <v>117932.71</v>
      </c>
      <c r="E75" s="93">
        <v>56502.49</v>
      </c>
      <c r="F75" s="93">
        <v>0.68</v>
      </c>
      <c r="G75" s="93">
        <v>2.89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3" t="s">
        <v>385</v>
      </c>
      <c r="B76" s="93" t="s">
        <v>383</v>
      </c>
      <c r="C76" s="93">
        <v>24513.360000000001</v>
      </c>
      <c r="D76" s="93">
        <v>17305.48</v>
      </c>
      <c r="E76" s="93">
        <v>7207.88</v>
      </c>
      <c r="F76" s="93">
        <v>0.71</v>
      </c>
      <c r="G76" s="93">
        <v>3.03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3" t="s">
        <v>386</v>
      </c>
      <c r="B77" s="93" t="s">
        <v>383</v>
      </c>
      <c r="C77" s="93">
        <v>27501.78</v>
      </c>
      <c r="D77" s="93">
        <v>18593.490000000002</v>
      </c>
      <c r="E77" s="93">
        <v>8908.2900000000009</v>
      </c>
      <c r="F77" s="93">
        <v>0.68</v>
      </c>
      <c r="G77" s="93">
        <v>2.98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5"/>
      <c r="B79" s="93" t="s">
        <v>114</v>
      </c>
      <c r="C79" s="93" t="s">
        <v>378</v>
      </c>
      <c r="D79" s="93" t="s">
        <v>377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3" t="s">
        <v>387</v>
      </c>
      <c r="B80" s="93" t="s">
        <v>388</v>
      </c>
      <c r="C80" s="93">
        <v>1962.41</v>
      </c>
      <c r="D80" s="93">
        <v>1</v>
      </c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389</v>
      </c>
      <c r="B81" s="93" t="s">
        <v>390</v>
      </c>
      <c r="C81" s="93">
        <v>68944.47</v>
      </c>
      <c r="D81" s="93">
        <v>0.78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93" t="s">
        <v>391</v>
      </c>
      <c r="B82" s="93" t="s">
        <v>390</v>
      </c>
      <c r="C82" s="93">
        <v>213922.18</v>
      </c>
      <c r="D82" s="93">
        <v>0.78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3" t="s">
        <v>392</v>
      </c>
      <c r="B83" s="93" t="s">
        <v>390</v>
      </c>
      <c r="C83" s="93">
        <v>34048.25</v>
      </c>
      <c r="D83" s="93">
        <v>0.8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393</v>
      </c>
      <c r="B84" s="93" t="s">
        <v>390</v>
      </c>
      <c r="C84" s="93">
        <v>34048.26</v>
      </c>
      <c r="D84" s="93">
        <v>0.8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5"/>
      <c r="B86" s="93" t="s">
        <v>114</v>
      </c>
      <c r="C86" s="93" t="s">
        <v>394</v>
      </c>
      <c r="D86" s="93" t="s">
        <v>395</v>
      </c>
      <c r="E86" s="93" t="s">
        <v>396</v>
      </c>
      <c r="F86" s="93" t="s">
        <v>397</v>
      </c>
      <c r="G86" s="93" t="s">
        <v>398</v>
      </c>
      <c r="H86" s="93" t="s">
        <v>399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400</v>
      </c>
      <c r="B87" s="93" t="s">
        <v>401</v>
      </c>
      <c r="C87" s="93">
        <v>0.54</v>
      </c>
      <c r="D87" s="93">
        <v>49.8</v>
      </c>
      <c r="E87" s="93">
        <v>0.08</v>
      </c>
      <c r="F87" s="93">
        <v>7.85</v>
      </c>
      <c r="G87" s="93">
        <v>1</v>
      </c>
      <c r="H87" s="93" t="s">
        <v>402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403</v>
      </c>
      <c r="B88" s="93" t="s">
        <v>404</v>
      </c>
      <c r="C88" s="93">
        <v>0.56999999999999995</v>
      </c>
      <c r="D88" s="93">
        <v>622</v>
      </c>
      <c r="E88" s="93">
        <v>2.5299999999999998</v>
      </c>
      <c r="F88" s="93">
        <v>2771.02</v>
      </c>
      <c r="G88" s="93">
        <v>1</v>
      </c>
      <c r="H88" s="93" t="s">
        <v>405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406</v>
      </c>
      <c r="B89" s="93" t="s">
        <v>404</v>
      </c>
      <c r="C89" s="93">
        <v>0.59</v>
      </c>
      <c r="D89" s="93">
        <v>1109.6500000000001</v>
      </c>
      <c r="E89" s="93">
        <v>7.02</v>
      </c>
      <c r="F89" s="93">
        <v>13177.9</v>
      </c>
      <c r="G89" s="93">
        <v>1</v>
      </c>
      <c r="H89" s="93" t="s">
        <v>405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407</v>
      </c>
      <c r="B90" s="93" t="s">
        <v>404</v>
      </c>
      <c r="C90" s="93">
        <v>0.55000000000000004</v>
      </c>
      <c r="D90" s="93">
        <v>622</v>
      </c>
      <c r="E90" s="93">
        <v>1.1100000000000001</v>
      </c>
      <c r="F90" s="93">
        <v>1261.6500000000001</v>
      </c>
      <c r="G90" s="93">
        <v>1</v>
      </c>
      <c r="H90" s="93" t="s">
        <v>405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408</v>
      </c>
      <c r="B91" s="93" t="s">
        <v>404</v>
      </c>
      <c r="C91" s="93">
        <v>0.55000000000000004</v>
      </c>
      <c r="D91" s="93">
        <v>622</v>
      </c>
      <c r="E91" s="93">
        <v>1.1100000000000001</v>
      </c>
      <c r="F91" s="93">
        <v>1261.6500000000001</v>
      </c>
      <c r="G91" s="93">
        <v>1</v>
      </c>
      <c r="H91" s="93" t="s">
        <v>405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5"/>
      <c r="B93" s="93" t="s">
        <v>114</v>
      </c>
      <c r="C93" s="93" t="s">
        <v>409</v>
      </c>
      <c r="D93" s="93" t="s">
        <v>410</v>
      </c>
      <c r="E93" s="93" t="s">
        <v>411</v>
      </c>
      <c r="F93" s="93" t="s">
        <v>412</v>
      </c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33</v>
      </c>
      <c r="B94" s="93"/>
      <c r="C94" s="93"/>
      <c r="D94" s="93"/>
      <c r="E94" s="93"/>
      <c r="F94" s="93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5"/>
      <c r="B96" s="93" t="s">
        <v>114</v>
      </c>
      <c r="C96" s="93" t="s">
        <v>413</v>
      </c>
      <c r="D96" s="93" t="s">
        <v>414</v>
      </c>
      <c r="E96" s="93" t="s">
        <v>415</v>
      </c>
      <c r="F96" s="93" t="s">
        <v>416</v>
      </c>
      <c r="G96" s="93" t="s">
        <v>417</v>
      </c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33</v>
      </c>
      <c r="B97" s="93"/>
      <c r="C97" s="93"/>
      <c r="D97" s="93"/>
      <c r="E97" s="93"/>
      <c r="F97" s="93"/>
      <c r="G97" s="93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5"/>
      <c r="B99" s="93" t="s">
        <v>432</v>
      </c>
      <c r="C99" s="93" t="s">
        <v>433</v>
      </c>
      <c r="D99" s="93" t="s">
        <v>434</v>
      </c>
      <c r="E99" s="93" t="s">
        <v>435</v>
      </c>
      <c r="F99" s="93" t="s">
        <v>436</v>
      </c>
      <c r="G99" s="93" t="s">
        <v>437</v>
      </c>
      <c r="H99" s="93" t="s">
        <v>438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3" t="s">
        <v>418</v>
      </c>
      <c r="B100" s="93">
        <v>38159.137300000002</v>
      </c>
      <c r="C100" s="93">
        <v>59.816600000000001</v>
      </c>
      <c r="D100" s="93">
        <v>139.191</v>
      </c>
      <c r="E100" s="93">
        <v>0</v>
      </c>
      <c r="F100" s="93">
        <v>5.9999999999999995E-4</v>
      </c>
      <c r="G100" s="93">
        <v>8652.1944000000003</v>
      </c>
      <c r="H100" s="93">
        <v>15509.293100000001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3" t="s">
        <v>419</v>
      </c>
      <c r="B101" s="93">
        <v>32616.151699999999</v>
      </c>
      <c r="C101" s="93">
        <v>52.303400000000003</v>
      </c>
      <c r="D101" s="93">
        <v>125.464</v>
      </c>
      <c r="E101" s="93">
        <v>0</v>
      </c>
      <c r="F101" s="93">
        <v>5.0000000000000001E-4</v>
      </c>
      <c r="G101" s="93">
        <v>7799.4835000000003</v>
      </c>
      <c r="H101" s="93">
        <v>13363.9218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3" t="s">
        <v>420</v>
      </c>
      <c r="B102" s="93">
        <v>30202.3213</v>
      </c>
      <c r="C102" s="93">
        <v>52.908000000000001</v>
      </c>
      <c r="D102" s="93">
        <v>140.8903</v>
      </c>
      <c r="E102" s="93">
        <v>0</v>
      </c>
      <c r="F102" s="93">
        <v>5.9999999999999995E-4</v>
      </c>
      <c r="G102" s="93">
        <v>8760.5159999999996</v>
      </c>
      <c r="H102" s="93">
        <v>12784.1176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3" t="s">
        <v>421</v>
      </c>
      <c r="B103" s="93">
        <v>25040.247500000001</v>
      </c>
      <c r="C103" s="93">
        <v>46.765099999999997</v>
      </c>
      <c r="D103" s="93">
        <v>132.82220000000001</v>
      </c>
      <c r="E103" s="93">
        <v>0</v>
      </c>
      <c r="F103" s="93">
        <v>5.0000000000000001E-4</v>
      </c>
      <c r="G103" s="93">
        <v>8259.9459999999999</v>
      </c>
      <c r="H103" s="93">
        <v>10864.267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3" t="s">
        <v>266</v>
      </c>
      <c r="B104" s="93">
        <v>25519.224900000001</v>
      </c>
      <c r="C104" s="93">
        <v>50.151400000000002</v>
      </c>
      <c r="D104" s="93">
        <v>149.12119999999999</v>
      </c>
      <c r="E104" s="93">
        <v>0</v>
      </c>
      <c r="F104" s="93">
        <v>5.9999999999999995E-4</v>
      </c>
      <c r="G104" s="93">
        <v>9274.3791999999994</v>
      </c>
      <c r="H104" s="93">
        <v>11299.9202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3" t="s">
        <v>422</v>
      </c>
      <c r="B105" s="93">
        <v>30083.886999999999</v>
      </c>
      <c r="C105" s="93">
        <v>60.1038</v>
      </c>
      <c r="D105" s="93">
        <v>181.21549999999999</v>
      </c>
      <c r="E105" s="93">
        <v>0</v>
      </c>
      <c r="F105" s="93">
        <v>6.9999999999999999E-4</v>
      </c>
      <c r="G105" s="93">
        <v>11270.735000000001</v>
      </c>
      <c r="H105" s="93">
        <v>13410.9216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3" t="s">
        <v>423</v>
      </c>
      <c r="B106" s="93">
        <v>32865.486299999997</v>
      </c>
      <c r="C106" s="93">
        <v>65.706999999999994</v>
      </c>
      <c r="D106" s="93">
        <v>198.22409999999999</v>
      </c>
      <c r="E106" s="93">
        <v>0</v>
      </c>
      <c r="F106" s="93">
        <v>8.0000000000000004E-4</v>
      </c>
      <c r="G106" s="93">
        <v>12328.6</v>
      </c>
      <c r="H106" s="93">
        <v>14655.1065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93" t="s">
        <v>424</v>
      </c>
      <c r="B107" s="93">
        <v>33762.0461</v>
      </c>
      <c r="C107" s="93">
        <v>67.487499999999997</v>
      </c>
      <c r="D107" s="93">
        <v>203.5659</v>
      </c>
      <c r="E107" s="93">
        <v>0</v>
      </c>
      <c r="F107" s="93">
        <v>8.0000000000000004E-4</v>
      </c>
      <c r="G107" s="93">
        <v>12660.829400000001</v>
      </c>
      <c r="H107" s="93">
        <v>15053.804700000001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3" t="s">
        <v>425</v>
      </c>
      <c r="B108" s="93">
        <v>26741.625</v>
      </c>
      <c r="C108" s="93">
        <v>53.2928</v>
      </c>
      <c r="D108" s="93">
        <v>160.3451</v>
      </c>
      <c r="E108" s="93">
        <v>0</v>
      </c>
      <c r="F108" s="93">
        <v>5.9999999999999995E-4</v>
      </c>
      <c r="G108" s="93">
        <v>9972.6535999999996</v>
      </c>
      <c r="H108" s="93">
        <v>11908.7767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3" t="s">
        <v>426</v>
      </c>
      <c r="B109" s="93">
        <v>25939.173200000001</v>
      </c>
      <c r="C109" s="93">
        <v>49.638500000000001</v>
      </c>
      <c r="D109" s="93">
        <v>144.1859</v>
      </c>
      <c r="E109" s="93">
        <v>0</v>
      </c>
      <c r="F109" s="93">
        <v>5.9999999999999995E-4</v>
      </c>
      <c r="G109" s="93">
        <v>8967.0278999999991</v>
      </c>
      <c r="H109" s="93">
        <v>11363.506600000001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3" t="s">
        <v>427</v>
      </c>
      <c r="B110" s="93">
        <v>27433.285100000001</v>
      </c>
      <c r="C110" s="93">
        <v>49.110399999999998</v>
      </c>
      <c r="D110" s="93">
        <v>133.7878</v>
      </c>
      <c r="E110" s="93">
        <v>0</v>
      </c>
      <c r="F110" s="93">
        <v>5.0000000000000001E-4</v>
      </c>
      <c r="G110" s="93">
        <v>8319.2855</v>
      </c>
      <c r="H110" s="93">
        <v>11708.3251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3" t="s">
        <v>428</v>
      </c>
      <c r="B111" s="93">
        <v>35166.188900000001</v>
      </c>
      <c r="C111" s="93">
        <v>56.887700000000002</v>
      </c>
      <c r="D111" s="93">
        <v>138.0067</v>
      </c>
      <c r="E111" s="93">
        <v>0</v>
      </c>
      <c r="F111" s="93">
        <v>5.9999999999999995E-4</v>
      </c>
      <c r="G111" s="93">
        <v>8579.4264000000003</v>
      </c>
      <c r="H111" s="93">
        <v>14454.022999999999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3"/>
      <c r="B112" s="93"/>
      <c r="C112" s="93"/>
      <c r="D112" s="93"/>
      <c r="E112" s="93"/>
      <c r="F112" s="93"/>
      <c r="G112" s="93"/>
      <c r="H112" s="93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3" t="s">
        <v>429</v>
      </c>
      <c r="B113" s="93">
        <v>363528.77429999999</v>
      </c>
      <c r="C113" s="93">
        <v>664.17229999999995</v>
      </c>
      <c r="D113" s="93">
        <v>1846.8197</v>
      </c>
      <c r="E113" s="93">
        <v>0</v>
      </c>
      <c r="F113" s="93">
        <v>7.6E-3</v>
      </c>
      <c r="G113" s="93">
        <v>114845.07709999999</v>
      </c>
      <c r="H113" s="93">
        <v>156375.98389999999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3" t="s">
        <v>430</v>
      </c>
      <c r="B114" s="93">
        <v>25040.247500000001</v>
      </c>
      <c r="C114" s="93">
        <v>46.765099999999997</v>
      </c>
      <c r="D114" s="93">
        <v>125.464</v>
      </c>
      <c r="E114" s="93">
        <v>0</v>
      </c>
      <c r="F114" s="93">
        <v>5.0000000000000001E-4</v>
      </c>
      <c r="G114" s="93">
        <v>7799.4835000000003</v>
      </c>
      <c r="H114" s="93">
        <v>10864.267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3" t="s">
        <v>431</v>
      </c>
      <c r="B115" s="93">
        <v>38159.137300000002</v>
      </c>
      <c r="C115" s="93">
        <v>67.487499999999997</v>
      </c>
      <c r="D115" s="93">
        <v>203.5659</v>
      </c>
      <c r="E115" s="93">
        <v>0</v>
      </c>
      <c r="F115" s="93">
        <v>8.0000000000000004E-4</v>
      </c>
      <c r="G115" s="93">
        <v>12660.829400000001</v>
      </c>
      <c r="H115" s="93">
        <v>15509.293100000001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5"/>
      <c r="B117" s="93" t="s">
        <v>439</v>
      </c>
      <c r="C117" s="93" t="s">
        <v>440</v>
      </c>
      <c r="D117" s="93" t="s">
        <v>441</v>
      </c>
      <c r="E117" s="93" t="s">
        <v>442</v>
      </c>
      <c r="F117" s="93" t="s">
        <v>443</v>
      </c>
      <c r="G117" s="93" t="s">
        <v>444</v>
      </c>
      <c r="H117" s="93" t="s">
        <v>445</v>
      </c>
      <c r="I117" s="93" t="s">
        <v>446</v>
      </c>
      <c r="J117" s="93" t="s">
        <v>447</v>
      </c>
      <c r="K117" s="93" t="s">
        <v>448</v>
      </c>
      <c r="L117" s="93" t="s">
        <v>449</v>
      </c>
      <c r="M117" s="93" t="s">
        <v>450</v>
      </c>
      <c r="N117" s="93" t="s">
        <v>451</v>
      </c>
      <c r="O117" s="93" t="s">
        <v>452</v>
      </c>
      <c r="P117" s="93" t="s">
        <v>453</v>
      </c>
      <c r="Q117" s="93" t="s">
        <v>454</v>
      </c>
      <c r="R117" s="93" t="s">
        <v>455</v>
      </c>
      <c r="S117" s="93" t="s">
        <v>456</v>
      </c>
    </row>
    <row r="118" spans="1:19">
      <c r="A118" s="93" t="s">
        <v>418</v>
      </c>
      <c r="B118" s="94">
        <v>137193000000</v>
      </c>
      <c r="C118" s="93">
        <v>100729.228</v>
      </c>
      <c r="D118" s="93" t="s">
        <v>600</v>
      </c>
      <c r="E118" s="93">
        <v>66738.464999999997</v>
      </c>
      <c r="F118" s="93">
        <v>10771.038</v>
      </c>
      <c r="G118" s="93">
        <v>18480.083999999999</v>
      </c>
      <c r="H118" s="93">
        <v>1047.6420000000001</v>
      </c>
      <c r="I118" s="93">
        <v>0</v>
      </c>
      <c r="J118" s="93">
        <v>3692</v>
      </c>
      <c r="K118" s="93">
        <v>0</v>
      </c>
      <c r="L118" s="93">
        <v>0</v>
      </c>
      <c r="M118" s="93">
        <v>0</v>
      </c>
      <c r="N118" s="93">
        <v>0</v>
      </c>
      <c r="O118" s="93">
        <v>0</v>
      </c>
      <c r="P118" s="93">
        <v>0</v>
      </c>
      <c r="Q118" s="93">
        <v>0</v>
      </c>
      <c r="R118" s="93">
        <v>0</v>
      </c>
      <c r="S118" s="93">
        <v>0</v>
      </c>
    </row>
    <row r="119" spans="1:19">
      <c r="A119" s="93" t="s">
        <v>419</v>
      </c>
      <c r="B119" s="94">
        <v>123672000000</v>
      </c>
      <c r="C119" s="93">
        <v>100287.77</v>
      </c>
      <c r="D119" s="93" t="s">
        <v>542</v>
      </c>
      <c r="E119" s="93">
        <v>66738.464999999997</v>
      </c>
      <c r="F119" s="93">
        <v>10771.038</v>
      </c>
      <c r="G119" s="93">
        <v>18480.083999999999</v>
      </c>
      <c r="H119" s="93">
        <v>606.18399999999997</v>
      </c>
      <c r="I119" s="93">
        <v>0</v>
      </c>
      <c r="J119" s="93">
        <v>3692</v>
      </c>
      <c r="K119" s="93">
        <v>0</v>
      </c>
      <c r="L119" s="93">
        <v>0</v>
      </c>
      <c r="M119" s="93">
        <v>0</v>
      </c>
      <c r="N119" s="93">
        <v>0</v>
      </c>
      <c r="O119" s="93">
        <v>0</v>
      </c>
      <c r="P119" s="93">
        <v>0</v>
      </c>
      <c r="Q119" s="93">
        <v>0</v>
      </c>
      <c r="R119" s="93">
        <v>0</v>
      </c>
      <c r="S119" s="93">
        <v>0</v>
      </c>
    </row>
    <row r="120" spans="1:19">
      <c r="A120" s="93" t="s">
        <v>420</v>
      </c>
      <c r="B120" s="94">
        <v>138910000000</v>
      </c>
      <c r="C120" s="93">
        <v>117982.071</v>
      </c>
      <c r="D120" s="93" t="s">
        <v>499</v>
      </c>
      <c r="E120" s="93">
        <v>66738.464999999997</v>
      </c>
      <c r="F120" s="93">
        <v>10771.038</v>
      </c>
      <c r="G120" s="93">
        <v>18472.232</v>
      </c>
      <c r="H120" s="93">
        <v>0</v>
      </c>
      <c r="I120" s="93">
        <v>22000.335999999999</v>
      </c>
      <c r="J120" s="93">
        <v>0</v>
      </c>
      <c r="K120" s="93">
        <v>0</v>
      </c>
      <c r="L120" s="93">
        <v>0</v>
      </c>
      <c r="M120" s="93">
        <v>0</v>
      </c>
      <c r="N120" s="93">
        <v>0</v>
      </c>
      <c r="O120" s="93">
        <v>0</v>
      </c>
      <c r="P120" s="93">
        <v>0</v>
      </c>
      <c r="Q120" s="93">
        <v>0</v>
      </c>
      <c r="R120" s="93">
        <v>0</v>
      </c>
      <c r="S120" s="93">
        <v>0</v>
      </c>
    </row>
    <row r="121" spans="1:19">
      <c r="A121" s="93" t="s">
        <v>421</v>
      </c>
      <c r="B121" s="94">
        <v>130973000000</v>
      </c>
      <c r="C121" s="93">
        <v>121052.234</v>
      </c>
      <c r="D121" s="93" t="s">
        <v>500</v>
      </c>
      <c r="E121" s="93">
        <v>66738.464999999997</v>
      </c>
      <c r="F121" s="93">
        <v>10771.038</v>
      </c>
      <c r="G121" s="93">
        <v>18472.232</v>
      </c>
      <c r="H121" s="93">
        <v>0</v>
      </c>
      <c r="I121" s="93">
        <v>25070.499</v>
      </c>
      <c r="J121" s="93">
        <v>0</v>
      </c>
      <c r="K121" s="93">
        <v>0</v>
      </c>
      <c r="L121" s="93">
        <v>0</v>
      </c>
      <c r="M121" s="93">
        <v>0</v>
      </c>
      <c r="N121" s="93">
        <v>0</v>
      </c>
      <c r="O121" s="93">
        <v>0</v>
      </c>
      <c r="P121" s="93">
        <v>0</v>
      </c>
      <c r="Q121" s="93">
        <v>0</v>
      </c>
      <c r="R121" s="93">
        <v>0</v>
      </c>
      <c r="S121" s="93">
        <v>0</v>
      </c>
    </row>
    <row r="122" spans="1:19">
      <c r="A122" s="93" t="s">
        <v>266</v>
      </c>
      <c r="B122" s="94">
        <v>147058000000</v>
      </c>
      <c r="C122" s="93">
        <v>144135.234</v>
      </c>
      <c r="D122" s="93" t="s">
        <v>488</v>
      </c>
      <c r="E122" s="93">
        <v>66738.464999999997</v>
      </c>
      <c r="F122" s="93">
        <v>10771.038</v>
      </c>
      <c r="G122" s="93">
        <v>18472.232</v>
      </c>
      <c r="H122" s="93">
        <v>0</v>
      </c>
      <c r="I122" s="93">
        <v>48153.499000000003</v>
      </c>
      <c r="J122" s="93">
        <v>0</v>
      </c>
      <c r="K122" s="93">
        <v>0</v>
      </c>
      <c r="L122" s="93">
        <v>0</v>
      </c>
      <c r="M122" s="93">
        <v>0</v>
      </c>
      <c r="N122" s="93">
        <v>0</v>
      </c>
      <c r="O122" s="93">
        <v>0</v>
      </c>
      <c r="P122" s="93">
        <v>0</v>
      </c>
      <c r="Q122" s="93">
        <v>0</v>
      </c>
      <c r="R122" s="93">
        <v>0</v>
      </c>
      <c r="S122" s="93">
        <v>0</v>
      </c>
    </row>
    <row r="123" spans="1:19">
      <c r="A123" s="93" t="s">
        <v>422</v>
      </c>
      <c r="B123" s="94">
        <v>178713000000</v>
      </c>
      <c r="C123" s="93">
        <v>177854.39199999999</v>
      </c>
      <c r="D123" s="93" t="s">
        <v>601</v>
      </c>
      <c r="E123" s="93">
        <v>66738.464999999997</v>
      </c>
      <c r="F123" s="93">
        <v>10771.038</v>
      </c>
      <c r="G123" s="93">
        <v>18472.232</v>
      </c>
      <c r="H123" s="93">
        <v>0</v>
      </c>
      <c r="I123" s="93">
        <v>81872.657999999996</v>
      </c>
      <c r="J123" s="93">
        <v>0</v>
      </c>
      <c r="K123" s="93">
        <v>0</v>
      </c>
      <c r="L123" s="93">
        <v>0</v>
      </c>
      <c r="M123" s="93">
        <v>0</v>
      </c>
      <c r="N123" s="93">
        <v>0</v>
      </c>
      <c r="O123" s="93">
        <v>0</v>
      </c>
      <c r="P123" s="93">
        <v>0</v>
      </c>
      <c r="Q123" s="93">
        <v>0</v>
      </c>
      <c r="R123" s="93">
        <v>0</v>
      </c>
      <c r="S123" s="93">
        <v>0</v>
      </c>
    </row>
    <row r="124" spans="1:19">
      <c r="A124" s="93" t="s">
        <v>423</v>
      </c>
      <c r="B124" s="94">
        <v>195487000000</v>
      </c>
      <c r="C124" s="93">
        <v>184414.18799999999</v>
      </c>
      <c r="D124" s="93" t="s">
        <v>502</v>
      </c>
      <c r="E124" s="93">
        <v>66738.464999999997</v>
      </c>
      <c r="F124" s="93">
        <v>10771.038</v>
      </c>
      <c r="G124" s="93">
        <v>18472.232</v>
      </c>
      <c r="H124" s="93">
        <v>0</v>
      </c>
      <c r="I124" s="93">
        <v>88432.452999999994</v>
      </c>
      <c r="J124" s="93">
        <v>0</v>
      </c>
      <c r="K124" s="93">
        <v>0</v>
      </c>
      <c r="L124" s="93">
        <v>0</v>
      </c>
      <c r="M124" s="93">
        <v>0</v>
      </c>
      <c r="N124" s="93">
        <v>0</v>
      </c>
      <c r="O124" s="93">
        <v>0</v>
      </c>
      <c r="P124" s="93">
        <v>0</v>
      </c>
      <c r="Q124" s="93">
        <v>0</v>
      </c>
      <c r="R124" s="93">
        <v>0</v>
      </c>
      <c r="S124" s="93">
        <v>0</v>
      </c>
    </row>
    <row r="125" spans="1:19">
      <c r="A125" s="93" t="s">
        <v>424</v>
      </c>
      <c r="B125" s="94">
        <v>200755000000</v>
      </c>
      <c r="C125" s="93">
        <v>184743.69099999999</v>
      </c>
      <c r="D125" s="93" t="s">
        <v>628</v>
      </c>
      <c r="E125" s="93">
        <v>66738.464999999997</v>
      </c>
      <c r="F125" s="93">
        <v>10771.038</v>
      </c>
      <c r="G125" s="93">
        <v>18472.232</v>
      </c>
      <c r="H125" s="93">
        <v>0</v>
      </c>
      <c r="I125" s="93">
        <v>88761.956000000006</v>
      </c>
      <c r="J125" s="93">
        <v>0</v>
      </c>
      <c r="K125" s="93">
        <v>0</v>
      </c>
      <c r="L125" s="93">
        <v>0</v>
      </c>
      <c r="M125" s="93">
        <v>0</v>
      </c>
      <c r="N125" s="93">
        <v>0</v>
      </c>
      <c r="O125" s="93">
        <v>0</v>
      </c>
      <c r="P125" s="93">
        <v>0</v>
      </c>
      <c r="Q125" s="93">
        <v>0</v>
      </c>
      <c r="R125" s="93">
        <v>0</v>
      </c>
      <c r="S125" s="93">
        <v>0</v>
      </c>
    </row>
    <row r="126" spans="1:19">
      <c r="A126" s="93" t="s">
        <v>425</v>
      </c>
      <c r="B126" s="94">
        <v>158130000000</v>
      </c>
      <c r="C126" s="93">
        <v>157759.63500000001</v>
      </c>
      <c r="D126" s="93" t="s">
        <v>629</v>
      </c>
      <c r="E126" s="93">
        <v>66738.464999999997</v>
      </c>
      <c r="F126" s="93">
        <v>10771.038</v>
      </c>
      <c r="G126" s="93">
        <v>18472.232</v>
      </c>
      <c r="H126" s="93">
        <v>0</v>
      </c>
      <c r="I126" s="93">
        <v>61777.9</v>
      </c>
      <c r="J126" s="93">
        <v>0</v>
      </c>
      <c r="K126" s="93">
        <v>0</v>
      </c>
      <c r="L126" s="93">
        <v>0</v>
      </c>
      <c r="M126" s="93">
        <v>0</v>
      </c>
      <c r="N126" s="93">
        <v>0</v>
      </c>
      <c r="O126" s="93">
        <v>0</v>
      </c>
      <c r="P126" s="93">
        <v>0</v>
      </c>
      <c r="Q126" s="93">
        <v>0</v>
      </c>
      <c r="R126" s="93">
        <v>0</v>
      </c>
      <c r="S126" s="93">
        <v>0</v>
      </c>
    </row>
    <row r="127" spans="1:19">
      <c r="A127" s="93" t="s">
        <v>426</v>
      </c>
      <c r="B127" s="94">
        <v>142185000000</v>
      </c>
      <c r="C127" s="93">
        <v>137016.736</v>
      </c>
      <c r="D127" s="93" t="s">
        <v>503</v>
      </c>
      <c r="E127" s="93">
        <v>66738.464999999997</v>
      </c>
      <c r="F127" s="93">
        <v>10771.038</v>
      </c>
      <c r="G127" s="93">
        <v>18472.232</v>
      </c>
      <c r="H127" s="93">
        <v>0</v>
      </c>
      <c r="I127" s="93">
        <v>41035.000999999997</v>
      </c>
      <c r="J127" s="93">
        <v>0</v>
      </c>
      <c r="K127" s="93">
        <v>0</v>
      </c>
      <c r="L127" s="93">
        <v>0</v>
      </c>
      <c r="M127" s="93">
        <v>0</v>
      </c>
      <c r="N127" s="93">
        <v>0</v>
      </c>
      <c r="O127" s="93">
        <v>0</v>
      </c>
      <c r="P127" s="93">
        <v>0</v>
      </c>
      <c r="Q127" s="93">
        <v>0</v>
      </c>
      <c r="R127" s="93">
        <v>0</v>
      </c>
      <c r="S127" s="93">
        <v>0</v>
      </c>
    </row>
    <row r="128" spans="1:19">
      <c r="A128" s="93" t="s">
        <v>427</v>
      </c>
      <c r="B128" s="94">
        <v>131914000000</v>
      </c>
      <c r="C128" s="93">
        <v>127011.07399999999</v>
      </c>
      <c r="D128" s="93" t="s">
        <v>573</v>
      </c>
      <c r="E128" s="93">
        <v>66738.464999999997</v>
      </c>
      <c r="F128" s="93">
        <v>10771.038</v>
      </c>
      <c r="G128" s="93">
        <v>18472.232</v>
      </c>
      <c r="H128" s="93">
        <v>0</v>
      </c>
      <c r="I128" s="93">
        <v>31029.339</v>
      </c>
      <c r="J128" s="93">
        <v>0</v>
      </c>
      <c r="K128" s="93">
        <v>0</v>
      </c>
      <c r="L128" s="93">
        <v>0</v>
      </c>
      <c r="M128" s="93">
        <v>0</v>
      </c>
      <c r="N128" s="93">
        <v>0</v>
      </c>
      <c r="O128" s="93">
        <v>0</v>
      </c>
      <c r="P128" s="93">
        <v>0</v>
      </c>
      <c r="Q128" s="93">
        <v>0</v>
      </c>
      <c r="R128" s="93">
        <v>0</v>
      </c>
      <c r="S128" s="93">
        <v>0</v>
      </c>
    </row>
    <row r="129" spans="1:19">
      <c r="A129" s="93" t="s">
        <v>428</v>
      </c>
      <c r="B129" s="94">
        <v>136039000000</v>
      </c>
      <c r="C129" s="93">
        <v>100376.05</v>
      </c>
      <c r="D129" s="93" t="s">
        <v>517</v>
      </c>
      <c r="E129" s="93">
        <v>66738.464999999997</v>
      </c>
      <c r="F129" s="93">
        <v>10771.038</v>
      </c>
      <c r="G129" s="93">
        <v>18480.083999999999</v>
      </c>
      <c r="H129" s="93">
        <v>694.46400000000006</v>
      </c>
      <c r="I129" s="93">
        <v>0</v>
      </c>
      <c r="J129" s="93">
        <v>3692</v>
      </c>
      <c r="K129" s="93">
        <v>0</v>
      </c>
      <c r="L129" s="93">
        <v>0</v>
      </c>
      <c r="M129" s="93">
        <v>0</v>
      </c>
      <c r="N129" s="93">
        <v>0</v>
      </c>
      <c r="O129" s="93">
        <v>0</v>
      </c>
      <c r="P129" s="93">
        <v>0</v>
      </c>
      <c r="Q129" s="93">
        <v>0</v>
      </c>
      <c r="R129" s="93">
        <v>0</v>
      </c>
      <c r="S129" s="93">
        <v>0</v>
      </c>
    </row>
    <row r="130" spans="1:19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</row>
    <row r="131" spans="1:19">
      <c r="A131" s="93" t="s">
        <v>429</v>
      </c>
      <c r="B131" s="94">
        <v>1821030000000</v>
      </c>
      <c r="C131" s="93"/>
      <c r="D131" s="93"/>
      <c r="E131" s="93"/>
      <c r="F131" s="93"/>
      <c r="G131" s="93"/>
      <c r="H131" s="93"/>
      <c r="I131" s="93"/>
      <c r="J131" s="93"/>
      <c r="K131" s="93">
        <v>0</v>
      </c>
      <c r="L131" s="93">
        <v>0</v>
      </c>
      <c r="M131" s="93">
        <v>0</v>
      </c>
      <c r="N131" s="93">
        <v>0</v>
      </c>
      <c r="O131" s="93">
        <v>0</v>
      </c>
      <c r="P131" s="93">
        <v>0</v>
      </c>
      <c r="Q131" s="93">
        <v>0</v>
      </c>
      <c r="R131" s="93">
        <v>0</v>
      </c>
      <c r="S131" s="93">
        <v>0</v>
      </c>
    </row>
    <row r="132" spans="1:19">
      <c r="A132" s="93" t="s">
        <v>430</v>
      </c>
      <c r="B132" s="94">
        <v>123672000000</v>
      </c>
      <c r="C132" s="93">
        <v>100287.77</v>
      </c>
      <c r="D132" s="93"/>
      <c r="E132" s="93">
        <v>66738.464999999997</v>
      </c>
      <c r="F132" s="93">
        <v>10771.038</v>
      </c>
      <c r="G132" s="93">
        <v>18472.232</v>
      </c>
      <c r="H132" s="93">
        <v>0</v>
      </c>
      <c r="I132" s="93">
        <v>0</v>
      </c>
      <c r="J132" s="93">
        <v>0</v>
      </c>
      <c r="K132" s="93">
        <v>0</v>
      </c>
      <c r="L132" s="93">
        <v>0</v>
      </c>
      <c r="M132" s="93">
        <v>0</v>
      </c>
      <c r="N132" s="93">
        <v>0</v>
      </c>
      <c r="O132" s="93">
        <v>0</v>
      </c>
      <c r="P132" s="93">
        <v>0</v>
      </c>
      <c r="Q132" s="93">
        <v>0</v>
      </c>
      <c r="R132" s="93">
        <v>0</v>
      </c>
      <c r="S132" s="93">
        <v>0</v>
      </c>
    </row>
    <row r="133" spans="1:19">
      <c r="A133" s="93" t="s">
        <v>431</v>
      </c>
      <c r="B133" s="94">
        <v>200755000000</v>
      </c>
      <c r="C133" s="93">
        <v>184743.69099999999</v>
      </c>
      <c r="D133" s="93"/>
      <c r="E133" s="93">
        <v>66738.464999999997</v>
      </c>
      <c r="F133" s="93">
        <v>10771.038</v>
      </c>
      <c r="G133" s="93">
        <v>18480.083999999999</v>
      </c>
      <c r="H133" s="93">
        <v>1047.6420000000001</v>
      </c>
      <c r="I133" s="93">
        <v>88761.956000000006</v>
      </c>
      <c r="J133" s="93">
        <v>3692</v>
      </c>
      <c r="K133" s="93">
        <v>0</v>
      </c>
      <c r="L133" s="93">
        <v>0</v>
      </c>
      <c r="M133" s="93">
        <v>0</v>
      </c>
      <c r="N133" s="93">
        <v>0</v>
      </c>
      <c r="O133" s="93">
        <v>0</v>
      </c>
      <c r="P133" s="93">
        <v>0</v>
      </c>
      <c r="Q133" s="93">
        <v>0</v>
      </c>
      <c r="R133" s="93">
        <v>0</v>
      </c>
      <c r="S133" s="93">
        <v>0</v>
      </c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5"/>
      <c r="B135" s="93" t="s">
        <v>462</v>
      </c>
      <c r="C135" s="93" t="s">
        <v>463</v>
      </c>
      <c r="D135" s="93" t="s">
        <v>464</v>
      </c>
      <c r="E135" s="93" t="s">
        <v>239</v>
      </c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3" t="s">
        <v>465</v>
      </c>
      <c r="B136" s="93">
        <v>38999.97</v>
      </c>
      <c r="C136" s="93">
        <v>10634.55</v>
      </c>
      <c r="D136" s="93">
        <v>0</v>
      </c>
      <c r="E136" s="93">
        <v>49634.52</v>
      </c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3" t="s">
        <v>466</v>
      </c>
      <c r="B137" s="93">
        <v>17</v>
      </c>
      <c r="C137" s="93">
        <v>4.6399999999999997</v>
      </c>
      <c r="D137" s="93">
        <v>0</v>
      </c>
      <c r="E137" s="93">
        <v>21.64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3" t="s">
        <v>467</v>
      </c>
      <c r="B138" s="93">
        <v>17</v>
      </c>
      <c r="C138" s="93">
        <v>4.6399999999999997</v>
      </c>
      <c r="D138" s="93">
        <v>0</v>
      </c>
      <c r="E138" s="93">
        <v>21.64</v>
      </c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4"/>
      <c r="B139" s="84"/>
    </row>
    <row r="140" spans="1:19">
      <c r="A140" s="84"/>
      <c r="B140" s="84"/>
    </row>
    <row r="141" spans="1:19">
      <c r="A141" s="84"/>
      <c r="B141" s="84"/>
    </row>
    <row r="142" spans="1:19">
      <c r="A142" s="84"/>
      <c r="B142" s="8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4"/>
  <dimension ref="A1:S142"/>
  <sheetViews>
    <sheetView workbookViewId="0"/>
  </sheetViews>
  <sheetFormatPr defaultRowHeight="10.5"/>
  <cols>
    <col min="1" max="1" width="38.83203125" style="83" customWidth="1"/>
    <col min="2" max="2" width="25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164062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4.83203125" style="83" customWidth="1"/>
    <col min="18" max="18" width="42.6640625" style="83" customWidth="1"/>
    <col min="19" max="19" width="48.1640625" style="83" customWidth="1"/>
    <col min="20" max="27" width="9.33203125" style="83" customWidth="1"/>
    <col min="28" max="16384" width="9.33203125" style="83"/>
  </cols>
  <sheetData>
    <row r="1" spans="1:19">
      <c r="A1" s="85"/>
      <c r="B1" s="93" t="s">
        <v>297</v>
      </c>
      <c r="C1" s="93" t="s">
        <v>298</v>
      </c>
      <c r="D1" s="93" t="s">
        <v>299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300</v>
      </c>
      <c r="B2" s="93">
        <v>2531.41</v>
      </c>
      <c r="C2" s="93">
        <v>1103.49</v>
      </c>
      <c r="D2" s="93">
        <v>1103.49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301</v>
      </c>
      <c r="B3" s="93">
        <v>2531.41</v>
      </c>
      <c r="C3" s="93">
        <v>1103.49</v>
      </c>
      <c r="D3" s="93">
        <v>1103.49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302</v>
      </c>
      <c r="B4" s="93">
        <v>6654.53</v>
      </c>
      <c r="C4" s="93">
        <v>2900.85</v>
      </c>
      <c r="D4" s="93">
        <v>2900.85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303</v>
      </c>
      <c r="B5" s="93">
        <v>6654.53</v>
      </c>
      <c r="C5" s="93">
        <v>2900.85</v>
      </c>
      <c r="D5" s="93">
        <v>2900.85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3" t="s">
        <v>304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305</v>
      </c>
      <c r="B8" s="93">
        <v>2293.9899999999998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306</v>
      </c>
      <c r="B9" s="93">
        <v>2293.9899999999998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307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3" t="s">
        <v>308</v>
      </c>
      <c r="C12" s="93" t="s">
        <v>309</v>
      </c>
      <c r="D12" s="93" t="s">
        <v>310</v>
      </c>
      <c r="E12" s="93" t="s">
        <v>311</v>
      </c>
      <c r="F12" s="93" t="s">
        <v>312</v>
      </c>
      <c r="G12" s="93" t="s">
        <v>313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70</v>
      </c>
      <c r="B13" s="93">
        <v>2.81</v>
      </c>
      <c r="C13" s="93">
        <v>783.78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71</v>
      </c>
      <c r="B14" s="93">
        <v>161.37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78</v>
      </c>
      <c r="B15" s="93">
        <v>971.08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79</v>
      </c>
      <c r="B16" s="93">
        <v>58.01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80</v>
      </c>
      <c r="B17" s="93">
        <v>198.81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81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82</v>
      </c>
      <c r="B19" s="93">
        <v>355.53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83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84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85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65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86</v>
      </c>
      <c r="B24" s="93">
        <v>0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87</v>
      </c>
      <c r="B25" s="93">
        <v>0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88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89</v>
      </c>
      <c r="B28" s="93">
        <v>1747.63</v>
      </c>
      <c r="C28" s="93">
        <v>783.78</v>
      </c>
      <c r="D28" s="93">
        <v>0</v>
      </c>
      <c r="E28" s="93">
        <v>0</v>
      </c>
      <c r="F28" s="93">
        <v>0</v>
      </c>
      <c r="G28" s="93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3" t="s">
        <v>304</v>
      </c>
      <c r="C30" s="93" t="s">
        <v>2</v>
      </c>
      <c r="D30" s="93" t="s">
        <v>314</v>
      </c>
      <c r="E30" s="93" t="s">
        <v>315</v>
      </c>
      <c r="F30" s="93" t="s">
        <v>316</v>
      </c>
      <c r="G30" s="93" t="s">
        <v>317</v>
      </c>
      <c r="H30" s="93" t="s">
        <v>318</v>
      </c>
      <c r="I30" s="93" t="s">
        <v>319</v>
      </c>
      <c r="J30" s="93" t="s">
        <v>320</v>
      </c>
      <c r="K30"/>
      <c r="L30"/>
      <c r="M30"/>
      <c r="N30"/>
      <c r="O30"/>
      <c r="P30"/>
      <c r="Q30"/>
      <c r="R30"/>
      <c r="S30"/>
    </row>
    <row r="31" spans="1:19">
      <c r="A31" s="93" t="s">
        <v>321</v>
      </c>
      <c r="B31" s="93">
        <v>379.89</v>
      </c>
      <c r="C31" s="93" t="s">
        <v>3</v>
      </c>
      <c r="D31" s="93">
        <v>2317.33</v>
      </c>
      <c r="E31" s="93">
        <v>1</v>
      </c>
      <c r="F31" s="93">
        <v>416.17</v>
      </c>
      <c r="G31" s="93">
        <v>0</v>
      </c>
      <c r="H31" s="93">
        <v>12.55</v>
      </c>
      <c r="I31" s="93">
        <v>27.87</v>
      </c>
      <c r="J31" s="93">
        <v>8.07</v>
      </c>
      <c r="K31"/>
      <c r="L31"/>
      <c r="M31"/>
      <c r="N31"/>
      <c r="O31"/>
      <c r="P31"/>
      <c r="Q31"/>
      <c r="R31"/>
      <c r="S31"/>
    </row>
    <row r="32" spans="1:19">
      <c r="A32" s="93" t="s">
        <v>322</v>
      </c>
      <c r="B32" s="93">
        <v>1600.48</v>
      </c>
      <c r="C32" s="93" t="s">
        <v>3</v>
      </c>
      <c r="D32" s="93">
        <v>9762.9500000000007</v>
      </c>
      <c r="E32" s="93">
        <v>1</v>
      </c>
      <c r="F32" s="93">
        <v>356.86</v>
      </c>
      <c r="G32" s="93">
        <v>0</v>
      </c>
      <c r="H32" s="93">
        <v>36.25</v>
      </c>
      <c r="I32" s="93">
        <v>6.19</v>
      </c>
      <c r="J32" s="93">
        <v>3.23</v>
      </c>
      <c r="K32"/>
      <c r="L32"/>
      <c r="M32"/>
      <c r="N32"/>
      <c r="O32"/>
      <c r="P32"/>
      <c r="Q32"/>
      <c r="R32"/>
      <c r="S32"/>
    </row>
    <row r="33" spans="1:19">
      <c r="A33" s="93" t="s">
        <v>323</v>
      </c>
      <c r="B33" s="93">
        <v>12</v>
      </c>
      <c r="C33" s="93" t="s">
        <v>3</v>
      </c>
      <c r="D33" s="93">
        <v>73.2</v>
      </c>
      <c r="E33" s="93">
        <v>1</v>
      </c>
      <c r="F33" s="93">
        <v>24.38</v>
      </c>
      <c r="G33" s="93">
        <v>7.83</v>
      </c>
      <c r="H33" s="93">
        <v>36.25</v>
      </c>
      <c r="I33" s="93">
        <v>6.19</v>
      </c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324</v>
      </c>
      <c r="B34" s="93">
        <v>150.81</v>
      </c>
      <c r="C34" s="93" t="s">
        <v>3</v>
      </c>
      <c r="D34" s="93">
        <v>919.94</v>
      </c>
      <c r="E34" s="93">
        <v>1</v>
      </c>
      <c r="F34" s="93">
        <v>189.8</v>
      </c>
      <c r="G34" s="93">
        <v>38.049999999999997</v>
      </c>
      <c r="H34" s="93">
        <v>36.25</v>
      </c>
      <c r="I34" s="93">
        <v>6.19</v>
      </c>
      <c r="J34" s="93">
        <v>3.23</v>
      </c>
      <c r="K34"/>
      <c r="L34"/>
      <c r="M34"/>
      <c r="N34"/>
      <c r="O34"/>
      <c r="P34"/>
      <c r="Q34"/>
      <c r="R34"/>
      <c r="S34"/>
    </row>
    <row r="35" spans="1:19">
      <c r="A35" s="93" t="s">
        <v>325</v>
      </c>
      <c r="B35" s="93">
        <v>150.81</v>
      </c>
      <c r="C35" s="93" t="s">
        <v>3</v>
      </c>
      <c r="D35" s="93">
        <v>919.94</v>
      </c>
      <c r="E35" s="93">
        <v>1</v>
      </c>
      <c r="F35" s="93">
        <v>189.8</v>
      </c>
      <c r="G35" s="93">
        <v>38.049999999999997</v>
      </c>
      <c r="H35" s="93">
        <v>36.25</v>
      </c>
      <c r="I35" s="93">
        <v>6.19</v>
      </c>
      <c r="J35" s="93">
        <v>21.52</v>
      </c>
      <c r="K35"/>
      <c r="L35"/>
      <c r="M35"/>
      <c r="N35"/>
      <c r="O35"/>
      <c r="P35"/>
      <c r="Q35"/>
      <c r="R35"/>
      <c r="S35"/>
    </row>
    <row r="36" spans="1:19">
      <c r="A36" s="93" t="s">
        <v>239</v>
      </c>
      <c r="B36" s="93">
        <v>2293.9899999999998</v>
      </c>
      <c r="C36" s="93"/>
      <c r="D36" s="93">
        <v>13993.36</v>
      </c>
      <c r="E36" s="93"/>
      <c r="F36" s="93">
        <v>1177.02</v>
      </c>
      <c r="G36" s="93">
        <v>83.94</v>
      </c>
      <c r="H36" s="93">
        <v>32.325200000000002</v>
      </c>
      <c r="I36" s="93">
        <v>7.11</v>
      </c>
      <c r="J36" s="93">
        <v>5.2169999999999996</v>
      </c>
      <c r="K36"/>
      <c r="L36"/>
      <c r="M36"/>
      <c r="N36"/>
      <c r="O36"/>
      <c r="P36"/>
      <c r="Q36"/>
      <c r="R36"/>
      <c r="S36"/>
    </row>
    <row r="37" spans="1:19">
      <c r="A37" s="93" t="s">
        <v>326</v>
      </c>
      <c r="B37" s="93">
        <v>2293.9899999999998</v>
      </c>
      <c r="C37" s="93"/>
      <c r="D37" s="93">
        <v>13993.36</v>
      </c>
      <c r="E37" s="93"/>
      <c r="F37" s="93">
        <v>1177.02</v>
      </c>
      <c r="G37" s="93">
        <v>83.94</v>
      </c>
      <c r="H37" s="93">
        <v>32.325200000000002</v>
      </c>
      <c r="I37" s="93">
        <v>7.11</v>
      </c>
      <c r="J37" s="93">
        <v>5.2169999999999996</v>
      </c>
      <c r="K37"/>
      <c r="L37"/>
      <c r="M37"/>
      <c r="N37"/>
      <c r="O37"/>
      <c r="P37"/>
      <c r="Q37"/>
      <c r="R37"/>
      <c r="S37"/>
    </row>
    <row r="38" spans="1:19">
      <c r="A38" s="93" t="s">
        <v>327</v>
      </c>
      <c r="B38" s="93">
        <v>0</v>
      </c>
      <c r="C38" s="93"/>
      <c r="D38" s="93">
        <v>0</v>
      </c>
      <c r="E38" s="93"/>
      <c r="F38" s="93">
        <v>0</v>
      </c>
      <c r="G38" s="93">
        <v>0</v>
      </c>
      <c r="H38" s="93"/>
      <c r="I38" s="93"/>
      <c r="J38" s="93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 s="85"/>
      <c r="B40" s="93" t="s">
        <v>49</v>
      </c>
      <c r="C40" s="93" t="s">
        <v>328</v>
      </c>
      <c r="D40" s="93" t="s">
        <v>329</v>
      </c>
      <c r="E40" s="93" t="s">
        <v>330</v>
      </c>
      <c r="F40" s="93" t="s">
        <v>331</v>
      </c>
      <c r="G40" s="93" t="s">
        <v>332</v>
      </c>
      <c r="H40" s="93" t="s">
        <v>333</v>
      </c>
      <c r="I40" s="93" t="s">
        <v>334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335</v>
      </c>
      <c r="B41" s="93" t="s">
        <v>336</v>
      </c>
      <c r="C41" s="93">
        <v>0.08</v>
      </c>
      <c r="D41" s="93">
        <v>1.079</v>
      </c>
      <c r="E41" s="93">
        <v>1.2869999999999999</v>
      </c>
      <c r="F41" s="93">
        <v>42.67</v>
      </c>
      <c r="G41" s="93">
        <v>90</v>
      </c>
      <c r="H41" s="93">
        <v>90</v>
      </c>
      <c r="I41" s="93" t="s">
        <v>337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338</v>
      </c>
      <c r="B42" s="93" t="s">
        <v>336</v>
      </c>
      <c r="C42" s="93">
        <v>0.08</v>
      </c>
      <c r="D42" s="93">
        <v>1.079</v>
      </c>
      <c r="E42" s="93">
        <v>1.2869999999999999</v>
      </c>
      <c r="F42" s="93">
        <v>330.83</v>
      </c>
      <c r="G42" s="93">
        <v>0</v>
      </c>
      <c r="H42" s="93">
        <v>90</v>
      </c>
      <c r="I42" s="93" t="s">
        <v>339</v>
      </c>
      <c r="J42"/>
      <c r="K42"/>
      <c r="L42"/>
      <c r="M42"/>
      <c r="N42"/>
      <c r="O42"/>
      <c r="P42"/>
      <c r="Q42"/>
      <c r="R42"/>
      <c r="S42"/>
    </row>
    <row r="43" spans="1:19">
      <c r="A43" s="93" t="s">
        <v>340</v>
      </c>
      <c r="B43" s="93" t="s">
        <v>336</v>
      </c>
      <c r="C43" s="93">
        <v>0.08</v>
      </c>
      <c r="D43" s="93">
        <v>1.079</v>
      </c>
      <c r="E43" s="93">
        <v>1.2869999999999999</v>
      </c>
      <c r="F43" s="93">
        <v>42.67</v>
      </c>
      <c r="G43" s="93">
        <v>270</v>
      </c>
      <c r="H43" s="93">
        <v>90</v>
      </c>
      <c r="I43" s="93" t="s">
        <v>341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342</v>
      </c>
      <c r="B44" s="93" t="s">
        <v>343</v>
      </c>
      <c r="C44" s="93">
        <v>0.3</v>
      </c>
      <c r="D44" s="93">
        <v>3.12</v>
      </c>
      <c r="E44" s="93">
        <v>12.904</v>
      </c>
      <c r="F44" s="93">
        <v>379.89</v>
      </c>
      <c r="G44" s="93">
        <v>90</v>
      </c>
      <c r="H44" s="93">
        <v>180</v>
      </c>
      <c r="I44" s="93"/>
      <c r="J44"/>
      <c r="K44"/>
      <c r="L44"/>
      <c r="M44"/>
      <c r="N44"/>
      <c r="O44"/>
      <c r="P44"/>
      <c r="Q44"/>
      <c r="R44"/>
      <c r="S44"/>
    </row>
    <row r="45" spans="1:19">
      <c r="A45" s="93" t="s">
        <v>344</v>
      </c>
      <c r="B45" s="93" t="s">
        <v>345</v>
      </c>
      <c r="C45" s="93">
        <v>0.3</v>
      </c>
      <c r="D45" s="93">
        <v>0.33500000000000002</v>
      </c>
      <c r="E45" s="93">
        <v>0.35799999999999998</v>
      </c>
      <c r="F45" s="93">
        <v>379.89</v>
      </c>
      <c r="G45" s="93">
        <v>90</v>
      </c>
      <c r="H45" s="93">
        <v>0</v>
      </c>
      <c r="I45" s="93"/>
      <c r="J45"/>
      <c r="K45"/>
      <c r="L45"/>
      <c r="M45"/>
      <c r="N45"/>
      <c r="O45"/>
      <c r="P45"/>
      <c r="Q45"/>
      <c r="R45"/>
      <c r="S45"/>
    </row>
    <row r="46" spans="1:19">
      <c r="A46" s="93" t="s">
        <v>346</v>
      </c>
      <c r="B46" s="93" t="s">
        <v>336</v>
      </c>
      <c r="C46" s="93">
        <v>0.08</v>
      </c>
      <c r="D46" s="93">
        <v>1.079</v>
      </c>
      <c r="E46" s="93">
        <v>1.2869999999999999</v>
      </c>
      <c r="F46" s="93">
        <v>178.43</v>
      </c>
      <c r="G46" s="93">
        <v>90</v>
      </c>
      <c r="H46" s="93">
        <v>90</v>
      </c>
      <c r="I46" s="93" t="s">
        <v>337</v>
      </c>
      <c r="J46"/>
      <c r="K46"/>
      <c r="L46"/>
      <c r="M46"/>
      <c r="N46"/>
      <c r="O46"/>
      <c r="P46"/>
      <c r="Q46"/>
      <c r="R46"/>
      <c r="S46"/>
    </row>
    <row r="47" spans="1:19">
      <c r="A47" s="93" t="s">
        <v>347</v>
      </c>
      <c r="B47" s="93" t="s">
        <v>336</v>
      </c>
      <c r="C47" s="93">
        <v>0.08</v>
      </c>
      <c r="D47" s="93">
        <v>1.079</v>
      </c>
      <c r="E47" s="93">
        <v>1.2869999999999999</v>
      </c>
      <c r="F47" s="93">
        <v>178.43</v>
      </c>
      <c r="G47" s="93">
        <v>270</v>
      </c>
      <c r="H47" s="93">
        <v>90</v>
      </c>
      <c r="I47" s="93" t="s">
        <v>341</v>
      </c>
      <c r="J47"/>
      <c r="K47"/>
      <c r="L47"/>
      <c r="M47"/>
      <c r="N47"/>
      <c r="O47"/>
      <c r="P47"/>
      <c r="Q47"/>
      <c r="R47"/>
      <c r="S47"/>
    </row>
    <row r="48" spans="1:19">
      <c r="A48" s="93" t="s">
        <v>348</v>
      </c>
      <c r="B48" s="93" t="s">
        <v>343</v>
      </c>
      <c r="C48" s="93">
        <v>0.3</v>
      </c>
      <c r="D48" s="93">
        <v>3.12</v>
      </c>
      <c r="E48" s="93">
        <v>12.904</v>
      </c>
      <c r="F48" s="93">
        <v>1600.48</v>
      </c>
      <c r="G48" s="93">
        <v>0</v>
      </c>
      <c r="H48" s="93">
        <v>180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349</v>
      </c>
      <c r="B49" s="93" t="s">
        <v>345</v>
      </c>
      <c r="C49" s="93">
        <v>0.3</v>
      </c>
      <c r="D49" s="93">
        <v>0.33500000000000002</v>
      </c>
      <c r="E49" s="93">
        <v>0.35799999999999998</v>
      </c>
      <c r="F49" s="93">
        <v>1600.48</v>
      </c>
      <c r="G49" s="93">
        <v>180</v>
      </c>
      <c r="H49" s="93">
        <v>0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350</v>
      </c>
      <c r="B50" s="93" t="s">
        <v>336</v>
      </c>
      <c r="C50" s="93">
        <v>0.08</v>
      </c>
      <c r="D50" s="93">
        <v>1.079</v>
      </c>
      <c r="E50" s="93">
        <v>1.2869999999999999</v>
      </c>
      <c r="F50" s="93">
        <v>24.38</v>
      </c>
      <c r="G50" s="93">
        <v>180</v>
      </c>
      <c r="H50" s="93">
        <v>90</v>
      </c>
      <c r="I50" s="93" t="s">
        <v>351</v>
      </c>
      <c r="J50"/>
      <c r="K50"/>
      <c r="L50"/>
      <c r="M50"/>
      <c r="N50"/>
      <c r="O50"/>
      <c r="P50"/>
      <c r="Q50"/>
      <c r="R50"/>
      <c r="S50"/>
    </row>
    <row r="51" spans="1:19">
      <c r="A51" s="93" t="s">
        <v>352</v>
      </c>
      <c r="B51" s="93" t="s">
        <v>343</v>
      </c>
      <c r="C51" s="93">
        <v>0.3</v>
      </c>
      <c r="D51" s="93">
        <v>3.12</v>
      </c>
      <c r="E51" s="93">
        <v>12.904</v>
      </c>
      <c r="F51" s="93">
        <v>12</v>
      </c>
      <c r="G51" s="93">
        <v>180</v>
      </c>
      <c r="H51" s="93">
        <v>180</v>
      </c>
      <c r="I51" s="93"/>
      <c r="J51"/>
      <c r="K51"/>
      <c r="L51"/>
      <c r="M51"/>
      <c r="N51"/>
      <c r="O51"/>
      <c r="P51"/>
      <c r="Q51"/>
      <c r="R51"/>
      <c r="S51"/>
    </row>
    <row r="52" spans="1:19">
      <c r="A52" s="93" t="s">
        <v>353</v>
      </c>
      <c r="B52" s="93" t="s">
        <v>345</v>
      </c>
      <c r="C52" s="93">
        <v>0.3</v>
      </c>
      <c r="D52" s="93">
        <v>0.33500000000000002</v>
      </c>
      <c r="E52" s="93">
        <v>0.35799999999999998</v>
      </c>
      <c r="F52" s="93">
        <v>12</v>
      </c>
      <c r="G52" s="93">
        <v>180</v>
      </c>
      <c r="H52" s="93">
        <v>0</v>
      </c>
      <c r="I52" s="93"/>
      <c r="J52"/>
      <c r="K52"/>
      <c r="L52"/>
      <c r="M52"/>
      <c r="N52"/>
      <c r="O52"/>
      <c r="P52"/>
      <c r="Q52"/>
      <c r="R52"/>
      <c r="S52"/>
    </row>
    <row r="53" spans="1:19">
      <c r="A53" s="93" t="s">
        <v>354</v>
      </c>
      <c r="B53" s="93" t="s">
        <v>336</v>
      </c>
      <c r="C53" s="93">
        <v>0.08</v>
      </c>
      <c r="D53" s="93">
        <v>1.079</v>
      </c>
      <c r="E53" s="93">
        <v>1.2869999999999999</v>
      </c>
      <c r="F53" s="93">
        <v>153.22</v>
      </c>
      <c r="G53" s="93">
        <v>180</v>
      </c>
      <c r="H53" s="93">
        <v>90</v>
      </c>
      <c r="I53" s="93" t="s">
        <v>351</v>
      </c>
      <c r="J53"/>
      <c r="K53"/>
      <c r="L53"/>
      <c r="M53"/>
      <c r="N53"/>
      <c r="O53"/>
      <c r="P53"/>
      <c r="Q53"/>
      <c r="R53"/>
      <c r="S53"/>
    </row>
    <row r="54" spans="1:19">
      <c r="A54" s="93" t="s">
        <v>355</v>
      </c>
      <c r="B54" s="93" t="s">
        <v>336</v>
      </c>
      <c r="C54" s="93">
        <v>0.08</v>
      </c>
      <c r="D54" s="93">
        <v>1.079</v>
      </c>
      <c r="E54" s="93">
        <v>1.2869999999999999</v>
      </c>
      <c r="F54" s="93">
        <v>36.58</v>
      </c>
      <c r="G54" s="93">
        <v>90</v>
      </c>
      <c r="H54" s="93">
        <v>90</v>
      </c>
      <c r="I54" s="93" t="s">
        <v>337</v>
      </c>
      <c r="J54"/>
      <c r="K54"/>
      <c r="L54"/>
      <c r="M54"/>
      <c r="N54"/>
      <c r="O54"/>
      <c r="P54"/>
      <c r="Q54"/>
      <c r="R54"/>
      <c r="S54"/>
    </row>
    <row r="55" spans="1:19">
      <c r="A55" s="93" t="s">
        <v>356</v>
      </c>
      <c r="B55" s="93" t="s">
        <v>343</v>
      </c>
      <c r="C55" s="93">
        <v>0.3</v>
      </c>
      <c r="D55" s="93">
        <v>3.12</v>
      </c>
      <c r="E55" s="93">
        <v>12.904</v>
      </c>
      <c r="F55" s="93">
        <v>150.81</v>
      </c>
      <c r="G55" s="93">
        <v>90</v>
      </c>
      <c r="H55" s="93">
        <v>180</v>
      </c>
      <c r="I55" s="93"/>
      <c r="J55"/>
      <c r="K55"/>
      <c r="L55"/>
      <c r="M55"/>
      <c r="N55"/>
      <c r="O55"/>
      <c r="P55"/>
      <c r="Q55"/>
      <c r="R55"/>
      <c r="S55"/>
    </row>
    <row r="56" spans="1:19">
      <c r="A56" s="93" t="s">
        <v>357</v>
      </c>
      <c r="B56" s="93" t="s">
        <v>345</v>
      </c>
      <c r="C56" s="93">
        <v>0.3</v>
      </c>
      <c r="D56" s="93">
        <v>0.33500000000000002</v>
      </c>
      <c r="E56" s="93">
        <v>0.35799999999999998</v>
      </c>
      <c r="F56" s="93">
        <v>150.81</v>
      </c>
      <c r="G56" s="93">
        <v>90</v>
      </c>
      <c r="H56" s="93">
        <v>0</v>
      </c>
      <c r="I56" s="93"/>
      <c r="J56"/>
      <c r="K56"/>
      <c r="L56"/>
      <c r="M56"/>
      <c r="N56"/>
      <c r="O56"/>
      <c r="P56"/>
      <c r="Q56"/>
      <c r="R56"/>
      <c r="S56"/>
    </row>
    <row r="57" spans="1:19">
      <c r="A57" s="93" t="s">
        <v>358</v>
      </c>
      <c r="B57" s="93" t="s">
        <v>336</v>
      </c>
      <c r="C57" s="93">
        <v>0.08</v>
      </c>
      <c r="D57" s="93">
        <v>1.079</v>
      </c>
      <c r="E57" s="93">
        <v>1.2869999999999999</v>
      </c>
      <c r="F57" s="93">
        <v>153.22</v>
      </c>
      <c r="G57" s="93">
        <v>180</v>
      </c>
      <c r="H57" s="93">
        <v>90</v>
      </c>
      <c r="I57" s="93" t="s">
        <v>351</v>
      </c>
      <c r="J57"/>
      <c r="K57"/>
      <c r="L57"/>
      <c r="M57"/>
      <c r="N57"/>
      <c r="O57"/>
      <c r="P57"/>
      <c r="Q57"/>
      <c r="R57"/>
      <c r="S57"/>
    </row>
    <row r="58" spans="1:19">
      <c r="A58" s="93" t="s">
        <v>359</v>
      </c>
      <c r="B58" s="93" t="s">
        <v>336</v>
      </c>
      <c r="C58" s="93">
        <v>0.08</v>
      </c>
      <c r="D58" s="93">
        <v>1.079</v>
      </c>
      <c r="E58" s="93">
        <v>1.2869999999999999</v>
      </c>
      <c r="F58" s="93">
        <v>36.58</v>
      </c>
      <c r="G58" s="93">
        <v>270</v>
      </c>
      <c r="H58" s="93">
        <v>90</v>
      </c>
      <c r="I58" s="93" t="s">
        <v>341</v>
      </c>
      <c r="J58"/>
      <c r="K58"/>
      <c r="L58"/>
      <c r="M58"/>
      <c r="N58"/>
      <c r="O58"/>
      <c r="P58"/>
      <c r="Q58"/>
      <c r="R58"/>
      <c r="S58"/>
    </row>
    <row r="59" spans="1:19">
      <c r="A59" s="93" t="s">
        <v>360</v>
      </c>
      <c r="B59" s="93" t="s">
        <v>343</v>
      </c>
      <c r="C59" s="93">
        <v>0.3</v>
      </c>
      <c r="D59" s="93">
        <v>3.12</v>
      </c>
      <c r="E59" s="93">
        <v>12.904</v>
      </c>
      <c r="F59" s="93">
        <v>150.81</v>
      </c>
      <c r="G59" s="93">
        <v>180</v>
      </c>
      <c r="H59" s="93">
        <v>180</v>
      </c>
      <c r="I59" s="93"/>
      <c r="J59"/>
      <c r="K59"/>
      <c r="L59"/>
      <c r="M59"/>
      <c r="N59"/>
      <c r="O59"/>
      <c r="P59"/>
      <c r="Q59"/>
      <c r="R59"/>
      <c r="S59"/>
    </row>
    <row r="60" spans="1:19">
      <c r="A60" s="93" t="s">
        <v>361</v>
      </c>
      <c r="B60" s="93" t="s">
        <v>345</v>
      </c>
      <c r="C60" s="93">
        <v>0.3</v>
      </c>
      <c r="D60" s="93">
        <v>0.33500000000000002</v>
      </c>
      <c r="E60" s="93">
        <v>0.35799999999999998</v>
      </c>
      <c r="F60" s="93">
        <v>150.81</v>
      </c>
      <c r="G60" s="93">
        <v>180</v>
      </c>
      <c r="H60" s="93">
        <v>0</v>
      </c>
      <c r="I60" s="93"/>
      <c r="J60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85"/>
      <c r="B62" s="93" t="s">
        <v>49</v>
      </c>
      <c r="C62" s="93" t="s">
        <v>362</v>
      </c>
      <c r="D62" s="93" t="s">
        <v>363</v>
      </c>
      <c r="E62" s="93" t="s">
        <v>364</v>
      </c>
      <c r="F62" s="93" t="s">
        <v>43</v>
      </c>
      <c r="G62" s="93" t="s">
        <v>365</v>
      </c>
      <c r="H62" s="93" t="s">
        <v>366</v>
      </c>
      <c r="I62" s="93" t="s">
        <v>367</v>
      </c>
      <c r="J62" s="93" t="s">
        <v>332</v>
      </c>
      <c r="K62" s="93" t="s">
        <v>334</v>
      </c>
      <c r="L62"/>
      <c r="M62"/>
      <c r="N62"/>
      <c r="O62"/>
      <c r="P62"/>
      <c r="Q62"/>
      <c r="R62"/>
      <c r="S62"/>
    </row>
    <row r="63" spans="1:19">
      <c r="A63" s="93" t="s">
        <v>368</v>
      </c>
      <c r="B63" s="93" t="s">
        <v>639</v>
      </c>
      <c r="C63" s="93">
        <v>7.83</v>
      </c>
      <c r="D63" s="93">
        <v>7.83</v>
      </c>
      <c r="E63" s="93">
        <v>4.0919999999999996</v>
      </c>
      <c r="F63" s="93">
        <v>0.36199999999999999</v>
      </c>
      <c r="G63" s="93">
        <v>0.22500000000000001</v>
      </c>
      <c r="H63" s="93" t="s">
        <v>369</v>
      </c>
      <c r="I63" s="93" t="s">
        <v>350</v>
      </c>
      <c r="J63" s="93">
        <v>180</v>
      </c>
      <c r="K63" s="93" t="s">
        <v>351</v>
      </c>
      <c r="L63"/>
      <c r="M63"/>
      <c r="N63"/>
      <c r="O63"/>
      <c r="P63"/>
      <c r="Q63"/>
      <c r="R63"/>
      <c r="S63"/>
    </row>
    <row r="64" spans="1:19">
      <c r="A64" s="93" t="s">
        <v>370</v>
      </c>
      <c r="B64" s="93" t="s">
        <v>639</v>
      </c>
      <c r="C64" s="93">
        <v>38.049999999999997</v>
      </c>
      <c r="D64" s="93">
        <v>38.049999999999997</v>
      </c>
      <c r="E64" s="93">
        <v>4.0919999999999996</v>
      </c>
      <c r="F64" s="93">
        <v>0.36199999999999999</v>
      </c>
      <c r="G64" s="93">
        <v>0.22500000000000001</v>
      </c>
      <c r="H64" s="93" t="s">
        <v>369</v>
      </c>
      <c r="I64" s="93" t="s">
        <v>354</v>
      </c>
      <c r="J64" s="93">
        <v>180</v>
      </c>
      <c r="K64" s="93" t="s">
        <v>351</v>
      </c>
      <c r="L64"/>
      <c r="M64"/>
      <c r="N64"/>
      <c r="O64"/>
      <c r="P64"/>
      <c r="Q64"/>
      <c r="R64"/>
      <c r="S64"/>
    </row>
    <row r="65" spans="1:19">
      <c r="A65" s="93" t="s">
        <v>371</v>
      </c>
      <c r="B65" s="93" t="s">
        <v>639</v>
      </c>
      <c r="C65" s="93">
        <v>38.049999999999997</v>
      </c>
      <c r="D65" s="93">
        <v>38.049999999999997</v>
      </c>
      <c r="E65" s="93">
        <v>4.0919999999999996</v>
      </c>
      <c r="F65" s="93">
        <v>0.36199999999999999</v>
      </c>
      <c r="G65" s="93">
        <v>0.22500000000000001</v>
      </c>
      <c r="H65" s="93" t="s">
        <v>369</v>
      </c>
      <c r="I65" s="93" t="s">
        <v>358</v>
      </c>
      <c r="J65" s="93">
        <v>180</v>
      </c>
      <c r="K65" s="93" t="s">
        <v>351</v>
      </c>
      <c r="L65"/>
      <c r="M65"/>
      <c r="N65"/>
      <c r="O65"/>
      <c r="P65"/>
      <c r="Q65"/>
      <c r="R65"/>
      <c r="S65"/>
    </row>
    <row r="66" spans="1:19">
      <c r="A66" s="93" t="s">
        <v>372</v>
      </c>
      <c r="B66" s="93"/>
      <c r="C66" s="93"/>
      <c r="D66" s="93">
        <v>83.94</v>
      </c>
      <c r="E66" s="93">
        <v>4.09</v>
      </c>
      <c r="F66" s="93">
        <v>0.36199999999999999</v>
      </c>
      <c r="G66" s="93">
        <v>0.22500000000000001</v>
      </c>
      <c r="H66" s="93"/>
      <c r="I66" s="93"/>
      <c r="J66" s="93"/>
      <c r="K66" s="93"/>
      <c r="L66"/>
      <c r="M66"/>
      <c r="N66"/>
      <c r="O66"/>
      <c r="P66"/>
      <c r="Q66"/>
      <c r="R66"/>
      <c r="S66"/>
    </row>
    <row r="67" spans="1:19">
      <c r="A67" s="93" t="s">
        <v>373</v>
      </c>
      <c r="B67" s="93"/>
      <c r="C67" s="93"/>
      <c r="D67" s="93">
        <v>0</v>
      </c>
      <c r="E67" s="93" t="s">
        <v>374</v>
      </c>
      <c r="F67" s="93" t="s">
        <v>374</v>
      </c>
      <c r="G67" s="93" t="s">
        <v>374</v>
      </c>
      <c r="H67" s="93"/>
      <c r="I67" s="93"/>
      <c r="J67" s="93"/>
      <c r="K67" s="93"/>
      <c r="L67"/>
      <c r="M67"/>
      <c r="N67"/>
      <c r="O67"/>
      <c r="P67"/>
      <c r="Q67"/>
      <c r="R67"/>
      <c r="S67"/>
    </row>
    <row r="68" spans="1:19">
      <c r="A68" s="93" t="s">
        <v>375</v>
      </c>
      <c r="B68" s="93"/>
      <c r="C68" s="93"/>
      <c r="D68" s="93">
        <v>83.94</v>
      </c>
      <c r="E68" s="93">
        <v>4.09</v>
      </c>
      <c r="F68" s="93">
        <v>0.36199999999999999</v>
      </c>
      <c r="G68" s="93">
        <v>0.22500000000000001</v>
      </c>
      <c r="H68" s="93"/>
      <c r="I68" s="93"/>
      <c r="J68" s="93"/>
      <c r="K68" s="93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5"/>
      <c r="B70" s="93" t="s">
        <v>114</v>
      </c>
      <c r="C70" s="93" t="s">
        <v>376</v>
      </c>
      <c r="D70" s="93" t="s">
        <v>377</v>
      </c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3" t="s">
        <v>33</v>
      </c>
      <c r="B71" s="93"/>
      <c r="C71" s="93"/>
      <c r="D71" s="93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 s="85"/>
      <c r="B73" s="93" t="s">
        <v>114</v>
      </c>
      <c r="C73" s="93" t="s">
        <v>378</v>
      </c>
      <c r="D73" s="93" t="s">
        <v>379</v>
      </c>
      <c r="E73" s="93" t="s">
        <v>380</v>
      </c>
      <c r="F73" s="93" t="s">
        <v>381</v>
      </c>
      <c r="G73" s="93" t="s">
        <v>377</v>
      </c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382</v>
      </c>
      <c r="B74" s="93" t="s">
        <v>383</v>
      </c>
      <c r="C74" s="93">
        <v>46798.51</v>
      </c>
      <c r="D74" s="93">
        <v>36651.06</v>
      </c>
      <c r="E74" s="93">
        <v>10147.44</v>
      </c>
      <c r="F74" s="93">
        <v>0.78</v>
      </c>
      <c r="G74" s="93">
        <v>2.78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384</v>
      </c>
      <c r="B75" s="93" t="s">
        <v>383</v>
      </c>
      <c r="C75" s="93">
        <v>119018.62</v>
      </c>
      <c r="D75" s="93">
        <v>92548.33</v>
      </c>
      <c r="E75" s="93">
        <v>26470.29</v>
      </c>
      <c r="F75" s="93">
        <v>0.78</v>
      </c>
      <c r="G75" s="93">
        <v>3.24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3" t="s">
        <v>385</v>
      </c>
      <c r="B76" s="93" t="s">
        <v>383</v>
      </c>
      <c r="C76" s="93">
        <v>19624.919999999998</v>
      </c>
      <c r="D76" s="93">
        <v>15673.54</v>
      </c>
      <c r="E76" s="93">
        <v>3951.37</v>
      </c>
      <c r="F76" s="93">
        <v>0.8</v>
      </c>
      <c r="G76" s="93">
        <v>3.22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3" t="s">
        <v>386</v>
      </c>
      <c r="B77" s="93" t="s">
        <v>383</v>
      </c>
      <c r="C77" s="93">
        <v>20082.810000000001</v>
      </c>
      <c r="D77" s="93">
        <v>15870.89</v>
      </c>
      <c r="E77" s="93">
        <v>4211.91</v>
      </c>
      <c r="F77" s="93">
        <v>0.79</v>
      </c>
      <c r="G77" s="93">
        <v>3.2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5"/>
      <c r="B79" s="93" t="s">
        <v>114</v>
      </c>
      <c r="C79" s="93" t="s">
        <v>378</v>
      </c>
      <c r="D79" s="93" t="s">
        <v>377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3" t="s">
        <v>387</v>
      </c>
      <c r="B80" s="93" t="s">
        <v>388</v>
      </c>
      <c r="C80" s="93">
        <v>1920.74</v>
      </c>
      <c r="D80" s="93">
        <v>1</v>
      </c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389</v>
      </c>
      <c r="B81" s="93" t="s">
        <v>390</v>
      </c>
      <c r="C81" s="93">
        <v>59740.13</v>
      </c>
      <c r="D81" s="93">
        <v>0.8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93" t="s">
        <v>391</v>
      </c>
      <c r="B82" s="93" t="s">
        <v>390</v>
      </c>
      <c r="C82" s="93">
        <v>172676.84</v>
      </c>
      <c r="D82" s="93">
        <v>0.78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3" t="s">
        <v>392</v>
      </c>
      <c r="B83" s="93" t="s">
        <v>390</v>
      </c>
      <c r="C83" s="93">
        <v>29181.55</v>
      </c>
      <c r="D83" s="93">
        <v>0.8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393</v>
      </c>
      <c r="B84" s="93" t="s">
        <v>390</v>
      </c>
      <c r="C84" s="93">
        <v>29181.55</v>
      </c>
      <c r="D84" s="93">
        <v>0.8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5"/>
      <c r="B86" s="93" t="s">
        <v>114</v>
      </c>
      <c r="C86" s="93" t="s">
        <v>394</v>
      </c>
      <c r="D86" s="93" t="s">
        <v>395</v>
      </c>
      <c r="E86" s="93" t="s">
        <v>396</v>
      </c>
      <c r="F86" s="93" t="s">
        <v>397</v>
      </c>
      <c r="G86" s="93" t="s">
        <v>398</v>
      </c>
      <c r="H86" s="93" t="s">
        <v>399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400</v>
      </c>
      <c r="B87" s="93" t="s">
        <v>401</v>
      </c>
      <c r="C87" s="93">
        <v>0.54</v>
      </c>
      <c r="D87" s="93">
        <v>49.8</v>
      </c>
      <c r="E87" s="93">
        <v>0.1</v>
      </c>
      <c r="F87" s="93">
        <v>9.2899999999999991</v>
      </c>
      <c r="G87" s="93">
        <v>1</v>
      </c>
      <c r="H87" s="93" t="s">
        <v>402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403</v>
      </c>
      <c r="B88" s="93" t="s">
        <v>404</v>
      </c>
      <c r="C88" s="93">
        <v>0.56999999999999995</v>
      </c>
      <c r="D88" s="93">
        <v>622</v>
      </c>
      <c r="E88" s="93">
        <v>2.71</v>
      </c>
      <c r="F88" s="93">
        <v>2961.54</v>
      </c>
      <c r="G88" s="93">
        <v>1</v>
      </c>
      <c r="H88" s="93" t="s">
        <v>405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406</v>
      </c>
      <c r="B89" s="93" t="s">
        <v>404</v>
      </c>
      <c r="C89" s="93">
        <v>0.59</v>
      </c>
      <c r="D89" s="93">
        <v>1109.6500000000001</v>
      </c>
      <c r="E89" s="93">
        <v>6.78</v>
      </c>
      <c r="F89" s="93">
        <v>12715.58</v>
      </c>
      <c r="G89" s="93">
        <v>1</v>
      </c>
      <c r="H89" s="93" t="s">
        <v>405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407</v>
      </c>
      <c r="B90" s="93" t="s">
        <v>404</v>
      </c>
      <c r="C90" s="93">
        <v>0.55000000000000004</v>
      </c>
      <c r="D90" s="93">
        <v>622</v>
      </c>
      <c r="E90" s="93">
        <v>1.19</v>
      </c>
      <c r="F90" s="93">
        <v>1350.56</v>
      </c>
      <c r="G90" s="93">
        <v>1</v>
      </c>
      <c r="H90" s="93" t="s">
        <v>405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408</v>
      </c>
      <c r="B91" s="93" t="s">
        <v>404</v>
      </c>
      <c r="C91" s="93">
        <v>0.55000000000000004</v>
      </c>
      <c r="D91" s="93">
        <v>622</v>
      </c>
      <c r="E91" s="93">
        <v>1.19</v>
      </c>
      <c r="F91" s="93">
        <v>1350.56</v>
      </c>
      <c r="G91" s="93">
        <v>1</v>
      </c>
      <c r="H91" s="93" t="s">
        <v>405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5"/>
      <c r="B93" s="93" t="s">
        <v>114</v>
      </c>
      <c r="C93" s="93" t="s">
        <v>409</v>
      </c>
      <c r="D93" s="93" t="s">
        <v>410</v>
      </c>
      <c r="E93" s="93" t="s">
        <v>411</v>
      </c>
      <c r="F93" s="93" t="s">
        <v>412</v>
      </c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33</v>
      </c>
      <c r="B94" s="93"/>
      <c r="C94" s="93"/>
      <c r="D94" s="93"/>
      <c r="E94" s="93"/>
      <c r="F94" s="93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5"/>
      <c r="B96" s="93" t="s">
        <v>114</v>
      </c>
      <c r="C96" s="93" t="s">
        <v>413</v>
      </c>
      <c r="D96" s="93" t="s">
        <v>414</v>
      </c>
      <c r="E96" s="93" t="s">
        <v>415</v>
      </c>
      <c r="F96" s="93" t="s">
        <v>416</v>
      </c>
      <c r="G96" s="93" t="s">
        <v>417</v>
      </c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33</v>
      </c>
      <c r="B97" s="93"/>
      <c r="C97" s="93"/>
      <c r="D97" s="93"/>
      <c r="E97" s="93"/>
      <c r="F97" s="93"/>
      <c r="G97" s="93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5"/>
      <c r="B99" s="93" t="s">
        <v>432</v>
      </c>
      <c r="C99" s="93" t="s">
        <v>433</v>
      </c>
      <c r="D99" s="93" t="s">
        <v>434</v>
      </c>
      <c r="E99" s="93" t="s">
        <v>435</v>
      </c>
      <c r="F99" s="93" t="s">
        <v>436</v>
      </c>
      <c r="G99" s="93" t="s">
        <v>437</v>
      </c>
      <c r="H99" s="93" t="s">
        <v>438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3" t="s">
        <v>418</v>
      </c>
      <c r="B100" s="93">
        <v>45371.8963</v>
      </c>
      <c r="C100" s="93">
        <v>71.6036</v>
      </c>
      <c r="D100" s="93">
        <v>164.83760000000001</v>
      </c>
      <c r="E100" s="93">
        <v>0</v>
      </c>
      <c r="F100" s="93">
        <v>6.9999999999999999E-4</v>
      </c>
      <c r="G100" s="93">
        <v>171355.17689999999</v>
      </c>
      <c r="H100" s="93">
        <v>18687.081300000002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3" t="s">
        <v>419</v>
      </c>
      <c r="B101" s="93">
        <v>38801.190799999997</v>
      </c>
      <c r="C101" s="93">
        <v>62.648699999999998</v>
      </c>
      <c r="D101" s="93">
        <v>148.62280000000001</v>
      </c>
      <c r="E101" s="93">
        <v>0</v>
      </c>
      <c r="F101" s="93">
        <v>5.9999999999999995E-4</v>
      </c>
      <c r="G101" s="93">
        <v>154510.54670000001</v>
      </c>
      <c r="H101" s="93">
        <v>16119.6019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3" t="s">
        <v>420</v>
      </c>
      <c r="B102" s="93">
        <v>41702.491499999996</v>
      </c>
      <c r="C102" s="93">
        <v>68.759100000000004</v>
      </c>
      <c r="D102" s="93">
        <v>167.4539</v>
      </c>
      <c r="E102" s="93">
        <v>0</v>
      </c>
      <c r="F102" s="93">
        <v>6.9999999999999999E-4</v>
      </c>
      <c r="G102" s="93">
        <v>174098.39069999999</v>
      </c>
      <c r="H102" s="93">
        <v>17464.792399999998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3" t="s">
        <v>421</v>
      </c>
      <c r="B103" s="93">
        <v>37150.767800000001</v>
      </c>
      <c r="C103" s="93">
        <v>63.438099999999999</v>
      </c>
      <c r="D103" s="93">
        <v>160.99709999999999</v>
      </c>
      <c r="E103" s="93">
        <v>0</v>
      </c>
      <c r="F103" s="93">
        <v>5.9999999999999995E-4</v>
      </c>
      <c r="G103" s="93">
        <v>167401.1917</v>
      </c>
      <c r="H103" s="93">
        <v>15772.7719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3" t="s">
        <v>266</v>
      </c>
      <c r="B104" s="93">
        <v>40520.649799999999</v>
      </c>
      <c r="C104" s="93">
        <v>70.683400000000006</v>
      </c>
      <c r="D104" s="93">
        <v>183.6705</v>
      </c>
      <c r="E104" s="93">
        <v>0</v>
      </c>
      <c r="F104" s="93">
        <v>6.9999999999999999E-4</v>
      </c>
      <c r="G104" s="93">
        <v>190986.39910000001</v>
      </c>
      <c r="H104" s="93">
        <v>17349.735499999999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3" t="s">
        <v>422</v>
      </c>
      <c r="B105" s="93">
        <v>43042.121599999999</v>
      </c>
      <c r="C105" s="93">
        <v>75.496700000000004</v>
      </c>
      <c r="D105" s="93">
        <v>197.34520000000001</v>
      </c>
      <c r="E105" s="93">
        <v>0</v>
      </c>
      <c r="F105" s="93">
        <v>8.0000000000000004E-4</v>
      </c>
      <c r="G105" s="93">
        <v>205208.4025</v>
      </c>
      <c r="H105" s="93">
        <v>18470.0481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3" t="s">
        <v>423</v>
      </c>
      <c r="B106" s="93">
        <v>46247.686900000001</v>
      </c>
      <c r="C106" s="93">
        <v>81.143299999999996</v>
      </c>
      <c r="D106" s="93">
        <v>212.17240000000001</v>
      </c>
      <c r="E106" s="93">
        <v>0</v>
      </c>
      <c r="F106" s="93">
        <v>8.0000000000000004E-4</v>
      </c>
      <c r="G106" s="93">
        <v>220626.57</v>
      </c>
      <c r="H106" s="93">
        <v>19847.960899999998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93" t="s">
        <v>424</v>
      </c>
      <c r="B107" s="93">
        <v>45902.868000000002</v>
      </c>
      <c r="C107" s="93">
        <v>80.535600000000002</v>
      </c>
      <c r="D107" s="93">
        <v>210.57570000000001</v>
      </c>
      <c r="E107" s="93">
        <v>0</v>
      </c>
      <c r="F107" s="93">
        <v>8.0000000000000004E-4</v>
      </c>
      <c r="G107" s="93">
        <v>218966.2316</v>
      </c>
      <c r="H107" s="93">
        <v>19699.708699999999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3" t="s">
        <v>425</v>
      </c>
      <c r="B108" s="93">
        <v>40402.302900000002</v>
      </c>
      <c r="C108" s="93">
        <v>70.834999999999994</v>
      </c>
      <c r="D108" s="93">
        <v>185.07169999999999</v>
      </c>
      <c r="E108" s="93">
        <v>0</v>
      </c>
      <c r="F108" s="93">
        <v>6.9999999999999999E-4</v>
      </c>
      <c r="G108" s="93">
        <v>192445.67230000001</v>
      </c>
      <c r="H108" s="93">
        <v>17334.1777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3" t="s">
        <v>426</v>
      </c>
      <c r="B109" s="93">
        <v>38217.359499999999</v>
      </c>
      <c r="C109" s="93">
        <v>65.497699999999995</v>
      </c>
      <c r="D109" s="93">
        <v>166.90880000000001</v>
      </c>
      <c r="E109" s="93">
        <v>0</v>
      </c>
      <c r="F109" s="93">
        <v>6.9999999999999999E-4</v>
      </c>
      <c r="G109" s="93">
        <v>173549.63560000001</v>
      </c>
      <c r="H109" s="93">
        <v>16248.9745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3" t="s">
        <v>427</v>
      </c>
      <c r="B110" s="93">
        <v>39867.881999999998</v>
      </c>
      <c r="C110" s="93">
        <v>65.311700000000002</v>
      </c>
      <c r="D110" s="93">
        <v>157.80009999999999</v>
      </c>
      <c r="E110" s="93">
        <v>0</v>
      </c>
      <c r="F110" s="93">
        <v>5.9999999999999995E-4</v>
      </c>
      <c r="G110" s="93">
        <v>164058.49720000001</v>
      </c>
      <c r="H110" s="93">
        <v>16655.020199999999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3" t="s">
        <v>428</v>
      </c>
      <c r="B111" s="93">
        <v>45681.3891</v>
      </c>
      <c r="C111" s="93">
        <v>71.846199999999996</v>
      </c>
      <c r="D111" s="93">
        <v>164.63149999999999</v>
      </c>
      <c r="E111" s="93">
        <v>0</v>
      </c>
      <c r="F111" s="93">
        <v>6.9999999999999999E-4</v>
      </c>
      <c r="G111" s="93">
        <v>171138.9209</v>
      </c>
      <c r="H111" s="93">
        <v>18790.437399999999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3"/>
      <c r="B112" s="93"/>
      <c r="C112" s="93"/>
      <c r="D112" s="93"/>
      <c r="E112" s="93"/>
      <c r="F112" s="93"/>
      <c r="G112" s="93"/>
      <c r="H112" s="93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3" t="s">
        <v>429</v>
      </c>
      <c r="B113" s="93">
        <v>502908.60619999998</v>
      </c>
      <c r="C113" s="93">
        <v>847.79899999999998</v>
      </c>
      <c r="D113" s="93">
        <v>2120.0873999999999</v>
      </c>
      <c r="E113" s="93">
        <v>0</v>
      </c>
      <c r="F113" s="93">
        <v>8.3000000000000001E-3</v>
      </c>
      <c r="G113" s="94">
        <v>2204350</v>
      </c>
      <c r="H113" s="93">
        <v>212440.31039999999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3" t="s">
        <v>430</v>
      </c>
      <c r="B114" s="93">
        <v>37150.767800000001</v>
      </c>
      <c r="C114" s="93">
        <v>62.648699999999998</v>
      </c>
      <c r="D114" s="93">
        <v>148.62280000000001</v>
      </c>
      <c r="E114" s="93">
        <v>0</v>
      </c>
      <c r="F114" s="93">
        <v>5.9999999999999995E-4</v>
      </c>
      <c r="G114" s="93">
        <v>154510.54670000001</v>
      </c>
      <c r="H114" s="93">
        <v>15772.7719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3" t="s">
        <v>431</v>
      </c>
      <c r="B115" s="93">
        <v>46247.686900000001</v>
      </c>
      <c r="C115" s="93">
        <v>81.143299999999996</v>
      </c>
      <c r="D115" s="93">
        <v>212.17240000000001</v>
      </c>
      <c r="E115" s="93">
        <v>0</v>
      </c>
      <c r="F115" s="93">
        <v>8.0000000000000004E-4</v>
      </c>
      <c r="G115" s="93">
        <v>220626.57</v>
      </c>
      <c r="H115" s="93">
        <v>19847.960899999998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5"/>
      <c r="B117" s="93" t="s">
        <v>439</v>
      </c>
      <c r="C117" s="93" t="s">
        <v>440</v>
      </c>
      <c r="D117" s="93" t="s">
        <v>441</v>
      </c>
      <c r="E117" s="93" t="s">
        <v>442</v>
      </c>
      <c r="F117" s="93" t="s">
        <v>443</v>
      </c>
      <c r="G117" s="93" t="s">
        <v>444</v>
      </c>
      <c r="H117" s="93" t="s">
        <v>445</v>
      </c>
      <c r="I117" s="93" t="s">
        <v>446</v>
      </c>
      <c r="J117" s="93" t="s">
        <v>447</v>
      </c>
      <c r="K117" s="93" t="s">
        <v>448</v>
      </c>
      <c r="L117" s="93" t="s">
        <v>449</v>
      </c>
      <c r="M117" s="93" t="s">
        <v>450</v>
      </c>
      <c r="N117" s="93" t="s">
        <v>451</v>
      </c>
      <c r="O117" s="93" t="s">
        <v>452</v>
      </c>
      <c r="P117" s="93" t="s">
        <v>453</v>
      </c>
      <c r="Q117" s="93" t="s">
        <v>454</v>
      </c>
      <c r="R117" s="93" t="s">
        <v>455</v>
      </c>
      <c r="S117" s="93" t="s">
        <v>456</v>
      </c>
    </row>
    <row r="118" spans="1:19">
      <c r="A118" s="93" t="s">
        <v>418</v>
      </c>
      <c r="B118" s="94">
        <v>135852000000</v>
      </c>
      <c r="C118" s="93">
        <v>100168.947</v>
      </c>
      <c r="D118" s="93" t="s">
        <v>504</v>
      </c>
      <c r="E118" s="93">
        <v>66738.464999999997</v>
      </c>
      <c r="F118" s="93">
        <v>10771.038</v>
      </c>
      <c r="G118" s="93">
        <v>18387.541000000001</v>
      </c>
      <c r="H118" s="93">
        <v>579.904</v>
      </c>
      <c r="I118" s="93">
        <v>0</v>
      </c>
      <c r="J118" s="93">
        <v>3692</v>
      </c>
      <c r="K118" s="93">
        <v>0</v>
      </c>
      <c r="L118" s="93">
        <v>0</v>
      </c>
      <c r="M118" s="93">
        <v>0</v>
      </c>
      <c r="N118" s="93">
        <v>0</v>
      </c>
      <c r="O118" s="93">
        <v>0</v>
      </c>
      <c r="P118" s="93">
        <v>0</v>
      </c>
      <c r="Q118" s="93">
        <v>0</v>
      </c>
      <c r="R118" s="93">
        <v>0</v>
      </c>
      <c r="S118" s="93">
        <v>0</v>
      </c>
    </row>
    <row r="119" spans="1:19">
      <c r="A119" s="93" t="s">
        <v>419</v>
      </c>
      <c r="B119" s="94">
        <v>122498000000</v>
      </c>
      <c r="C119" s="93">
        <v>102724.955</v>
      </c>
      <c r="D119" s="93" t="s">
        <v>630</v>
      </c>
      <c r="E119" s="93">
        <v>66738.464999999997</v>
      </c>
      <c r="F119" s="93">
        <v>10771.038</v>
      </c>
      <c r="G119" s="93">
        <v>18378.248</v>
      </c>
      <c r="H119" s="93">
        <v>0</v>
      </c>
      <c r="I119" s="93">
        <v>6837.2049999999999</v>
      </c>
      <c r="J119" s="93">
        <v>0</v>
      </c>
      <c r="K119" s="93">
        <v>0</v>
      </c>
      <c r="L119" s="93">
        <v>0</v>
      </c>
      <c r="M119" s="93">
        <v>0</v>
      </c>
      <c r="N119" s="93">
        <v>0</v>
      </c>
      <c r="O119" s="93">
        <v>0</v>
      </c>
      <c r="P119" s="93">
        <v>0</v>
      </c>
      <c r="Q119" s="93">
        <v>0</v>
      </c>
      <c r="R119" s="93">
        <v>0</v>
      </c>
      <c r="S119" s="93">
        <v>0</v>
      </c>
    </row>
    <row r="120" spans="1:19">
      <c r="A120" s="93" t="s">
        <v>420</v>
      </c>
      <c r="B120" s="94">
        <v>138027000000</v>
      </c>
      <c r="C120" s="93">
        <v>104202.121</v>
      </c>
      <c r="D120" s="93" t="s">
        <v>631</v>
      </c>
      <c r="E120" s="93">
        <v>66738.464999999997</v>
      </c>
      <c r="F120" s="93">
        <v>10771.038</v>
      </c>
      <c r="G120" s="93">
        <v>18378.248</v>
      </c>
      <c r="H120" s="93">
        <v>0</v>
      </c>
      <c r="I120" s="93">
        <v>8314.3709999999992</v>
      </c>
      <c r="J120" s="93">
        <v>0</v>
      </c>
      <c r="K120" s="93">
        <v>0</v>
      </c>
      <c r="L120" s="93">
        <v>0</v>
      </c>
      <c r="M120" s="93">
        <v>0</v>
      </c>
      <c r="N120" s="93">
        <v>0</v>
      </c>
      <c r="O120" s="93">
        <v>0</v>
      </c>
      <c r="P120" s="93">
        <v>0</v>
      </c>
      <c r="Q120" s="93">
        <v>0</v>
      </c>
      <c r="R120" s="93">
        <v>0</v>
      </c>
      <c r="S120" s="93">
        <v>0</v>
      </c>
    </row>
    <row r="121" spans="1:19">
      <c r="A121" s="93" t="s">
        <v>421</v>
      </c>
      <c r="B121" s="94">
        <v>132718000000</v>
      </c>
      <c r="C121" s="93">
        <v>124458.577</v>
      </c>
      <c r="D121" s="93" t="s">
        <v>602</v>
      </c>
      <c r="E121" s="93">
        <v>66738.464999999997</v>
      </c>
      <c r="F121" s="93">
        <v>10771.038</v>
      </c>
      <c r="G121" s="93">
        <v>18378.248</v>
      </c>
      <c r="H121" s="93">
        <v>0</v>
      </c>
      <c r="I121" s="93">
        <v>28570.827000000001</v>
      </c>
      <c r="J121" s="93">
        <v>0</v>
      </c>
      <c r="K121" s="93">
        <v>0</v>
      </c>
      <c r="L121" s="93">
        <v>0</v>
      </c>
      <c r="M121" s="93">
        <v>0</v>
      </c>
      <c r="N121" s="93">
        <v>0</v>
      </c>
      <c r="O121" s="93">
        <v>0</v>
      </c>
      <c r="P121" s="93">
        <v>0</v>
      </c>
      <c r="Q121" s="93">
        <v>0</v>
      </c>
      <c r="R121" s="93">
        <v>0</v>
      </c>
      <c r="S121" s="93">
        <v>0</v>
      </c>
    </row>
    <row r="122" spans="1:19">
      <c r="A122" s="93" t="s">
        <v>266</v>
      </c>
      <c r="B122" s="94">
        <v>151416000000</v>
      </c>
      <c r="C122" s="93">
        <v>134300.625</v>
      </c>
      <c r="D122" s="93" t="s">
        <v>488</v>
      </c>
      <c r="E122" s="93">
        <v>66738.464999999997</v>
      </c>
      <c r="F122" s="93">
        <v>10771.038</v>
      </c>
      <c r="G122" s="93">
        <v>18378.248</v>
      </c>
      <c r="H122" s="93">
        <v>0</v>
      </c>
      <c r="I122" s="93">
        <v>38412.875</v>
      </c>
      <c r="J122" s="93">
        <v>0</v>
      </c>
      <c r="K122" s="93">
        <v>0</v>
      </c>
      <c r="L122" s="93">
        <v>0</v>
      </c>
      <c r="M122" s="93">
        <v>0</v>
      </c>
      <c r="N122" s="93">
        <v>0</v>
      </c>
      <c r="O122" s="93">
        <v>0</v>
      </c>
      <c r="P122" s="93">
        <v>0</v>
      </c>
      <c r="Q122" s="93">
        <v>0</v>
      </c>
      <c r="R122" s="93">
        <v>0</v>
      </c>
      <c r="S122" s="93">
        <v>0</v>
      </c>
    </row>
    <row r="123" spans="1:19">
      <c r="A123" s="93" t="s">
        <v>422</v>
      </c>
      <c r="B123" s="94">
        <v>162692000000</v>
      </c>
      <c r="C123" s="93">
        <v>148136.74400000001</v>
      </c>
      <c r="D123" s="93" t="s">
        <v>603</v>
      </c>
      <c r="E123" s="93">
        <v>66738.464999999997</v>
      </c>
      <c r="F123" s="93">
        <v>10771.038</v>
      </c>
      <c r="G123" s="93">
        <v>18378.248</v>
      </c>
      <c r="H123" s="93">
        <v>0</v>
      </c>
      <c r="I123" s="93">
        <v>52248.993999999999</v>
      </c>
      <c r="J123" s="93">
        <v>0</v>
      </c>
      <c r="K123" s="93">
        <v>0</v>
      </c>
      <c r="L123" s="93">
        <v>0</v>
      </c>
      <c r="M123" s="93">
        <v>0</v>
      </c>
      <c r="N123" s="93">
        <v>0</v>
      </c>
      <c r="O123" s="93">
        <v>0</v>
      </c>
      <c r="P123" s="93">
        <v>0</v>
      </c>
      <c r="Q123" s="93">
        <v>0</v>
      </c>
      <c r="R123" s="93">
        <v>0</v>
      </c>
      <c r="S123" s="93">
        <v>0</v>
      </c>
    </row>
    <row r="124" spans="1:19">
      <c r="A124" s="93" t="s">
        <v>423</v>
      </c>
      <c r="B124" s="94">
        <v>174915000000</v>
      </c>
      <c r="C124" s="93">
        <v>152468.829</v>
      </c>
      <c r="D124" s="93" t="s">
        <v>574</v>
      </c>
      <c r="E124" s="93">
        <v>66738.464999999997</v>
      </c>
      <c r="F124" s="93">
        <v>10771.038</v>
      </c>
      <c r="G124" s="93">
        <v>18378.248</v>
      </c>
      <c r="H124" s="93">
        <v>0</v>
      </c>
      <c r="I124" s="93">
        <v>56581.078999999998</v>
      </c>
      <c r="J124" s="93">
        <v>0</v>
      </c>
      <c r="K124" s="93">
        <v>0</v>
      </c>
      <c r="L124" s="93">
        <v>0</v>
      </c>
      <c r="M124" s="93">
        <v>0</v>
      </c>
      <c r="N124" s="93">
        <v>0</v>
      </c>
      <c r="O124" s="93">
        <v>0</v>
      </c>
      <c r="P124" s="93">
        <v>0</v>
      </c>
      <c r="Q124" s="93">
        <v>0</v>
      </c>
      <c r="R124" s="93">
        <v>0</v>
      </c>
      <c r="S124" s="93">
        <v>0</v>
      </c>
    </row>
    <row r="125" spans="1:19">
      <c r="A125" s="93" t="s">
        <v>424</v>
      </c>
      <c r="B125" s="94">
        <v>173599000000</v>
      </c>
      <c r="C125" s="93">
        <v>150740.22200000001</v>
      </c>
      <c r="D125" s="93" t="s">
        <v>506</v>
      </c>
      <c r="E125" s="93">
        <v>66738.464999999997</v>
      </c>
      <c r="F125" s="93">
        <v>10771.038</v>
      </c>
      <c r="G125" s="93">
        <v>18378.248</v>
      </c>
      <c r="H125" s="93">
        <v>0</v>
      </c>
      <c r="I125" s="93">
        <v>54852.472000000002</v>
      </c>
      <c r="J125" s="93">
        <v>0</v>
      </c>
      <c r="K125" s="93">
        <v>0</v>
      </c>
      <c r="L125" s="93">
        <v>0</v>
      </c>
      <c r="M125" s="93">
        <v>0</v>
      </c>
      <c r="N125" s="93">
        <v>0</v>
      </c>
      <c r="O125" s="93">
        <v>0</v>
      </c>
      <c r="P125" s="93">
        <v>0</v>
      </c>
      <c r="Q125" s="93">
        <v>0</v>
      </c>
      <c r="R125" s="93">
        <v>0</v>
      </c>
      <c r="S125" s="93">
        <v>0</v>
      </c>
    </row>
    <row r="126" spans="1:19">
      <c r="A126" s="93" t="s">
        <v>425</v>
      </c>
      <c r="B126" s="94">
        <v>152573000000</v>
      </c>
      <c r="C126" s="93">
        <v>136102.47399999999</v>
      </c>
      <c r="D126" s="93" t="s">
        <v>522</v>
      </c>
      <c r="E126" s="93">
        <v>66738.464999999997</v>
      </c>
      <c r="F126" s="93">
        <v>10771.038</v>
      </c>
      <c r="G126" s="93">
        <v>18378.248</v>
      </c>
      <c r="H126" s="93">
        <v>0</v>
      </c>
      <c r="I126" s="93">
        <v>40214.724000000002</v>
      </c>
      <c r="J126" s="93">
        <v>0</v>
      </c>
      <c r="K126" s="93">
        <v>0</v>
      </c>
      <c r="L126" s="93">
        <v>0</v>
      </c>
      <c r="M126" s="93">
        <v>0</v>
      </c>
      <c r="N126" s="93">
        <v>0</v>
      </c>
      <c r="O126" s="93">
        <v>0</v>
      </c>
      <c r="P126" s="93">
        <v>0</v>
      </c>
      <c r="Q126" s="93">
        <v>0</v>
      </c>
      <c r="R126" s="93">
        <v>0</v>
      </c>
      <c r="S126" s="93">
        <v>0</v>
      </c>
    </row>
    <row r="127" spans="1:19">
      <c r="A127" s="93" t="s">
        <v>426</v>
      </c>
      <c r="B127" s="94">
        <v>137592000000</v>
      </c>
      <c r="C127" s="93">
        <v>120202.768</v>
      </c>
      <c r="D127" s="93" t="s">
        <v>572</v>
      </c>
      <c r="E127" s="93">
        <v>66738.464999999997</v>
      </c>
      <c r="F127" s="93">
        <v>10771.038</v>
      </c>
      <c r="G127" s="93">
        <v>18378.248</v>
      </c>
      <c r="H127" s="93">
        <v>0</v>
      </c>
      <c r="I127" s="93">
        <v>24315.018</v>
      </c>
      <c r="J127" s="93">
        <v>0</v>
      </c>
      <c r="K127" s="93">
        <v>0</v>
      </c>
      <c r="L127" s="93">
        <v>0</v>
      </c>
      <c r="M127" s="93">
        <v>0</v>
      </c>
      <c r="N127" s="93">
        <v>0</v>
      </c>
      <c r="O127" s="93">
        <v>0</v>
      </c>
      <c r="P127" s="93">
        <v>0</v>
      </c>
      <c r="Q127" s="93">
        <v>0</v>
      </c>
      <c r="R127" s="93">
        <v>0</v>
      </c>
      <c r="S127" s="93">
        <v>0</v>
      </c>
    </row>
    <row r="128" spans="1:19">
      <c r="A128" s="93" t="s">
        <v>427</v>
      </c>
      <c r="B128" s="94">
        <v>130068000000</v>
      </c>
      <c r="C128" s="93">
        <v>101331.05100000001</v>
      </c>
      <c r="D128" s="93" t="s">
        <v>632</v>
      </c>
      <c r="E128" s="93">
        <v>66738.464999999997</v>
      </c>
      <c r="F128" s="93">
        <v>10771.038</v>
      </c>
      <c r="G128" s="93">
        <v>18378.248</v>
      </c>
      <c r="H128" s="93">
        <v>0</v>
      </c>
      <c r="I128" s="93">
        <v>1751.3019999999999</v>
      </c>
      <c r="J128" s="93">
        <v>3692</v>
      </c>
      <c r="K128" s="93">
        <v>0</v>
      </c>
      <c r="L128" s="93">
        <v>0</v>
      </c>
      <c r="M128" s="93">
        <v>0</v>
      </c>
      <c r="N128" s="93">
        <v>0</v>
      </c>
      <c r="O128" s="93">
        <v>0</v>
      </c>
      <c r="P128" s="93">
        <v>0</v>
      </c>
      <c r="Q128" s="93">
        <v>0</v>
      </c>
      <c r="R128" s="93">
        <v>0</v>
      </c>
      <c r="S128" s="93">
        <v>0</v>
      </c>
    </row>
    <row r="129" spans="1:19">
      <c r="A129" s="93" t="s">
        <v>428</v>
      </c>
      <c r="B129" s="94">
        <v>135681000000</v>
      </c>
      <c r="C129" s="93">
        <v>100277.538</v>
      </c>
      <c r="D129" s="93" t="s">
        <v>507</v>
      </c>
      <c r="E129" s="93">
        <v>66738.464999999997</v>
      </c>
      <c r="F129" s="93">
        <v>10771.038</v>
      </c>
      <c r="G129" s="93">
        <v>18387.541000000001</v>
      </c>
      <c r="H129" s="93">
        <v>688.495</v>
      </c>
      <c r="I129" s="93">
        <v>0</v>
      </c>
      <c r="J129" s="93">
        <v>3692</v>
      </c>
      <c r="K129" s="93">
        <v>0</v>
      </c>
      <c r="L129" s="93">
        <v>0</v>
      </c>
      <c r="M129" s="93">
        <v>0</v>
      </c>
      <c r="N129" s="93">
        <v>0</v>
      </c>
      <c r="O129" s="93">
        <v>0</v>
      </c>
      <c r="P129" s="93">
        <v>0</v>
      </c>
      <c r="Q129" s="93">
        <v>0</v>
      </c>
      <c r="R129" s="93">
        <v>0</v>
      </c>
      <c r="S129" s="93">
        <v>0</v>
      </c>
    </row>
    <row r="130" spans="1:19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</row>
    <row r="131" spans="1:19">
      <c r="A131" s="93" t="s">
        <v>429</v>
      </c>
      <c r="B131" s="94">
        <v>1747630000000</v>
      </c>
      <c r="C131" s="93"/>
      <c r="D131" s="93"/>
      <c r="E131" s="93"/>
      <c r="F131" s="93"/>
      <c r="G131" s="93"/>
      <c r="H131" s="93"/>
      <c r="I131" s="93"/>
      <c r="J131" s="93"/>
      <c r="K131" s="93">
        <v>0</v>
      </c>
      <c r="L131" s="93">
        <v>0</v>
      </c>
      <c r="M131" s="93">
        <v>0</v>
      </c>
      <c r="N131" s="93">
        <v>0</v>
      </c>
      <c r="O131" s="93">
        <v>0</v>
      </c>
      <c r="P131" s="93">
        <v>0</v>
      </c>
      <c r="Q131" s="93">
        <v>0</v>
      </c>
      <c r="R131" s="93">
        <v>0</v>
      </c>
      <c r="S131" s="93">
        <v>0</v>
      </c>
    </row>
    <row r="132" spans="1:19">
      <c r="A132" s="93" t="s">
        <v>430</v>
      </c>
      <c r="B132" s="94">
        <v>122498000000</v>
      </c>
      <c r="C132" s="93">
        <v>100168.947</v>
      </c>
      <c r="D132" s="93"/>
      <c r="E132" s="93">
        <v>66738.464999999997</v>
      </c>
      <c r="F132" s="93">
        <v>10771.038</v>
      </c>
      <c r="G132" s="93">
        <v>18378.248</v>
      </c>
      <c r="H132" s="93">
        <v>0</v>
      </c>
      <c r="I132" s="93">
        <v>0</v>
      </c>
      <c r="J132" s="93">
        <v>0</v>
      </c>
      <c r="K132" s="93">
        <v>0</v>
      </c>
      <c r="L132" s="93">
        <v>0</v>
      </c>
      <c r="M132" s="93">
        <v>0</v>
      </c>
      <c r="N132" s="93">
        <v>0</v>
      </c>
      <c r="O132" s="93">
        <v>0</v>
      </c>
      <c r="P132" s="93">
        <v>0</v>
      </c>
      <c r="Q132" s="93">
        <v>0</v>
      </c>
      <c r="R132" s="93">
        <v>0</v>
      </c>
      <c r="S132" s="93">
        <v>0</v>
      </c>
    </row>
    <row r="133" spans="1:19">
      <c r="A133" s="93" t="s">
        <v>431</v>
      </c>
      <c r="B133" s="94">
        <v>174915000000</v>
      </c>
      <c r="C133" s="93">
        <v>152468.829</v>
      </c>
      <c r="D133" s="93"/>
      <c r="E133" s="93">
        <v>66738.464999999997</v>
      </c>
      <c r="F133" s="93">
        <v>10771.038</v>
      </c>
      <c r="G133" s="93">
        <v>18387.541000000001</v>
      </c>
      <c r="H133" s="93">
        <v>688.495</v>
      </c>
      <c r="I133" s="93">
        <v>56581.078999999998</v>
      </c>
      <c r="J133" s="93">
        <v>3692</v>
      </c>
      <c r="K133" s="93">
        <v>0</v>
      </c>
      <c r="L133" s="93">
        <v>0</v>
      </c>
      <c r="M133" s="93">
        <v>0</v>
      </c>
      <c r="N133" s="93">
        <v>0</v>
      </c>
      <c r="O133" s="93">
        <v>0</v>
      </c>
      <c r="P133" s="93">
        <v>0</v>
      </c>
      <c r="Q133" s="93">
        <v>0</v>
      </c>
      <c r="R133" s="93">
        <v>0</v>
      </c>
      <c r="S133" s="93">
        <v>0</v>
      </c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5"/>
      <c r="B135" s="93" t="s">
        <v>462</v>
      </c>
      <c r="C135" s="93" t="s">
        <v>463</v>
      </c>
      <c r="D135" s="93" t="s">
        <v>464</v>
      </c>
      <c r="E135" s="93" t="s">
        <v>239</v>
      </c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3" t="s">
        <v>465</v>
      </c>
      <c r="B136" s="93">
        <v>18119.3</v>
      </c>
      <c r="C136" s="93">
        <v>5374.04</v>
      </c>
      <c r="D136" s="93">
        <v>0</v>
      </c>
      <c r="E136" s="93">
        <v>23493.34</v>
      </c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3" t="s">
        <v>466</v>
      </c>
      <c r="B137" s="93">
        <v>7.9</v>
      </c>
      <c r="C137" s="93">
        <v>2.34</v>
      </c>
      <c r="D137" s="93">
        <v>0</v>
      </c>
      <c r="E137" s="93">
        <v>10.24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3" t="s">
        <v>467</v>
      </c>
      <c r="B138" s="93">
        <v>7.9</v>
      </c>
      <c r="C138" s="93">
        <v>2.34</v>
      </c>
      <c r="D138" s="93">
        <v>0</v>
      </c>
      <c r="E138" s="93">
        <v>10.24</v>
      </c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4"/>
      <c r="B139" s="84"/>
    </row>
    <row r="140" spans="1:19">
      <c r="A140" s="84"/>
      <c r="B140" s="84"/>
    </row>
    <row r="141" spans="1:19">
      <c r="A141" s="84"/>
      <c r="B141" s="84"/>
    </row>
    <row r="142" spans="1:19">
      <c r="A142" s="84"/>
      <c r="B142" s="8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S142"/>
  <sheetViews>
    <sheetView workbookViewId="0"/>
  </sheetViews>
  <sheetFormatPr defaultRowHeight="10.5"/>
  <cols>
    <col min="1" max="1" width="38.83203125" style="83" customWidth="1"/>
    <col min="2" max="2" width="25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164062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4.83203125" style="83" customWidth="1"/>
    <col min="18" max="18" width="42.6640625" style="83" customWidth="1"/>
    <col min="19" max="19" width="48.1640625" style="83" customWidth="1"/>
    <col min="20" max="27" width="9.33203125" style="83" customWidth="1"/>
    <col min="28" max="16384" width="9.33203125" style="83"/>
  </cols>
  <sheetData>
    <row r="1" spans="1:19">
      <c r="A1" s="85"/>
      <c r="B1" s="93" t="s">
        <v>297</v>
      </c>
      <c r="C1" s="93" t="s">
        <v>298</v>
      </c>
      <c r="D1" s="93" t="s">
        <v>299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300</v>
      </c>
      <c r="B2" s="93">
        <v>2548.02</v>
      </c>
      <c r="C2" s="93">
        <v>1110.74</v>
      </c>
      <c r="D2" s="93">
        <v>1110.74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301</v>
      </c>
      <c r="B3" s="93">
        <v>2548.02</v>
      </c>
      <c r="C3" s="93">
        <v>1110.74</v>
      </c>
      <c r="D3" s="93">
        <v>1110.74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302</v>
      </c>
      <c r="B4" s="93">
        <v>3791.63</v>
      </c>
      <c r="C4" s="93">
        <v>1652.85</v>
      </c>
      <c r="D4" s="93">
        <v>1652.85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303</v>
      </c>
      <c r="B5" s="93">
        <v>3791.63</v>
      </c>
      <c r="C5" s="93">
        <v>1652.85</v>
      </c>
      <c r="D5" s="93">
        <v>1652.85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3" t="s">
        <v>304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305</v>
      </c>
      <c r="B8" s="93">
        <v>2293.9899999999998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306</v>
      </c>
      <c r="B9" s="93">
        <v>2293.9899999999998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307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3" t="s">
        <v>308</v>
      </c>
      <c r="C12" s="93" t="s">
        <v>309</v>
      </c>
      <c r="D12" s="93" t="s">
        <v>310</v>
      </c>
      <c r="E12" s="93" t="s">
        <v>311</v>
      </c>
      <c r="F12" s="93" t="s">
        <v>312</v>
      </c>
      <c r="G12" s="93" t="s">
        <v>313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70</v>
      </c>
      <c r="B13" s="93">
        <v>4.8899999999999997</v>
      </c>
      <c r="C13" s="93">
        <v>995.43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71</v>
      </c>
      <c r="B14" s="93">
        <v>31.15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78</v>
      </c>
      <c r="B15" s="93">
        <v>971.08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79</v>
      </c>
      <c r="B16" s="93">
        <v>57.9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80</v>
      </c>
      <c r="B17" s="93">
        <v>198.81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81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82</v>
      </c>
      <c r="B19" s="93">
        <v>288.76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83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84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85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65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86</v>
      </c>
      <c r="B24" s="93">
        <v>0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87</v>
      </c>
      <c r="B25" s="93">
        <v>0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88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89</v>
      </c>
      <c r="B28" s="93">
        <v>1552.6</v>
      </c>
      <c r="C28" s="93">
        <v>995.43</v>
      </c>
      <c r="D28" s="93">
        <v>0</v>
      </c>
      <c r="E28" s="93">
        <v>0</v>
      </c>
      <c r="F28" s="93">
        <v>0</v>
      </c>
      <c r="G28" s="93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3" t="s">
        <v>304</v>
      </c>
      <c r="C30" s="93" t="s">
        <v>2</v>
      </c>
      <c r="D30" s="93" t="s">
        <v>314</v>
      </c>
      <c r="E30" s="93" t="s">
        <v>315</v>
      </c>
      <c r="F30" s="93" t="s">
        <v>316</v>
      </c>
      <c r="G30" s="93" t="s">
        <v>317</v>
      </c>
      <c r="H30" s="93" t="s">
        <v>318</v>
      </c>
      <c r="I30" s="93" t="s">
        <v>319</v>
      </c>
      <c r="J30" s="93" t="s">
        <v>320</v>
      </c>
      <c r="K30"/>
      <c r="L30"/>
      <c r="M30"/>
      <c r="N30"/>
      <c r="O30"/>
      <c r="P30"/>
      <c r="Q30"/>
      <c r="R30"/>
      <c r="S30"/>
    </row>
    <row r="31" spans="1:19">
      <c r="A31" s="93" t="s">
        <v>321</v>
      </c>
      <c r="B31" s="93">
        <v>379.89</v>
      </c>
      <c r="C31" s="93" t="s">
        <v>3</v>
      </c>
      <c r="D31" s="93">
        <v>2317.33</v>
      </c>
      <c r="E31" s="93">
        <v>1</v>
      </c>
      <c r="F31" s="93">
        <v>416.17</v>
      </c>
      <c r="G31" s="93">
        <v>0</v>
      </c>
      <c r="H31" s="93">
        <v>12.55</v>
      </c>
      <c r="I31" s="93">
        <v>27.87</v>
      </c>
      <c r="J31" s="93">
        <v>8.07</v>
      </c>
      <c r="K31"/>
      <c r="L31"/>
      <c r="M31"/>
      <c r="N31"/>
      <c r="O31"/>
      <c r="P31"/>
      <c r="Q31"/>
      <c r="R31"/>
      <c r="S31"/>
    </row>
    <row r="32" spans="1:19">
      <c r="A32" s="93" t="s">
        <v>322</v>
      </c>
      <c r="B32" s="93">
        <v>1600.48</v>
      </c>
      <c r="C32" s="93" t="s">
        <v>3</v>
      </c>
      <c r="D32" s="93">
        <v>9762.9500000000007</v>
      </c>
      <c r="E32" s="93">
        <v>1</v>
      </c>
      <c r="F32" s="93">
        <v>356.86</v>
      </c>
      <c r="G32" s="93">
        <v>0</v>
      </c>
      <c r="H32" s="93">
        <v>36.25</v>
      </c>
      <c r="I32" s="93">
        <v>6.19</v>
      </c>
      <c r="J32" s="93">
        <v>3.23</v>
      </c>
      <c r="K32"/>
      <c r="L32"/>
      <c r="M32"/>
      <c r="N32"/>
      <c r="O32"/>
      <c r="P32"/>
      <c r="Q32"/>
      <c r="R32"/>
      <c r="S32"/>
    </row>
    <row r="33" spans="1:19">
      <c r="A33" s="93" t="s">
        <v>323</v>
      </c>
      <c r="B33" s="93">
        <v>12</v>
      </c>
      <c r="C33" s="93" t="s">
        <v>3</v>
      </c>
      <c r="D33" s="93">
        <v>73.2</v>
      </c>
      <c r="E33" s="93">
        <v>1</v>
      </c>
      <c r="F33" s="93">
        <v>24.38</v>
      </c>
      <c r="G33" s="93">
        <v>7.83</v>
      </c>
      <c r="H33" s="93">
        <v>36.25</v>
      </c>
      <c r="I33" s="93">
        <v>6.19</v>
      </c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324</v>
      </c>
      <c r="B34" s="93">
        <v>150.81</v>
      </c>
      <c r="C34" s="93" t="s">
        <v>3</v>
      </c>
      <c r="D34" s="93">
        <v>919.94</v>
      </c>
      <c r="E34" s="93">
        <v>1</v>
      </c>
      <c r="F34" s="93">
        <v>189.8</v>
      </c>
      <c r="G34" s="93">
        <v>38.049999999999997</v>
      </c>
      <c r="H34" s="93">
        <v>36.25</v>
      </c>
      <c r="I34" s="93">
        <v>6.19</v>
      </c>
      <c r="J34" s="93">
        <v>3.23</v>
      </c>
      <c r="K34"/>
      <c r="L34"/>
      <c r="M34"/>
      <c r="N34"/>
      <c r="O34"/>
      <c r="P34"/>
      <c r="Q34"/>
      <c r="R34"/>
      <c r="S34"/>
    </row>
    <row r="35" spans="1:19">
      <c r="A35" s="93" t="s">
        <v>325</v>
      </c>
      <c r="B35" s="93">
        <v>150.81</v>
      </c>
      <c r="C35" s="93" t="s">
        <v>3</v>
      </c>
      <c r="D35" s="93">
        <v>919.94</v>
      </c>
      <c r="E35" s="93">
        <v>1</v>
      </c>
      <c r="F35" s="93">
        <v>189.8</v>
      </c>
      <c r="G35" s="93">
        <v>38.049999999999997</v>
      </c>
      <c r="H35" s="93">
        <v>36.25</v>
      </c>
      <c r="I35" s="93">
        <v>6.19</v>
      </c>
      <c r="J35" s="93">
        <v>21.52</v>
      </c>
      <c r="K35"/>
      <c r="L35"/>
      <c r="M35"/>
      <c r="N35"/>
      <c r="O35"/>
      <c r="P35"/>
      <c r="Q35"/>
      <c r="R35"/>
      <c r="S35"/>
    </row>
    <row r="36" spans="1:19">
      <c r="A36" s="93" t="s">
        <v>239</v>
      </c>
      <c r="B36" s="93">
        <v>2293.9899999999998</v>
      </c>
      <c r="C36" s="93"/>
      <c r="D36" s="93">
        <v>13993.36</v>
      </c>
      <c r="E36" s="93"/>
      <c r="F36" s="93">
        <v>1177.02</v>
      </c>
      <c r="G36" s="93">
        <v>83.94</v>
      </c>
      <c r="H36" s="93">
        <v>32.325200000000002</v>
      </c>
      <c r="I36" s="93">
        <v>7.11</v>
      </c>
      <c r="J36" s="93">
        <v>5.2169999999999996</v>
      </c>
      <c r="K36"/>
      <c r="L36"/>
      <c r="M36"/>
      <c r="N36"/>
      <c r="O36"/>
      <c r="P36"/>
      <c r="Q36"/>
      <c r="R36"/>
      <c r="S36"/>
    </row>
    <row r="37" spans="1:19">
      <c r="A37" s="93" t="s">
        <v>326</v>
      </c>
      <c r="B37" s="93">
        <v>2293.9899999999998</v>
      </c>
      <c r="C37" s="93"/>
      <c r="D37" s="93">
        <v>13993.36</v>
      </c>
      <c r="E37" s="93"/>
      <c r="F37" s="93">
        <v>1177.02</v>
      </c>
      <c r="G37" s="93">
        <v>83.94</v>
      </c>
      <c r="H37" s="93">
        <v>32.325200000000002</v>
      </c>
      <c r="I37" s="93">
        <v>7.11</v>
      </c>
      <c r="J37" s="93">
        <v>5.2169999999999996</v>
      </c>
      <c r="K37"/>
      <c r="L37"/>
      <c r="M37"/>
      <c r="N37"/>
      <c r="O37"/>
      <c r="P37"/>
      <c r="Q37"/>
      <c r="R37"/>
      <c r="S37"/>
    </row>
    <row r="38" spans="1:19">
      <c r="A38" s="93" t="s">
        <v>327</v>
      </c>
      <c r="B38" s="93">
        <v>0</v>
      </c>
      <c r="C38" s="93"/>
      <c r="D38" s="93">
        <v>0</v>
      </c>
      <c r="E38" s="93"/>
      <c r="F38" s="93">
        <v>0</v>
      </c>
      <c r="G38" s="93">
        <v>0</v>
      </c>
      <c r="H38" s="93"/>
      <c r="I38" s="93"/>
      <c r="J38" s="93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 s="85"/>
      <c r="B40" s="93" t="s">
        <v>49</v>
      </c>
      <c r="C40" s="93" t="s">
        <v>328</v>
      </c>
      <c r="D40" s="93" t="s">
        <v>329</v>
      </c>
      <c r="E40" s="93" t="s">
        <v>330</v>
      </c>
      <c r="F40" s="93" t="s">
        <v>331</v>
      </c>
      <c r="G40" s="93" t="s">
        <v>332</v>
      </c>
      <c r="H40" s="93" t="s">
        <v>333</v>
      </c>
      <c r="I40" s="93" t="s">
        <v>334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335</v>
      </c>
      <c r="B41" s="93" t="s">
        <v>336</v>
      </c>
      <c r="C41" s="93">
        <v>0.08</v>
      </c>
      <c r="D41" s="93">
        <v>0.56799999999999995</v>
      </c>
      <c r="E41" s="93">
        <v>0.621</v>
      </c>
      <c r="F41" s="93">
        <v>42.67</v>
      </c>
      <c r="G41" s="93">
        <v>90</v>
      </c>
      <c r="H41" s="93">
        <v>90</v>
      </c>
      <c r="I41" s="93" t="s">
        <v>337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338</v>
      </c>
      <c r="B42" s="93" t="s">
        <v>336</v>
      </c>
      <c r="C42" s="93">
        <v>0.08</v>
      </c>
      <c r="D42" s="93">
        <v>0.56799999999999995</v>
      </c>
      <c r="E42" s="93">
        <v>0.621</v>
      </c>
      <c r="F42" s="93">
        <v>330.83</v>
      </c>
      <c r="G42" s="93">
        <v>0</v>
      </c>
      <c r="H42" s="93">
        <v>90</v>
      </c>
      <c r="I42" s="93" t="s">
        <v>339</v>
      </c>
      <c r="J42"/>
      <c r="K42"/>
      <c r="L42"/>
      <c r="M42"/>
      <c r="N42"/>
      <c r="O42"/>
      <c r="P42"/>
      <c r="Q42"/>
      <c r="R42"/>
      <c r="S42"/>
    </row>
    <row r="43" spans="1:19">
      <c r="A43" s="93" t="s">
        <v>340</v>
      </c>
      <c r="B43" s="93" t="s">
        <v>336</v>
      </c>
      <c r="C43" s="93">
        <v>0.08</v>
      </c>
      <c r="D43" s="93">
        <v>0.56799999999999995</v>
      </c>
      <c r="E43" s="93">
        <v>0.621</v>
      </c>
      <c r="F43" s="93">
        <v>42.67</v>
      </c>
      <c r="G43" s="93">
        <v>270</v>
      </c>
      <c r="H43" s="93">
        <v>90</v>
      </c>
      <c r="I43" s="93" t="s">
        <v>341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342</v>
      </c>
      <c r="B44" s="93" t="s">
        <v>343</v>
      </c>
      <c r="C44" s="93">
        <v>0.3</v>
      </c>
      <c r="D44" s="93">
        <v>3.12</v>
      </c>
      <c r="E44" s="93">
        <v>12.904</v>
      </c>
      <c r="F44" s="93">
        <v>379.89</v>
      </c>
      <c r="G44" s="93">
        <v>90</v>
      </c>
      <c r="H44" s="93">
        <v>180</v>
      </c>
      <c r="I44" s="93"/>
      <c r="J44"/>
      <c r="K44"/>
      <c r="L44"/>
      <c r="M44"/>
      <c r="N44"/>
      <c r="O44"/>
      <c r="P44"/>
      <c r="Q44"/>
      <c r="R44"/>
      <c r="S44"/>
    </row>
    <row r="45" spans="1:19">
      <c r="A45" s="93" t="s">
        <v>344</v>
      </c>
      <c r="B45" s="93" t="s">
        <v>345</v>
      </c>
      <c r="C45" s="93">
        <v>0.3</v>
      </c>
      <c r="D45" s="93">
        <v>0.36399999999999999</v>
      </c>
      <c r="E45" s="93">
        <v>0.39100000000000001</v>
      </c>
      <c r="F45" s="93">
        <v>379.89</v>
      </c>
      <c r="G45" s="93">
        <v>90</v>
      </c>
      <c r="H45" s="93">
        <v>0</v>
      </c>
      <c r="I45" s="93"/>
      <c r="J45"/>
      <c r="K45"/>
      <c r="L45"/>
      <c r="M45"/>
      <c r="N45"/>
      <c r="O45"/>
      <c r="P45"/>
      <c r="Q45"/>
      <c r="R45"/>
      <c r="S45"/>
    </row>
    <row r="46" spans="1:19">
      <c r="A46" s="93" t="s">
        <v>346</v>
      </c>
      <c r="B46" s="93" t="s">
        <v>336</v>
      </c>
      <c r="C46" s="93">
        <v>0.08</v>
      </c>
      <c r="D46" s="93">
        <v>0.56799999999999995</v>
      </c>
      <c r="E46" s="93">
        <v>0.621</v>
      </c>
      <c r="F46" s="93">
        <v>178.43</v>
      </c>
      <c r="G46" s="93">
        <v>90</v>
      </c>
      <c r="H46" s="93">
        <v>90</v>
      </c>
      <c r="I46" s="93" t="s">
        <v>337</v>
      </c>
      <c r="J46"/>
      <c r="K46"/>
      <c r="L46"/>
      <c r="M46"/>
      <c r="N46"/>
      <c r="O46"/>
      <c r="P46"/>
      <c r="Q46"/>
      <c r="R46"/>
      <c r="S46"/>
    </row>
    <row r="47" spans="1:19">
      <c r="A47" s="93" t="s">
        <v>347</v>
      </c>
      <c r="B47" s="93" t="s">
        <v>336</v>
      </c>
      <c r="C47" s="93">
        <v>0.08</v>
      </c>
      <c r="D47" s="93">
        <v>0.56799999999999995</v>
      </c>
      <c r="E47" s="93">
        <v>0.621</v>
      </c>
      <c r="F47" s="93">
        <v>178.43</v>
      </c>
      <c r="G47" s="93">
        <v>270</v>
      </c>
      <c r="H47" s="93">
        <v>90</v>
      </c>
      <c r="I47" s="93" t="s">
        <v>341</v>
      </c>
      <c r="J47"/>
      <c r="K47"/>
      <c r="L47"/>
      <c r="M47"/>
      <c r="N47"/>
      <c r="O47"/>
      <c r="P47"/>
      <c r="Q47"/>
      <c r="R47"/>
      <c r="S47"/>
    </row>
    <row r="48" spans="1:19">
      <c r="A48" s="93" t="s">
        <v>348</v>
      </c>
      <c r="B48" s="93" t="s">
        <v>343</v>
      </c>
      <c r="C48" s="93">
        <v>0.3</v>
      </c>
      <c r="D48" s="93">
        <v>3.12</v>
      </c>
      <c r="E48" s="93">
        <v>12.904</v>
      </c>
      <c r="F48" s="93">
        <v>1600.48</v>
      </c>
      <c r="G48" s="93">
        <v>0</v>
      </c>
      <c r="H48" s="93">
        <v>180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349</v>
      </c>
      <c r="B49" s="93" t="s">
        <v>345</v>
      </c>
      <c r="C49" s="93">
        <v>0.3</v>
      </c>
      <c r="D49" s="93">
        <v>0.36399999999999999</v>
      </c>
      <c r="E49" s="93">
        <v>0.39100000000000001</v>
      </c>
      <c r="F49" s="93">
        <v>1600.48</v>
      </c>
      <c r="G49" s="93">
        <v>180</v>
      </c>
      <c r="H49" s="93">
        <v>0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350</v>
      </c>
      <c r="B50" s="93" t="s">
        <v>336</v>
      </c>
      <c r="C50" s="93">
        <v>0.08</v>
      </c>
      <c r="D50" s="93">
        <v>0.56799999999999995</v>
      </c>
      <c r="E50" s="93">
        <v>0.621</v>
      </c>
      <c r="F50" s="93">
        <v>24.38</v>
      </c>
      <c r="G50" s="93">
        <v>180</v>
      </c>
      <c r="H50" s="93">
        <v>90</v>
      </c>
      <c r="I50" s="93" t="s">
        <v>351</v>
      </c>
      <c r="J50"/>
      <c r="K50"/>
      <c r="L50"/>
      <c r="M50"/>
      <c r="N50"/>
      <c r="O50"/>
      <c r="P50"/>
      <c r="Q50"/>
      <c r="R50"/>
      <c r="S50"/>
    </row>
    <row r="51" spans="1:19">
      <c r="A51" s="93" t="s">
        <v>352</v>
      </c>
      <c r="B51" s="93" t="s">
        <v>343</v>
      </c>
      <c r="C51" s="93">
        <v>0.3</v>
      </c>
      <c r="D51" s="93">
        <v>3.12</v>
      </c>
      <c r="E51" s="93">
        <v>12.904</v>
      </c>
      <c r="F51" s="93">
        <v>12</v>
      </c>
      <c r="G51" s="93">
        <v>180</v>
      </c>
      <c r="H51" s="93">
        <v>180</v>
      </c>
      <c r="I51" s="93"/>
      <c r="J51"/>
      <c r="K51"/>
      <c r="L51"/>
      <c r="M51"/>
      <c r="N51"/>
      <c r="O51"/>
      <c r="P51"/>
      <c r="Q51"/>
      <c r="R51"/>
      <c r="S51"/>
    </row>
    <row r="52" spans="1:19">
      <c r="A52" s="93" t="s">
        <v>353</v>
      </c>
      <c r="B52" s="93" t="s">
        <v>345</v>
      </c>
      <c r="C52" s="93">
        <v>0.3</v>
      </c>
      <c r="D52" s="93">
        <v>0.36399999999999999</v>
      </c>
      <c r="E52" s="93">
        <v>0.39100000000000001</v>
      </c>
      <c r="F52" s="93">
        <v>12</v>
      </c>
      <c r="G52" s="93">
        <v>180</v>
      </c>
      <c r="H52" s="93">
        <v>0</v>
      </c>
      <c r="I52" s="93"/>
      <c r="J52"/>
      <c r="K52"/>
      <c r="L52"/>
      <c r="M52"/>
      <c r="N52"/>
      <c r="O52"/>
      <c r="P52"/>
      <c r="Q52"/>
      <c r="R52"/>
      <c r="S52"/>
    </row>
    <row r="53" spans="1:19">
      <c r="A53" s="93" t="s">
        <v>354</v>
      </c>
      <c r="B53" s="93" t="s">
        <v>336</v>
      </c>
      <c r="C53" s="93">
        <v>0.08</v>
      </c>
      <c r="D53" s="93">
        <v>0.56799999999999995</v>
      </c>
      <c r="E53" s="93">
        <v>0.621</v>
      </c>
      <c r="F53" s="93">
        <v>153.22</v>
      </c>
      <c r="G53" s="93">
        <v>180</v>
      </c>
      <c r="H53" s="93">
        <v>90</v>
      </c>
      <c r="I53" s="93" t="s">
        <v>351</v>
      </c>
      <c r="J53"/>
      <c r="K53"/>
      <c r="L53"/>
      <c r="M53"/>
      <c r="N53"/>
      <c r="O53"/>
      <c r="P53"/>
      <c r="Q53"/>
      <c r="R53"/>
      <c r="S53"/>
    </row>
    <row r="54" spans="1:19">
      <c r="A54" s="93" t="s">
        <v>355</v>
      </c>
      <c r="B54" s="93" t="s">
        <v>336</v>
      </c>
      <c r="C54" s="93">
        <v>0.08</v>
      </c>
      <c r="D54" s="93">
        <v>0.56799999999999995</v>
      </c>
      <c r="E54" s="93">
        <v>0.621</v>
      </c>
      <c r="F54" s="93">
        <v>36.58</v>
      </c>
      <c r="G54" s="93">
        <v>90</v>
      </c>
      <c r="H54" s="93">
        <v>90</v>
      </c>
      <c r="I54" s="93" t="s">
        <v>337</v>
      </c>
      <c r="J54"/>
      <c r="K54"/>
      <c r="L54"/>
      <c r="M54"/>
      <c r="N54"/>
      <c r="O54"/>
      <c r="P54"/>
      <c r="Q54"/>
      <c r="R54"/>
      <c r="S54"/>
    </row>
    <row r="55" spans="1:19">
      <c r="A55" s="93" t="s">
        <v>356</v>
      </c>
      <c r="B55" s="93" t="s">
        <v>343</v>
      </c>
      <c r="C55" s="93">
        <v>0.3</v>
      </c>
      <c r="D55" s="93">
        <v>3.12</v>
      </c>
      <c r="E55" s="93">
        <v>12.904</v>
      </c>
      <c r="F55" s="93">
        <v>150.81</v>
      </c>
      <c r="G55" s="93">
        <v>90</v>
      </c>
      <c r="H55" s="93">
        <v>180</v>
      </c>
      <c r="I55" s="93"/>
      <c r="J55"/>
      <c r="K55"/>
      <c r="L55"/>
      <c r="M55"/>
      <c r="N55"/>
      <c r="O55"/>
      <c r="P55"/>
      <c r="Q55"/>
      <c r="R55"/>
      <c r="S55"/>
    </row>
    <row r="56" spans="1:19">
      <c r="A56" s="93" t="s">
        <v>357</v>
      </c>
      <c r="B56" s="93" t="s">
        <v>345</v>
      </c>
      <c r="C56" s="93">
        <v>0.3</v>
      </c>
      <c r="D56" s="93">
        <v>0.36399999999999999</v>
      </c>
      <c r="E56" s="93">
        <v>0.39100000000000001</v>
      </c>
      <c r="F56" s="93">
        <v>150.81</v>
      </c>
      <c r="G56" s="93">
        <v>90</v>
      </c>
      <c r="H56" s="93">
        <v>0</v>
      </c>
      <c r="I56" s="93"/>
      <c r="J56"/>
      <c r="K56"/>
      <c r="L56"/>
      <c r="M56"/>
      <c r="N56"/>
      <c r="O56"/>
      <c r="P56"/>
      <c r="Q56"/>
      <c r="R56"/>
      <c r="S56"/>
    </row>
    <row r="57" spans="1:19">
      <c r="A57" s="93" t="s">
        <v>358</v>
      </c>
      <c r="B57" s="93" t="s">
        <v>336</v>
      </c>
      <c r="C57" s="93">
        <v>0.08</v>
      </c>
      <c r="D57" s="93">
        <v>0.56799999999999995</v>
      </c>
      <c r="E57" s="93">
        <v>0.621</v>
      </c>
      <c r="F57" s="93">
        <v>153.22</v>
      </c>
      <c r="G57" s="93">
        <v>180</v>
      </c>
      <c r="H57" s="93">
        <v>90</v>
      </c>
      <c r="I57" s="93" t="s">
        <v>351</v>
      </c>
      <c r="J57"/>
      <c r="K57"/>
      <c r="L57"/>
      <c r="M57"/>
      <c r="N57"/>
      <c r="O57"/>
      <c r="P57"/>
      <c r="Q57"/>
      <c r="R57"/>
      <c r="S57"/>
    </row>
    <row r="58" spans="1:19">
      <c r="A58" s="93" t="s">
        <v>359</v>
      </c>
      <c r="B58" s="93" t="s">
        <v>336</v>
      </c>
      <c r="C58" s="93">
        <v>0.08</v>
      </c>
      <c r="D58" s="93">
        <v>0.56799999999999995</v>
      </c>
      <c r="E58" s="93">
        <v>0.621</v>
      </c>
      <c r="F58" s="93">
        <v>36.58</v>
      </c>
      <c r="G58" s="93">
        <v>270</v>
      </c>
      <c r="H58" s="93">
        <v>90</v>
      </c>
      <c r="I58" s="93" t="s">
        <v>341</v>
      </c>
      <c r="J58"/>
      <c r="K58"/>
      <c r="L58"/>
      <c r="M58"/>
      <c r="N58"/>
      <c r="O58"/>
      <c r="P58"/>
      <c r="Q58"/>
      <c r="R58"/>
      <c r="S58"/>
    </row>
    <row r="59" spans="1:19">
      <c r="A59" s="93" t="s">
        <v>360</v>
      </c>
      <c r="B59" s="93" t="s">
        <v>343</v>
      </c>
      <c r="C59" s="93">
        <v>0.3</v>
      </c>
      <c r="D59" s="93">
        <v>3.12</v>
      </c>
      <c r="E59" s="93">
        <v>12.904</v>
      </c>
      <c r="F59" s="93">
        <v>150.81</v>
      </c>
      <c r="G59" s="93">
        <v>180</v>
      </c>
      <c r="H59" s="93">
        <v>180</v>
      </c>
      <c r="I59" s="93"/>
      <c r="J59"/>
      <c r="K59"/>
      <c r="L59"/>
      <c r="M59"/>
      <c r="N59"/>
      <c r="O59"/>
      <c r="P59"/>
      <c r="Q59"/>
      <c r="R59"/>
      <c r="S59"/>
    </row>
    <row r="60" spans="1:19">
      <c r="A60" s="93" t="s">
        <v>361</v>
      </c>
      <c r="B60" s="93" t="s">
        <v>345</v>
      </c>
      <c r="C60" s="93">
        <v>0.3</v>
      </c>
      <c r="D60" s="93">
        <v>0.36399999999999999</v>
      </c>
      <c r="E60" s="93">
        <v>0.39100000000000001</v>
      </c>
      <c r="F60" s="93">
        <v>150.81</v>
      </c>
      <c r="G60" s="93">
        <v>180</v>
      </c>
      <c r="H60" s="93">
        <v>0</v>
      </c>
      <c r="I60" s="93"/>
      <c r="J60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85"/>
      <c r="B62" s="93" t="s">
        <v>49</v>
      </c>
      <c r="C62" s="93" t="s">
        <v>362</v>
      </c>
      <c r="D62" s="93" t="s">
        <v>363</v>
      </c>
      <c r="E62" s="93" t="s">
        <v>364</v>
      </c>
      <c r="F62" s="93" t="s">
        <v>43</v>
      </c>
      <c r="G62" s="93" t="s">
        <v>365</v>
      </c>
      <c r="H62" s="93" t="s">
        <v>366</v>
      </c>
      <c r="I62" s="93" t="s">
        <v>367</v>
      </c>
      <c r="J62" s="93" t="s">
        <v>332</v>
      </c>
      <c r="K62" s="93" t="s">
        <v>334</v>
      </c>
      <c r="L62"/>
      <c r="M62"/>
      <c r="N62"/>
      <c r="O62"/>
      <c r="P62"/>
      <c r="Q62"/>
      <c r="R62"/>
      <c r="S62"/>
    </row>
    <row r="63" spans="1:19">
      <c r="A63" s="93" t="s">
        <v>368</v>
      </c>
      <c r="B63" s="93" t="s">
        <v>639</v>
      </c>
      <c r="C63" s="93">
        <v>7.83</v>
      </c>
      <c r="D63" s="93">
        <v>7.83</v>
      </c>
      <c r="E63" s="93">
        <v>4.0919999999999996</v>
      </c>
      <c r="F63" s="93">
        <v>0.39200000000000002</v>
      </c>
      <c r="G63" s="93">
        <v>0.253</v>
      </c>
      <c r="H63" s="93" t="s">
        <v>369</v>
      </c>
      <c r="I63" s="93" t="s">
        <v>350</v>
      </c>
      <c r="J63" s="93">
        <v>180</v>
      </c>
      <c r="K63" s="93" t="s">
        <v>351</v>
      </c>
      <c r="L63"/>
      <c r="M63"/>
      <c r="N63"/>
      <c r="O63"/>
      <c r="P63"/>
      <c r="Q63"/>
      <c r="R63"/>
      <c r="S63"/>
    </row>
    <row r="64" spans="1:19">
      <c r="A64" s="93" t="s">
        <v>370</v>
      </c>
      <c r="B64" s="93" t="s">
        <v>639</v>
      </c>
      <c r="C64" s="93">
        <v>38.049999999999997</v>
      </c>
      <c r="D64" s="93">
        <v>38.049999999999997</v>
      </c>
      <c r="E64" s="93">
        <v>4.0919999999999996</v>
      </c>
      <c r="F64" s="93">
        <v>0.39200000000000002</v>
      </c>
      <c r="G64" s="93">
        <v>0.253</v>
      </c>
      <c r="H64" s="93" t="s">
        <v>369</v>
      </c>
      <c r="I64" s="93" t="s">
        <v>354</v>
      </c>
      <c r="J64" s="93">
        <v>180</v>
      </c>
      <c r="K64" s="93" t="s">
        <v>351</v>
      </c>
      <c r="L64"/>
      <c r="M64"/>
      <c r="N64"/>
      <c r="O64"/>
      <c r="P64"/>
      <c r="Q64"/>
      <c r="R64"/>
      <c r="S64"/>
    </row>
    <row r="65" spans="1:19">
      <c r="A65" s="93" t="s">
        <v>371</v>
      </c>
      <c r="B65" s="93" t="s">
        <v>639</v>
      </c>
      <c r="C65" s="93">
        <v>38.049999999999997</v>
      </c>
      <c r="D65" s="93">
        <v>38.049999999999997</v>
      </c>
      <c r="E65" s="93">
        <v>4.0919999999999996</v>
      </c>
      <c r="F65" s="93">
        <v>0.39200000000000002</v>
      </c>
      <c r="G65" s="93">
        <v>0.253</v>
      </c>
      <c r="H65" s="93" t="s">
        <v>369</v>
      </c>
      <c r="I65" s="93" t="s">
        <v>358</v>
      </c>
      <c r="J65" s="93">
        <v>180</v>
      </c>
      <c r="K65" s="93" t="s">
        <v>351</v>
      </c>
      <c r="L65"/>
      <c r="M65"/>
      <c r="N65"/>
      <c r="O65"/>
      <c r="P65"/>
      <c r="Q65"/>
      <c r="R65"/>
      <c r="S65"/>
    </row>
    <row r="66" spans="1:19">
      <c r="A66" s="93" t="s">
        <v>372</v>
      </c>
      <c r="B66" s="93"/>
      <c r="C66" s="93"/>
      <c r="D66" s="93">
        <v>83.94</v>
      </c>
      <c r="E66" s="93">
        <v>4.09</v>
      </c>
      <c r="F66" s="93">
        <v>0.39200000000000002</v>
      </c>
      <c r="G66" s="93">
        <v>0.253</v>
      </c>
      <c r="H66" s="93"/>
      <c r="I66" s="93"/>
      <c r="J66" s="93"/>
      <c r="K66" s="93"/>
      <c r="L66"/>
      <c r="M66"/>
      <c r="N66"/>
      <c r="O66"/>
      <c r="P66"/>
      <c r="Q66"/>
      <c r="R66"/>
      <c r="S66"/>
    </row>
    <row r="67" spans="1:19">
      <c r="A67" s="93" t="s">
        <v>373</v>
      </c>
      <c r="B67" s="93"/>
      <c r="C67" s="93"/>
      <c r="D67" s="93">
        <v>0</v>
      </c>
      <c r="E67" s="93" t="s">
        <v>374</v>
      </c>
      <c r="F67" s="93" t="s">
        <v>374</v>
      </c>
      <c r="G67" s="93" t="s">
        <v>374</v>
      </c>
      <c r="H67" s="93"/>
      <c r="I67" s="93"/>
      <c r="J67" s="93"/>
      <c r="K67" s="93"/>
      <c r="L67"/>
      <c r="M67"/>
      <c r="N67"/>
      <c r="O67"/>
      <c r="P67"/>
      <c r="Q67"/>
      <c r="R67"/>
      <c r="S67"/>
    </row>
    <row r="68" spans="1:19">
      <c r="A68" s="93" t="s">
        <v>375</v>
      </c>
      <c r="B68" s="93"/>
      <c r="C68" s="93"/>
      <c r="D68" s="93">
        <v>83.94</v>
      </c>
      <c r="E68" s="93">
        <v>4.09</v>
      </c>
      <c r="F68" s="93">
        <v>0.39200000000000002</v>
      </c>
      <c r="G68" s="93">
        <v>0.253</v>
      </c>
      <c r="H68" s="93"/>
      <c r="I68" s="93"/>
      <c r="J68" s="93"/>
      <c r="K68" s="93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5"/>
      <c r="B70" s="93" t="s">
        <v>114</v>
      </c>
      <c r="C70" s="93" t="s">
        <v>376</v>
      </c>
      <c r="D70" s="93" t="s">
        <v>377</v>
      </c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3" t="s">
        <v>33</v>
      </c>
      <c r="B71" s="93"/>
      <c r="C71" s="93"/>
      <c r="D71" s="93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 s="85"/>
      <c r="B73" s="93" t="s">
        <v>114</v>
      </c>
      <c r="C73" s="93" t="s">
        <v>378</v>
      </c>
      <c r="D73" s="93" t="s">
        <v>379</v>
      </c>
      <c r="E73" s="93" t="s">
        <v>380</v>
      </c>
      <c r="F73" s="93" t="s">
        <v>381</v>
      </c>
      <c r="G73" s="93" t="s">
        <v>377</v>
      </c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382</v>
      </c>
      <c r="B74" s="93" t="s">
        <v>383</v>
      </c>
      <c r="C74" s="93">
        <v>35939.42</v>
      </c>
      <c r="D74" s="93">
        <v>27419.11</v>
      </c>
      <c r="E74" s="93">
        <v>8520.2999999999993</v>
      </c>
      <c r="F74" s="93">
        <v>0.76</v>
      </c>
      <c r="G74" s="93">
        <v>3.12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384</v>
      </c>
      <c r="B75" s="93" t="s">
        <v>383</v>
      </c>
      <c r="C75" s="93">
        <v>104860.87</v>
      </c>
      <c r="D75" s="93">
        <v>78714.97</v>
      </c>
      <c r="E75" s="93">
        <v>26145.9</v>
      </c>
      <c r="F75" s="93">
        <v>0.75</v>
      </c>
      <c r="G75" s="93">
        <v>3.13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3" t="s">
        <v>385</v>
      </c>
      <c r="B76" s="93" t="s">
        <v>383</v>
      </c>
      <c r="C76" s="93">
        <v>20706.32</v>
      </c>
      <c r="D76" s="93">
        <v>16456.86</v>
      </c>
      <c r="E76" s="93">
        <v>4249.46</v>
      </c>
      <c r="F76" s="93">
        <v>0.79</v>
      </c>
      <c r="G76" s="93">
        <v>3.21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3" t="s">
        <v>386</v>
      </c>
      <c r="B77" s="93" t="s">
        <v>383</v>
      </c>
      <c r="C77" s="93">
        <v>17529.080000000002</v>
      </c>
      <c r="D77" s="93">
        <v>13733.25</v>
      </c>
      <c r="E77" s="93">
        <v>3795.83</v>
      </c>
      <c r="F77" s="93">
        <v>0.78</v>
      </c>
      <c r="G77" s="93">
        <v>3.14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5"/>
      <c r="B79" s="93" t="s">
        <v>114</v>
      </c>
      <c r="C79" s="93" t="s">
        <v>378</v>
      </c>
      <c r="D79" s="93" t="s">
        <v>377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3" t="s">
        <v>387</v>
      </c>
      <c r="B80" s="93" t="s">
        <v>388</v>
      </c>
      <c r="C80" s="93">
        <v>1558.79</v>
      </c>
      <c r="D80" s="93">
        <v>1</v>
      </c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389</v>
      </c>
      <c r="B81" s="93" t="s">
        <v>390</v>
      </c>
      <c r="C81" s="93">
        <v>53106.85</v>
      </c>
      <c r="D81" s="93">
        <v>0.8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93" t="s">
        <v>391</v>
      </c>
      <c r="B82" s="93" t="s">
        <v>390</v>
      </c>
      <c r="C82" s="93">
        <v>164103.49</v>
      </c>
      <c r="D82" s="93">
        <v>0.78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3" t="s">
        <v>392</v>
      </c>
      <c r="B83" s="93" t="s">
        <v>390</v>
      </c>
      <c r="C83" s="93">
        <v>26415.07</v>
      </c>
      <c r="D83" s="93">
        <v>0.8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393</v>
      </c>
      <c r="B84" s="93" t="s">
        <v>390</v>
      </c>
      <c r="C84" s="93">
        <v>26415.79</v>
      </c>
      <c r="D84" s="93">
        <v>0.8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5"/>
      <c r="B86" s="93" t="s">
        <v>114</v>
      </c>
      <c r="C86" s="93" t="s">
        <v>394</v>
      </c>
      <c r="D86" s="93" t="s">
        <v>395</v>
      </c>
      <c r="E86" s="93" t="s">
        <v>396</v>
      </c>
      <c r="F86" s="93" t="s">
        <v>397</v>
      </c>
      <c r="G86" s="93" t="s">
        <v>398</v>
      </c>
      <c r="H86" s="93" t="s">
        <v>399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400</v>
      </c>
      <c r="B87" s="93" t="s">
        <v>401</v>
      </c>
      <c r="C87" s="93">
        <v>0.54</v>
      </c>
      <c r="D87" s="93">
        <v>49.8</v>
      </c>
      <c r="E87" s="93">
        <v>7.0000000000000007E-2</v>
      </c>
      <c r="F87" s="93">
        <v>6.29</v>
      </c>
      <c r="G87" s="93">
        <v>1</v>
      </c>
      <c r="H87" s="93" t="s">
        <v>402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403</v>
      </c>
      <c r="B88" s="93" t="s">
        <v>404</v>
      </c>
      <c r="C88" s="93">
        <v>0.56999999999999995</v>
      </c>
      <c r="D88" s="93">
        <v>622</v>
      </c>
      <c r="E88" s="93">
        <v>1.96</v>
      </c>
      <c r="F88" s="93">
        <v>2143.63</v>
      </c>
      <c r="G88" s="93">
        <v>1</v>
      </c>
      <c r="H88" s="93" t="s">
        <v>405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406</v>
      </c>
      <c r="B89" s="93" t="s">
        <v>404</v>
      </c>
      <c r="C89" s="93">
        <v>0.59</v>
      </c>
      <c r="D89" s="93">
        <v>1109.6500000000001</v>
      </c>
      <c r="E89" s="93">
        <v>5.51</v>
      </c>
      <c r="F89" s="93">
        <v>10332.41</v>
      </c>
      <c r="G89" s="93">
        <v>1</v>
      </c>
      <c r="H89" s="93" t="s">
        <v>405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407</v>
      </c>
      <c r="B90" s="93" t="s">
        <v>404</v>
      </c>
      <c r="C90" s="93">
        <v>0.55000000000000004</v>
      </c>
      <c r="D90" s="93">
        <v>622</v>
      </c>
      <c r="E90" s="93">
        <v>1.24</v>
      </c>
      <c r="F90" s="93">
        <v>1409.94</v>
      </c>
      <c r="G90" s="93">
        <v>1</v>
      </c>
      <c r="H90" s="93" t="s">
        <v>405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408</v>
      </c>
      <c r="B91" s="93" t="s">
        <v>404</v>
      </c>
      <c r="C91" s="93">
        <v>0.55000000000000004</v>
      </c>
      <c r="D91" s="93">
        <v>622</v>
      </c>
      <c r="E91" s="93">
        <v>1.02</v>
      </c>
      <c r="F91" s="93">
        <v>1156.45</v>
      </c>
      <c r="G91" s="93">
        <v>1</v>
      </c>
      <c r="H91" s="93" t="s">
        <v>405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5"/>
      <c r="B93" s="93" t="s">
        <v>114</v>
      </c>
      <c r="C93" s="93" t="s">
        <v>409</v>
      </c>
      <c r="D93" s="93" t="s">
        <v>410</v>
      </c>
      <c r="E93" s="93" t="s">
        <v>411</v>
      </c>
      <c r="F93" s="93" t="s">
        <v>412</v>
      </c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33</v>
      </c>
      <c r="B94" s="93"/>
      <c r="C94" s="93"/>
      <c r="D94" s="93"/>
      <c r="E94" s="93"/>
      <c r="F94" s="93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5"/>
      <c r="B96" s="93" t="s">
        <v>114</v>
      </c>
      <c r="C96" s="93" t="s">
        <v>413</v>
      </c>
      <c r="D96" s="93" t="s">
        <v>414</v>
      </c>
      <c r="E96" s="93" t="s">
        <v>415</v>
      </c>
      <c r="F96" s="93" t="s">
        <v>416</v>
      </c>
      <c r="G96" s="93" t="s">
        <v>417</v>
      </c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33</v>
      </c>
      <c r="B97" s="93"/>
      <c r="C97" s="93"/>
      <c r="D97" s="93"/>
      <c r="E97" s="93"/>
      <c r="F97" s="93"/>
      <c r="G97" s="93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5"/>
      <c r="B99" s="93" t="s">
        <v>432</v>
      </c>
      <c r="C99" s="93" t="s">
        <v>433</v>
      </c>
      <c r="D99" s="93" t="s">
        <v>434</v>
      </c>
      <c r="E99" s="93" t="s">
        <v>435</v>
      </c>
      <c r="F99" s="93" t="s">
        <v>436</v>
      </c>
      <c r="G99" s="93" t="s">
        <v>437</v>
      </c>
      <c r="H99" s="93" t="s">
        <v>438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3" t="s">
        <v>418</v>
      </c>
      <c r="B100" s="93">
        <v>15788.3851</v>
      </c>
      <c r="C100" s="93">
        <v>18.708600000000001</v>
      </c>
      <c r="D100" s="93">
        <v>28.0138</v>
      </c>
      <c r="E100" s="93">
        <v>0</v>
      </c>
      <c r="F100" s="93">
        <v>1E-4</v>
      </c>
      <c r="G100" s="93">
        <v>369650.60009999998</v>
      </c>
      <c r="H100" s="93">
        <v>5933.1832999999997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3" t="s">
        <v>419</v>
      </c>
      <c r="B101" s="93">
        <v>12170.876700000001</v>
      </c>
      <c r="C101" s="93">
        <v>14.9893</v>
      </c>
      <c r="D101" s="93">
        <v>25.217400000000001</v>
      </c>
      <c r="E101" s="93">
        <v>0</v>
      </c>
      <c r="F101" s="93">
        <v>1E-4</v>
      </c>
      <c r="G101" s="93">
        <v>332890.43819999998</v>
      </c>
      <c r="H101" s="93">
        <v>4634.5056000000004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3" t="s">
        <v>420</v>
      </c>
      <c r="B102" s="93">
        <v>13094.7292</v>
      </c>
      <c r="C102" s="93">
        <v>16.3371</v>
      </c>
      <c r="D102" s="93">
        <v>28.472000000000001</v>
      </c>
      <c r="E102" s="93">
        <v>0</v>
      </c>
      <c r="F102" s="93">
        <v>1E-4</v>
      </c>
      <c r="G102" s="93">
        <v>375898.1213</v>
      </c>
      <c r="H102" s="93">
        <v>5008.7812000000004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3" t="s">
        <v>421</v>
      </c>
      <c r="B103" s="93">
        <v>10266.6684</v>
      </c>
      <c r="C103" s="93">
        <v>13.5008</v>
      </c>
      <c r="D103" s="93">
        <v>26.741499999999998</v>
      </c>
      <c r="E103" s="93">
        <v>0</v>
      </c>
      <c r="F103" s="93">
        <v>1E-4</v>
      </c>
      <c r="G103" s="93">
        <v>353189.60159999999</v>
      </c>
      <c r="H103" s="93">
        <v>4001.1561000000002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3" t="s">
        <v>266</v>
      </c>
      <c r="B104" s="93">
        <v>8379.4549999999999</v>
      </c>
      <c r="C104" s="93">
        <v>11.974600000000001</v>
      </c>
      <c r="D104" s="93">
        <v>27.927</v>
      </c>
      <c r="E104" s="93">
        <v>0</v>
      </c>
      <c r="F104" s="93">
        <v>1E-4</v>
      </c>
      <c r="G104" s="93">
        <v>369006.11</v>
      </c>
      <c r="H104" s="93">
        <v>3368.0068999999999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3" t="s">
        <v>422</v>
      </c>
      <c r="B105" s="93">
        <v>7338.3987999999999</v>
      </c>
      <c r="C105" s="93">
        <v>10.980600000000001</v>
      </c>
      <c r="D105" s="93">
        <v>27.609100000000002</v>
      </c>
      <c r="E105" s="93">
        <v>0</v>
      </c>
      <c r="F105" s="93">
        <v>1E-4</v>
      </c>
      <c r="G105" s="93">
        <v>364871.05940000003</v>
      </c>
      <c r="H105" s="93">
        <v>3002.4378999999999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3" t="s">
        <v>423</v>
      </c>
      <c r="B106" s="93">
        <v>7023.1298999999999</v>
      </c>
      <c r="C106" s="93">
        <v>10.918200000000001</v>
      </c>
      <c r="D106" s="93">
        <v>29.0367</v>
      </c>
      <c r="E106" s="93">
        <v>0</v>
      </c>
      <c r="F106" s="93">
        <v>1E-4</v>
      </c>
      <c r="G106" s="93">
        <v>383783.82370000001</v>
      </c>
      <c r="H106" s="93">
        <v>2917.2905999999998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93" t="s">
        <v>424</v>
      </c>
      <c r="B107" s="93">
        <v>7119.3576999999996</v>
      </c>
      <c r="C107" s="93">
        <v>11.166600000000001</v>
      </c>
      <c r="D107" s="93">
        <v>30.0657</v>
      </c>
      <c r="E107" s="93">
        <v>0</v>
      </c>
      <c r="F107" s="93">
        <v>1E-4</v>
      </c>
      <c r="G107" s="93">
        <v>397395.0686</v>
      </c>
      <c r="H107" s="93">
        <v>2967.8496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3" t="s">
        <v>425</v>
      </c>
      <c r="B108" s="93">
        <v>7608.1071000000002</v>
      </c>
      <c r="C108" s="93">
        <v>11.297499999999999</v>
      </c>
      <c r="D108" s="93">
        <v>28.070900000000002</v>
      </c>
      <c r="E108" s="93">
        <v>0</v>
      </c>
      <c r="F108" s="93">
        <v>1E-4</v>
      </c>
      <c r="G108" s="93">
        <v>370962.92090000003</v>
      </c>
      <c r="H108" s="93">
        <v>3103.5102999999999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3" t="s">
        <v>426</v>
      </c>
      <c r="B109" s="93">
        <v>9251.7664999999997</v>
      </c>
      <c r="C109" s="93">
        <v>12.710100000000001</v>
      </c>
      <c r="D109" s="93">
        <v>27.570599999999999</v>
      </c>
      <c r="E109" s="93">
        <v>0</v>
      </c>
      <c r="F109" s="93">
        <v>1E-4</v>
      </c>
      <c r="G109" s="93">
        <v>364231.11820000003</v>
      </c>
      <c r="H109" s="93">
        <v>3663.8766000000001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3" t="s">
        <v>427</v>
      </c>
      <c r="B110" s="93">
        <v>12704.308800000001</v>
      </c>
      <c r="C110" s="93">
        <v>15.739000000000001</v>
      </c>
      <c r="D110" s="93">
        <v>26.9145</v>
      </c>
      <c r="E110" s="93">
        <v>0</v>
      </c>
      <c r="F110" s="93">
        <v>1E-4</v>
      </c>
      <c r="G110" s="93">
        <v>355313.54749999999</v>
      </c>
      <c r="H110" s="93">
        <v>4847.5581000000002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3" t="s">
        <v>428</v>
      </c>
      <c r="B111" s="93">
        <v>15734.4051</v>
      </c>
      <c r="C111" s="93">
        <v>18.652899999999999</v>
      </c>
      <c r="D111" s="93">
        <v>27.970400000000001</v>
      </c>
      <c r="E111" s="93">
        <v>0</v>
      </c>
      <c r="F111" s="93">
        <v>1E-4</v>
      </c>
      <c r="G111" s="93">
        <v>369080.33159999998</v>
      </c>
      <c r="H111" s="93">
        <v>5913.7771000000002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3"/>
      <c r="B112" s="93"/>
      <c r="C112" s="93"/>
      <c r="D112" s="93"/>
      <c r="E112" s="93"/>
      <c r="F112" s="93"/>
      <c r="G112" s="93"/>
      <c r="H112" s="93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3" t="s">
        <v>429</v>
      </c>
      <c r="B113" s="93">
        <v>126479.58839999999</v>
      </c>
      <c r="C113" s="93">
        <v>166.9753</v>
      </c>
      <c r="D113" s="93">
        <v>333.60950000000003</v>
      </c>
      <c r="E113" s="93">
        <v>0</v>
      </c>
      <c r="F113" s="93">
        <v>1.4E-3</v>
      </c>
      <c r="G113" s="94">
        <v>4406270</v>
      </c>
      <c r="H113" s="93">
        <v>49361.933400000002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3" t="s">
        <v>430</v>
      </c>
      <c r="B114" s="93">
        <v>7023.1298999999999</v>
      </c>
      <c r="C114" s="93">
        <v>10.918200000000001</v>
      </c>
      <c r="D114" s="93">
        <v>25.217400000000001</v>
      </c>
      <c r="E114" s="93">
        <v>0</v>
      </c>
      <c r="F114" s="93">
        <v>1E-4</v>
      </c>
      <c r="G114" s="93">
        <v>332890.43819999998</v>
      </c>
      <c r="H114" s="93">
        <v>2917.2905999999998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3" t="s">
        <v>431</v>
      </c>
      <c r="B115" s="93">
        <v>15788.3851</v>
      </c>
      <c r="C115" s="93">
        <v>18.708600000000001</v>
      </c>
      <c r="D115" s="93">
        <v>30.0657</v>
      </c>
      <c r="E115" s="93">
        <v>0</v>
      </c>
      <c r="F115" s="93">
        <v>1E-4</v>
      </c>
      <c r="G115" s="93">
        <v>397395.0686</v>
      </c>
      <c r="H115" s="93">
        <v>5933.1832999999997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5"/>
      <c r="B117" s="93" t="s">
        <v>439</v>
      </c>
      <c r="C117" s="93" t="s">
        <v>440</v>
      </c>
      <c r="D117" s="93" t="s">
        <v>441</v>
      </c>
      <c r="E117" s="93" t="s">
        <v>442</v>
      </c>
      <c r="F117" s="93" t="s">
        <v>443</v>
      </c>
      <c r="G117" s="93" t="s">
        <v>444</v>
      </c>
      <c r="H117" s="93" t="s">
        <v>445</v>
      </c>
      <c r="I117" s="93" t="s">
        <v>446</v>
      </c>
      <c r="J117" s="93" t="s">
        <v>447</v>
      </c>
      <c r="K117" s="93" t="s">
        <v>448</v>
      </c>
      <c r="L117" s="93" t="s">
        <v>449</v>
      </c>
      <c r="M117" s="93" t="s">
        <v>450</v>
      </c>
      <c r="N117" s="93" t="s">
        <v>451</v>
      </c>
      <c r="O117" s="93" t="s">
        <v>452</v>
      </c>
      <c r="P117" s="93" t="s">
        <v>453</v>
      </c>
      <c r="Q117" s="93" t="s">
        <v>454</v>
      </c>
      <c r="R117" s="93" t="s">
        <v>455</v>
      </c>
      <c r="S117" s="93" t="s">
        <v>456</v>
      </c>
    </row>
    <row r="118" spans="1:19">
      <c r="A118" s="93" t="s">
        <v>418</v>
      </c>
      <c r="B118" s="94">
        <v>130250000000</v>
      </c>
      <c r="C118" s="93">
        <v>96876.843999999997</v>
      </c>
      <c r="D118" s="93" t="s">
        <v>543</v>
      </c>
      <c r="E118" s="93">
        <v>66738.464999999997</v>
      </c>
      <c r="F118" s="93">
        <v>10771.038</v>
      </c>
      <c r="G118" s="93">
        <v>15048.728999999999</v>
      </c>
      <c r="H118" s="93">
        <v>626.61300000000006</v>
      </c>
      <c r="I118" s="93">
        <v>0</v>
      </c>
      <c r="J118" s="93">
        <v>3692</v>
      </c>
      <c r="K118" s="93">
        <v>0</v>
      </c>
      <c r="L118" s="93">
        <v>0</v>
      </c>
      <c r="M118" s="93">
        <v>0</v>
      </c>
      <c r="N118" s="93">
        <v>0</v>
      </c>
      <c r="O118" s="93">
        <v>0</v>
      </c>
      <c r="P118" s="93">
        <v>0</v>
      </c>
      <c r="Q118" s="93">
        <v>0</v>
      </c>
      <c r="R118" s="93">
        <v>0</v>
      </c>
      <c r="S118" s="93">
        <v>0</v>
      </c>
    </row>
    <row r="119" spans="1:19">
      <c r="A119" s="93" t="s">
        <v>419</v>
      </c>
      <c r="B119" s="94">
        <v>117298000000</v>
      </c>
      <c r="C119" s="93">
        <v>96867.29</v>
      </c>
      <c r="D119" s="93" t="s">
        <v>508</v>
      </c>
      <c r="E119" s="93">
        <v>66738.464999999997</v>
      </c>
      <c r="F119" s="93">
        <v>10771.038</v>
      </c>
      <c r="G119" s="93">
        <v>15048.728999999999</v>
      </c>
      <c r="H119" s="93">
        <v>617.05899999999997</v>
      </c>
      <c r="I119" s="93">
        <v>0</v>
      </c>
      <c r="J119" s="93">
        <v>3692</v>
      </c>
      <c r="K119" s="93">
        <v>0</v>
      </c>
      <c r="L119" s="93">
        <v>0</v>
      </c>
      <c r="M119" s="93">
        <v>0</v>
      </c>
      <c r="N119" s="93">
        <v>0</v>
      </c>
      <c r="O119" s="93">
        <v>0</v>
      </c>
      <c r="P119" s="93">
        <v>0</v>
      </c>
      <c r="Q119" s="93">
        <v>0</v>
      </c>
      <c r="R119" s="93">
        <v>0</v>
      </c>
      <c r="S119" s="93">
        <v>0</v>
      </c>
    </row>
    <row r="120" spans="1:19">
      <c r="A120" s="93" t="s">
        <v>420</v>
      </c>
      <c r="B120" s="94">
        <v>132452000000</v>
      </c>
      <c r="C120" s="93">
        <v>96671.565000000002</v>
      </c>
      <c r="D120" s="93" t="s">
        <v>641</v>
      </c>
      <c r="E120" s="93">
        <v>66738.464999999997</v>
      </c>
      <c r="F120" s="93">
        <v>10771.038</v>
      </c>
      <c r="G120" s="93">
        <v>15048.728999999999</v>
      </c>
      <c r="H120" s="93">
        <v>421.334</v>
      </c>
      <c r="I120" s="93">
        <v>0</v>
      </c>
      <c r="J120" s="93">
        <v>3692</v>
      </c>
      <c r="K120" s="93">
        <v>0</v>
      </c>
      <c r="L120" s="93">
        <v>0</v>
      </c>
      <c r="M120" s="93">
        <v>0</v>
      </c>
      <c r="N120" s="93">
        <v>0</v>
      </c>
      <c r="O120" s="93">
        <v>0</v>
      </c>
      <c r="P120" s="93">
        <v>0</v>
      </c>
      <c r="Q120" s="93">
        <v>0</v>
      </c>
      <c r="R120" s="93">
        <v>0</v>
      </c>
      <c r="S120" s="93">
        <v>0</v>
      </c>
    </row>
    <row r="121" spans="1:19">
      <c r="A121" s="93" t="s">
        <v>421</v>
      </c>
      <c r="B121" s="94">
        <v>124450000000</v>
      </c>
      <c r="C121" s="93">
        <v>101094.67200000001</v>
      </c>
      <c r="D121" s="93" t="s">
        <v>469</v>
      </c>
      <c r="E121" s="93">
        <v>66738.464999999997</v>
      </c>
      <c r="F121" s="93">
        <v>10771.038</v>
      </c>
      <c r="G121" s="93">
        <v>15042.436</v>
      </c>
      <c r="H121" s="93">
        <v>0</v>
      </c>
      <c r="I121" s="93">
        <v>8542.7340000000004</v>
      </c>
      <c r="J121" s="93">
        <v>0</v>
      </c>
      <c r="K121" s="93">
        <v>0</v>
      </c>
      <c r="L121" s="93">
        <v>0</v>
      </c>
      <c r="M121" s="93">
        <v>0</v>
      </c>
      <c r="N121" s="93">
        <v>0</v>
      </c>
      <c r="O121" s="93">
        <v>0</v>
      </c>
      <c r="P121" s="93">
        <v>0</v>
      </c>
      <c r="Q121" s="93">
        <v>0</v>
      </c>
      <c r="R121" s="93">
        <v>0</v>
      </c>
      <c r="S121" s="93">
        <v>0</v>
      </c>
    </row>
    <row r="122" spans="1:19">
      <c r="A122" s="93" t="s">
        <v>266</v>
      </c>
      <c r="B122" s="94">
        <v>130023000000</v>
      </c>
      <c r="C122" s="93">
        <v>112805.04399999999</v>
      </c>
      <c r="D122" s="93" t="s">
        <v>509</v>
      </c>
      <c r="E122" s="93">
        <v>66738.464999999997</v>
      </c>
      <c r="F122" s="93">
        <v>10771.038</v>
      </c>
      <c r="G122" s="93">
        <v>15042.436</v>
      </c>
      <c r="H122" s="93">
        <v>0</v>
      </c>
      <c r="I122" s="93">
        <v>20253.106</v>
      </c>
      <c r="J122" s="93">
        <v>0</v>
      </c>
      <c r="K122" s="93">
        <v>0</v>
      </c>
      <c r="L122" s="93">
        <v>0</v>
      </c>
      <c r="M122" s="93">
        <v>0</v>
      </c>
      <c r="N122" s="93">
        <v>0</v>
      </c>
      <c r="O122" s="93">
        <v>0</v>
      </c>
      <c r="P122" s="93">
        <v>0</v>
      </c>
      <c r="Q122" s="93">
        <v>0</v>
      </c>
      <c r="R122" s="93">
        <v>0</v>
      </c>
      <c r="S122" s="93">
        <v>0</v>
      </c>
    </row>
    <row r="123" spans="1:19">
      <c r="A123" s="93" t="s">
        <v>422</v>
      </c>
      <c r="B123" s="94">
        <v>128566000000</v>
      </c>
      <c r="C123" s="93">
        <v>118696.098</v>
      </c>
      <c r="D123" s="93" t="s">
        <v>510</v>
      </c>
      <c r="E123" s="93">
        <v>66738.464999999997</v>
      </c>
      <c r="F123" s="93">
        <v>10771.038</v>
      </c>
      <c r="G123" s="93">
        <v>15042.436</v>
      </c>
      <c r="H123" s="93">
        <v>0</v>
      </c>
      <c r="I123" s="93">
        <v>26144.16</v>
      </c>
      <c r="J123" s="93">
        <v>0</v>
      </c>
      <c r="K123" s="93">
        <v>0</v>
      </c>
      <c r="L123" s="93">
        <v>0</v>
      </c>
      <c r="M123" s="93">
        <v>0</v>
      </c>
      <c r="N123" s="93">
        <v>0</v>
      </c>
      <c r="O123" s="93">
        <v>0</v>
      </c>
      <c r="P123" s="93">
        <v>0</v>
      </c>
      <c r="Q123" s="93">
        <v>0</v>
      </c>
      <c r="R123" s="93">
        <v>0</v>
      </c>
      <c r="S123" s="93">
        <v>0</v>
      </c>
    </row>
    <row r="124" spans="1:19">
      <c r="A124" s="93" t="s">
        <v>423</v>
      </c>
      <c r="B124" s="94">
        <v>135230000000</v>
      </c>
      <c r="C124" s="93">
        <v>130276.15</v>
      </c>
      <c r="D124" s="93" t="s">
        <v>575</v>
      </c>
      <c r="E124" s="93">
        <v>66738.464999999997</v>
      </c>
      <c r="F124" s="93">
        <v>10771.038</v>
      </c>
      <c r="G124" s="93">
        <v>15042.436</v>
      </c>
      <c r="H124" s="93">
        <v>0</v>
      </c>
      <c r="I124" s="93">
        <v>37724.212</v>
      </c>
      <c r="J124" s="93">
        <v>0</v>
      </c>
      <c r="K124" s="93">
        <v>0</v>
      </c>
      <c r="L124" s="93">
        <v>0</v>
      </c>
      <c r="M124" s="93">
        <v>0</v>
      </c>
      <c r="N124" s="93">
        <v>0</v>
      </c>
      <c r="O124" s="93">
        <v>0</v>
      </c>
      <c r="P124" s="93">
        <v>0</v>
      </c>
      <c r="Q124" s="93">
        <v>0</v>
      </c>
      <c r="R124" s="93">
        <v>0</v>
      </c>
      <c r="S124" s="93">
        <v>0</v>
      </c>
    </row>
    <row r="125" spans="1:19">
      <c r="A125" s="93" t="s">
        <v>424</v>
      </c>
      <c r="B125" s="94">
        <v>140026000000</v>
      </c>
      <c r="C125" s="93">
        <v>125771.16899999999</v>
      </c>
      <c r="D125" s="93" t="s">
        <v>576</v>
      </c>
      <c r="E125" s="93">
        <v>66738.464999999997</v>
      </c>
      <c r="F125" s="93">
        <v>10771.038</v>
      </c>
      <c r="G125" s="93">
        <v>15042.436</v>
      </c>
      <c r="H125" s="93">
        <v>0</v>
      </c>
      <c r="I125" s="93">
        <v>33219.231</v>
      </c>
      <c r="J125" s="93">
        <v>0</v>
      </c>
      <c r="K125" s="93">
        <v>0</v>
      </c>
      <c r="L125" s="93">
        <v>0</v>
      </c>
      <c r="M125" s="93">
        <v>0</v>
      </c>
      <c r="N125" s="93">
        <v>0</v>
      </c>
      <c r="O125" s="93">
        <v>0</v>
      </c>
      <c r="P125" s="93">
        <v>0</v>
      </c>
      <c r="Q125" s="93">
        <v>0</v>
      </c>
      <c r="R125" s="93">
        <v>0</v>
      </c>
      <c r="S125" s="93">
        <v>0</v>
      </c>
    </row>
    <row r="126" spans="1:19">
      <c r="A126" s="93" t="s">
        <v>425</v>
      </c>
      <c r="B126" s="94">
        <v>130713000000</v>
      </c>
      <c r="C126" s="93">
        <v>142763.96299999999</v>
      </c>
      <c r="D126" s="93" t="s">
        <v>511</v>
      </c>
      <c r="E126" s="93">
        <v>66738.464999999997</v>
      </c>
      <c r="F126" s="93">
        <v>10771.038</v>
      </c>
      <c r="G126" s="93">
        <v>15042.436</v>
      </c>
      <c r="H126" s="93">
        <v>0</v>
      </c>
      <c r="I126" s="93">
        <v>50212.025000000001</v>
      </c>
      <c r="J126" s="93">
        <v>0</v>
      </c>
      <c r="K126" s="93">
        <v>0</v>
      </c>
      <c r="L126" s="93">
        <v>0</v>
      </c>
      <c r="M126" s="93">
        <v>0</v>
      </c>
      <c r="N126" s="93">
        <v>0</v>
      </c>
      <c r="O126" s="93">
        <v>0</v>
      </c>
      <c r="P126" s="93">
        <v>0</v>
      </c>
      <c r="Q126" s="93">
        <v>0</v>
      </c>
      <c r="R126" s="93">
        <v>0</v>
      </c>
      <c r="S126" s="93">
        <v>0</v>
      </c>
    </row>
    <row r="127" spans="1:19">
      <c r="A127" s="93" t="s">
        <v>426</v>
      </c>
      <c r="B127" s="94">
        <v>128341000000</v>
      </c>
      <c r="C127" s="93">
        <v>100723.247</v>
      </c>
      <c r="D127" s="93" t="s">
        <v>633</v>
      </c>
      <c r="E127" s="93">
        <v>66738.464999999997</v>
      </c>
      <c r="F127" s="93">
        <v>10771.038</v>
      </c>
      <c r="G127" s="93">
        <v>15042.436</v>
      </c>
      <c r="H127" s="93">
        <v>0</v>
      </c>
      <c r="I127" s="93">
        <v>8171.308</v>
      </c>
      <c r="J127" s="93">
        <v>0</v>
      </c>
      <c r="K127" s="93">
        <v>0</v>
      </c>
      <c r="L127" s="93">
        <v>0</v>
      </c>
      <c r="M127" s="93">
        <v>0</v>
      </c>
      <c r="N127" s="93">
        <v>0</v>
      </c>
      <c r="O127" s="93">
        <v>0</v>
      </c>
      <c r="P127" s="93">
        <v>0</v>
      </c>
      <c r="Q127" s="93">
        <v>0</v>
      </c>
      <c r="R127" s="93">
        <v>0</v>
      </c>
      <c r="S127" s="93">
        <v>0</v>
      </c>
    </row>
    <row r="128" spans="1:19">
      <c r="A128" s="93" t="s">
        <v>427</v>
      </c>
      <c r="B128" s="94">
        <v>125199000000</v>
      </c>
      <c r="C128" s="93">
        <v>96830.751999999993</v>
      </c>
      <c r="D128" s="93" t="s">
        <v>541</v>
      </c>
      <c r="E128" s="93">
        <v>66738.464999999997</v>
      </c>
      <c r="F128" s="93">
        <v>10771.038</v>
      </c>
      <c r="G128" s="93">
        <v>15048.728999999999</v>
      </c>
      <c r="H128" s="93">
        <v>580.52099999999996</v>
      </c>
      <c r="I128" s="93">
        <v>0</v>
      </c>
      <c r="J128" s="93">
        <v>3692</v>
      </c>
      <c r="K128" s="93">
        <v>0</v>
      </c>
      <c r="L128" s="93">
        <v>0</v>
      </c>
      <c r="M128" s="93">
        <v>0</v>
      </c>
      <c r="N128" s="93">
        <v>0</v>
      </c>
      <c r="O128" s="93">
        <v>0</v>
      </c>
      <c r="P128" s="93">
        <v>0</v>
      </c>
      <c r="Q128" s="93">
        <v>0</v>
      </c>
      <c r="R128" s="93">
        <v>0</v>
      </c>
      <c r="S128" s="93">
        <v>0</v>
      </c>
    </row>
    <row r="129" spans="1:19">
      <c r="A129" s="93" t="s">
        <v>428</v>
      </c>
      <c r="B129" s="94">
        <v>130049000000</v>
      </c>
      <c r="C129" s="93">
        <v>96984.888999999996</v>
      </c>
      <c r="D129" s="93" t="s">
        <v>544</v>
      </c>
      <c r="E129" s="93">
        <v>66738.464999999997</v>
      </c>
      <c r="F129" s="93">
        <v>10771.038</v>
      </c>
      <c r="G129" s="93">
        <v>15048.728999999999</v>
      </c>
      <c r="H129" s="93">
        <v>734.65800000000002</v>
      </c>
      <c r="I129" s="93">
        <v>0</v>
      </c>
      <c r="J129" s="93">
        <v>3692</v>
      </c>
      <c r="K129" s="93">
        <v>0</v>
      </c>
      <c r="L129" s="93">
        <v>0</v>
      </c>
      <c r="M129" s="93">
        <v>0</v>
      </c>
      <c r="N129" s="93">
        <v>0</v>
      </c>
      <c r="O129" s="93">
        <v>0</v>
      </c>
      <c r="P129" s="93">
        <v>0</v>
      </c>
      <c r="Q129" s="93">
        <v>0</v>
      </c>
      <c r="R129" s="93">
        <v>0</v>
      </c>
      <c r="S129" s="93">
        <v>0</v>
      </c>
    </row>
    <row r="130" spans="1:19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</row>
    <row r="131" spans="1:19">
      <c r="A131" s="93" t="s">
        <v>429</v>
      </c>
      <c r="B131" s="94">
        <v>1552600000000</v>
      </c>
      <c r="C131" s="93"/>
      <c r="D131" s="93"/>
      <c r="E131" s="93"/>
      <c r="F131" s="93"/>
      <c r="G131" s="93"/>
      <c r="H131" s="93"/>
      <c r="I131" s="93"/>
      <c r="J131" s="93"/>
      <c r="K131" s="93">
        <v>0</v>
      </c>
      <c r="L131" s="93">
        <v>0</v>
      </c>
      <c r="M131" s="93">
        <v>0</v>
      </c>
      <c r="N131" s="93">
        <v>0</v>
      </c>
      <c r="O131" s="93">
        <v>0</v>
      </c>
      <c r="P131" s="93">
        <v>0</v>
      </c>
      <c r="Q131" s="93">
        <v>0</v>
      </c>
      <c r="R131" s="93">
        <v>0</v>
      </c>
      <c r="S131" s="93">
        <v>0</v>
      </c>
    </row>
    <row r="132" spans="1:19">
      <c r="A132" s="93" t="s">
        <v>430</v>
      </c>
      <c r="B132" s="94">
        <v>117298000000</v>
      </c>
      <c r="C132" s="93">
        <v>96671.565000000002</v>
      </c>
      <c r="D132" s="93"/>
      <c r="E132" s="93">
        <v>66738.464999999997</v>
      </c>
      <c r="F132" s="93">
        <v>10771.038</v>
      </c>
      <c r="G132" s="93">
        <v>15042.436</v>
      </c>
      <c r="H132" s="93">
        <v>0</v>
      </c>
      <c r="I132" s="93">
        <v>0</v>
      </c>
      <c r="J132" s="93">
        <v>0</v>
      </c>
      <c r="K132" s="93">
        <v>0</v>
      </c>
      <c r="L132" s="93">
        <v>0</v>
      </c>
      <c r="M132" s="93">
        <v>0</v>
      </c>
      <c r="N132" s="93">
        <v>0</v>
      </c>
      <c r="O132" s="93">
        <v>0</v>
      </c>
      <c r="P132" s="93">
        <v>0</v>
      </c>
      <c r="Q132" s="93">
        <v>0</v>
      </c>
      <c r="R132" s="93">
        <v>0</v>
      </c>
      <c r="S132" s="93">
        <v>0</v>
      </c>
    </row>
    <row r="133" spans="1:19">
      <c r="A133" s="93" t="s">
        <v>431</v>
      </c>
      <c r="B133" s="94">
        <v>140026000000</v>
      </c>
      <c r="C133" s="93">
        <v>142763.96299999999</v>
      </c>
      <c r="D133" s="93"/>
      <c r="E133" s="93">
        <v>66738.464999999997</v>
      </c>
      <c r="F133" s="93">
        <v>10771.038</v>
      </c>
      <c r="G133" s="93">
        <v>15048.728999999999</v>
      </c>
      <c r="H133" s="93">
        <v>734.65800000000002</v>
      </c>
      <c r="I133" s="93">
        <v>50212.025000000001</v>
      </c>
      <c r="J133" s="93">
        <v>3692</v>
      </c>
      <c r="K133" s="93">
        <v>0</v>
      </c>
      <c r="L133" s="93">
        <v>0</v>
      </c>
      <c r="M133" s="93">
        <v>0</v>
      </c>
      <c r="N133" s="93">
        <v>0</v>
      </c>
      <c r="O133" s="93">
        <v>0</v>
      </c>
      <c r="P133" s="93">
        <v>0</v>
      </c>
      <c r="Q133" s="93">
        <v>0</v>
      </c>
      <c r="R133" s="93">
        <v>0</v>
      </c>
      <c r="S133" s="93">
        <v>0</v>
      </c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5"/>
      <c r="B135" s="93" t="s">
        <v>462</v>
      </c>
      <c r="C135" s="93" t="s">
        <v>463</v>
      </c>
      <c r="D135" s="93" t="s">
        <v>464</v>
      </c>
      <c r="E135" s="93" t="s">
        <v>239</v>
      </c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3" t="s">
        <v>465</v>
      </c>
      <c r="B136" s="93">
        <v>32571.91</v>
      </c>
      <c r="C136" s="93">
        <v>8380.93</v>
      </c>
      <c r="D136" s="93">
        <v>0</v>
      </c>
      <c r="E136" s="93">
        <v>40952.839999999997</v>
      </c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3" t="s">
        <v>466</v>
      </c>
      <c r="B137" s="93">
        <v>14.2</v>
      </c>
      <c r="C137" s="93">
        <v>3.65</v>
      </c>
      <c r="D137" s="93">
        <v>0</v>
      </c>
      <c r="E137" s="93">
        <v>17.850000000000001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3" t="s">
        <v>467</v>
      </c>
      <c r="B138" s="93">
        <v>14.2</v>
      </c>
      <c r="C138" s="93">
        <v>3.65</v>
      </c>
      <c r="D138" s="93">
        <v>0</v>
      </c>
      <c r="E138" s="93">
        <v>17.850000000000001</v>
      </c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4"/>
      <c r="B139" s="84"/>
    </row>
    <row r="140" spans="1:19">
      <c r="A140" s="84"/>
      <c r="B140" s="84"/>
    </row>
    <row r="141" spans="1:19">
      <c r="A141" s="84"/>
      <c r="B141" s="84"/>
    </row>
    <row r="142" spans="1:19">
      <c r="A142" s="84"/>
      <c r="B142" s="8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S142"/>
  <sheetViews>
    <sheetView workbookViewId="0"/>
  </sheetViews>
  <sheetFormatPr defaultRowHeight="10.5"/>
  <cols>
    <col min="1" max="1" width="38.83203125" style="83" customWidth="1"/>
    <col min="2" max="2" width="25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164062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4.83203125" style="83" customWidth="1"/>
    <col min="18" max="18" width="42.6640625" style="83" customWidth="1"/>
    <col min="19" max="19" width="48.1640625" style="83" customWidth="1"/>
    <col min="20" max="27" width="9.33203125" style="83" customWidth="1"/>
    <col min="28" max="16384" width="9.33203125" style="83"/>
  </cols>
  <sheetData>
    <row r="1" spans="1:19">
      <c r="A1" s="85"/>
      <c r="B1" s="93" t="s">
        <v>297</v>
      </c>
      <c r="C1" s="93" t="s">
        <v>298</v>
      </c>
      <c r="D1" s="93" t="s">
        <v>299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300</v>
      </c>
      <c r="B2" s="93">
        <v>3336.23</v>
      </c>
      <c r="C2" s="93">
        <v>1454.33</v>
      </c>
      <c r="D2" s="93">
        <v>1454.33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301</v>
      </c>
      <c r="B3" s="93">
        <v>3336.23</v>
      </c>
      <c r="C3" s="93">
        <v>1454.33</v>
      </c>
      <c r="D3" s="93">
        <v>1454.33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302</v>
      </c>
      <c r="B4" s="93">
        <v>8062.89</v>
      </c>
      <c r="C4" s="93">
        <v>3514.78</v>
      </c>
      <c r="D4" s="93">
        <v>3514.78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303</v>
      </c>
      <c r="B5" s="93">
        <v>8062.89</v>
      </c>
      <c r="C5" s="93">
        <v>3514.78</v>
      </c>
      <c r="D5" s="93">
        <v>3514.78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3" t="s">
        <v>304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305</v>
      </c>
      <c r="B8" s="93">
        <v>2293.9899999999998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306</v>
      </c>
      <c r="B9" s="93">
        <v>2293.9899999999998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307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3" t="s">
        <v>308</v>
      </c>
      <c r="C12" s="93" t="s">
        <v>309</v>
      </c>
      <c r="D12" s="93" t="s">
        <v>310</v>
      </c>
      <c r="E12" s="93" t="s">
        <v>311</v>
      </c>
      <c r="F12" s="93" t="s">
        <v>312</v>
      </c>
      <c r="G12" s="93" t="s">
        <v>313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70</v>
      </c>
      <c r="B13" s="93">
        <v>6.21</v>
      </c>
      <c r="C13" s="93">
        <v>1535.2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71</v>
      </c>
      <c r="B14" s="93">
        <v>165.25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78</v>
      </c>
      <c r="B15" s="93">
        <v>971.08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79</v>
      </c>
      <c r="B16" s="93">
        <v>58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80</v>
      </c>
      <c r="B17" s="93">
        <v>198.81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81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82</v>
      </c>
      <c r="B19" s="93">
        <v>401.67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83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84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85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65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86</v>
      </c>
      <c r="B24" s="93">
        <v>0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87</v>
      </c>
      <c r="B25" s="93">
        <v>0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88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89</v>
      </c>
      <c r="B28" s="93">
        <v>1801.03</v>
      </c>
      <c r="C28" s="93">
        <v>1535.2</v>
      </c>
      <c r="D28" s="93">
        <v>0</v>
      </c>
      <c r="E28" s="93">
        <v>0</v>
      </c>
      <c r="F28" s="93">
        <v>0</v>
      </c>
      <c r="G28" s="93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3" t="s">
        <v>304</v>
      </c>
      <c r="C30" s="93" t="s">
        <v>2</v>
      </c>
      <c r="D30" s="93" t="s">
        <v>314</v>
      </c>
      <c r="E30" s="93" t="s">
        <v>315</v>
      </c>
      <c r="F30" s="93" t="s">
        <v>316</v>
      </c>
      <c r="G30" s="93" t="s">
        <v>317</v>
      </c>
      <c r="H30" s="93" t="s">
        <v>318</v>
      </c>
      <c r="I30" s="93" t="s">
        <v>319</v>
      </c>
      <c r="J30" s="93" t="s">
        <v>320</v>
      </c>
      <c r="K30"/>
      <c r="L30"/>
      <c r="M30"/>
      <c r="N30"/>
      <c r="O30"/>
      <c r="P30"/>
      <c r="Q30"/>
      <c r="R30"/>
      <c r="S30"/>
    </row>
    <row r="31" spans="1:19">
      <c r="A31" s="93" t="s">
        <v>321</v>
      </c>
      <c r="B31" s="93">
        <v>379.89</v>
      </c>
      <c r="C31" s="93" t="s">
        <v>3</v>
      </c>
      <c r="D31" s="93">
        <v>2317.33</v>
      </c>
      <c r="E31" s="93">
        <v>1</v>
      </c>
      <c r="F31" s="93">
        <v>416.17</v>
      </c>
      <c r="G31" s="93">
        <v>0</v>
      </c>
      <c r="H31" s="93">
        <v>12.55</v>
      </c>
      <c r="I31" s="93">
        <v>27.87</v>
      </c>
      <c r="J31" s="93">
        <v>8.07</v>
      </c>
      <c r="K31"/>
      <c r="L31"/>
      <c r="M31"/>
      <c r="N31"/>
      <c r="O31"/>
      <c r="P31"/>
      <c r="Q31"/>
      <c r="R31"/>
      <c r="S31"/>
    </row>
    <row r="32" spans="1:19">
      <c r="A32" s="93" t="s">
        <v>322</v>
      </c>
      <c r="B32" s="93">
        <v>1600.48</v>
      </c>
      <c r="C32" s="93" t="s">
        <v>3</v>
      </c>
      <c r="D32" s="93">
        <v>9762.9500000000007</v>
      </c>
      <c r="E32" s="93">
        <v>1</v>
      </c>
      <c r="F32" s="93">
        <v>356.86</v>
      </c>
      <c r="G32" s="93">
        <v>0</v>
      </c>
      <c r="H32" s="93">
        <v>36.25</v>
      </c>
      <c r="I32" s="93">
        <v>6.19</v>
      </c>
      <c r="J32" s="93">
        <v>3.23</v>
      </c>
      <c r="K32"/>
      <c r="L32"/>
      <c r="M32"/>
      <c r="N32"/>
      <c r="O32"/>
      <c r="P32"/>
      <c r="Q32"/>
      <c r="R32"/>
      <c r="S32"/>
    </row>
    <row r="33" spans="1:19">
      <c r="A33" s="93" t="s">
        <v>323</v>
      </c>
      <c r="B33" s="93">
        <v>12</v>
      </c>
      <c r="C33" s="93" t="s">
        <v>3</v>
      </c>
      <c r="D33" s="93">
        <v>73.2</v>
      </c>
      <c r="E33" s="93">
        <v>1</v>
      </c>
      <c r="F33" s="93">
        <v>24.38</v>
      </c>
      <c r="G33" s="93">
        <v>7.83</v>
      </c>
      <c r="H33" s="93">
        <v>36.25</v>
      </c>
      <c r="I33" s="93">
        <v>6.19</v>
      </c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324</v>
      </c>
      <c r="B34" s="93">
        <v>150.81</v>
      </c>
      <c r="C34" s="93" t="s">
        <v>3</v>
      </c>
      <c r="D34" s="93">
        <v>919.94</v>
      </c>
      <c r="E34" s="93">
        <v>1</v>
      </c>
      <c r="F34" s="93">
        <v>189.8</v>
      </c>
      <c r="G34" s="93">
        <v>38.049999999999997</v>
      </c>
      <c r="H34" s="93">
        <v>36.25</v>
      </c>
      <c r="I34" s="93">
        <v>6.19</v>
      </c>
      <c r="J34" s="93">
        <v>3.23</v>
      </c>
      <c r="K34"/>
      <c r="L34"/>
      <c r="M34"/>
      <c r="N34"/>
      <c r="O34"/>
      <c r="P34"/>
      <c r="Q34"/>
      <c r="R34"/>
      <c r="S34"/>
    </row>
    <row r="35" spans="1:19">
      <c r="A35" s="93" t="s">
        <v>325</v>
      </c>
      <c r="B35" s="93">
        <v>150.81</v>
      </c>
      <c r="C35" s="93" t="s">
        <v>3</v>
      </c>
      <c r="D35" s="93">
        <v>919.94</v>
      </c>
      <c r="E35" s="93">
        <v>1</v>
      </c>
      <c r="F35" s="93">
        <v>189.8</v>
      </c>
      <c r="G35" s="93">
        <v>38.049999999999997</v>
      </c>
      <c r="H35" s="93">
        <v>36.25</v>
      </c>
      <c r="I35" s="93">
        <v>6.19</v>
      </c>
      <c r="J35" s="93">
        <v>21.52</v>
      </c>
      <c r="K35"/>
      <c r="L35"/>
      <c r="M35"/>
      <c r="N35"/>
      <c r="O35"/>
      <c r="P35"/>
      <c r="Q35"/>
      <c r="R35"/>
      <c r="S35"/>
    </row>
    <row r="36" spans="1:19">
      <c r="A36" s="93" t="s">
        <v>239</v>
      </c>
      <c r="B36" s="93">
        <v>2293.9899999999998</v>
      </c>
      <c r="C36" s="93"/>
      <c r="D36" s="93">
        <v>13993.36</v>
      </c>
      <c r="E36" s="93"/>
      <c r="F36" s="93">
        <v>1177.02</v>
      </c>
      <c r="G36" s="93">
        <v>83.94</v>
      </c>
      <c r="H36" s="93">
        <v>32.325200000000002</v>
      </c>
      <c r="I36" s="93">
        <v>7.11</v>
      </c>
      <c r="J36" s="93">
        <v>5.2169999999999996</v>
      </c>
      <c r="K36"/>
      <c r="L36"/>
      <c r="M36"/>
      <c r="N36"/>
      <c r="O36"/>
      <c r="P36"/>
      <c r="Q36"/>
      <c r="R36"/>
      <c r="S36"/>
    </row>
    <row r="37" spans="1:19">
      <c r="A37" s="93" t="s">
        <v>326</v>
      </c>
      <c r="B37" s="93">
        <v>2293.9899999999998</v>
      </c>
      <c r="C37" s="93"/>
      <c r="D37" s="93">
        <v>13993.36</v>
      </c>
      <c r="E37" s="93"/>
      <c r="F37" s="93">
        <v>1177.02</v>
      </c>
      <c r="G37" s="93">
        <v>83.94</v>
      </c>
      <c r="H37" s="93">
        <v>32.325200000000002</v>
      </c>
      <c r="I37" s="93">
        <v>7.11</v>
      </c>
      <c r="J37" s="93">
        <v>5.2169999999999996</v>
      </c>
      <c r="K37"/>
      <c r="L37"/>
      <c r="M37"/>
      <c r="N37"/>
      <c r="O37"/>
      <c r="P37"/>
      <c r="Q37"/>
      <c r="R37"/>
      <c r="S37"/>
    </row>
    <row r="38" spans="1:19">
      <c r="A38" s="93" t="s">
        <v>327</v>
      </c>
      <c r="B38" s="93">
        <v>0</v>
      </c>
      <c r="C38" s="93"/>
      <c r="D38" s="93">
        <v>0</v>
      </c>
      <c r="E38" s="93"/>
      <c r="F38" s="93">
        <v>0</v>
      </c>
      <c r="G38" s="93">
        <v>0</v>
      </c>
      <c r="H38" s="93"/>
      <c r="I38" s="93"/>
      <c r="J38" s="93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 s="85"/>
      <c r="B40" s="93" t="s">
        <v>49</v>
      </c>
      <c r="C40" s="93" t="s">
        <v>328</v>
      </c>
      <c r="D40" s="93" t="s">
        <v>329</v>
      </c>
      <c r="E40" s="93" t="s">
        <v>330</v>
      </c>
      <c r="F40" s="93" t="s">
        <v>331</v>
      </c>
      <c r="G40" s="93" t="s">
        <v>332</v>
      </c>
      <c r="H40" s="93" t="s">
        <v>333</v>
      </c>
      <c r="I40" s="93" t="s">
        <v>334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335</v>
      </c>
      <c r="B41" s="93" t="s">
        <v>336</v>
      </c>
      <c r="C41" s="93">
        <v>0.08</v>
      </c>
      <c r="D41" s="93">
        <v>0.56799999999999995</v>
      </c>
      <c r="E41" s="93">
        <v>0.621</v>
      </c>
      <c r="F41" s="93">
        <v>42.67</v>
      </c>
      <c r="G41" s="93">
        <v>90</v>
      </c>
      <c r="H41" s="93">
        <v>90</v>
      </c>
      <c r="I41" s="93" t="s">
        <v>337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338</v>
      </c>
      <c r="B42" s="93" t="s">
        <v>336</v>
      </c>
      <c r="C42" s="93">
        <v>0.08</v>
      </c>
      <c r="D42" s="93">
        <v>0.56799999999999995</v>
      </c>
      <c r="E42" s="93">
        <v>0.621</v>
      </c>
      <c r="F42" s="93">
        <v>330.83</v>
      </c>
      <c r="G42" s="93">
        <v>0</v>
      </c>
      <c r="H42" s="93">
        <v>90</v>
      </c>
      <c r="I42" s="93" t="s">
        <v>339</v>
      </c>
      <c r="J42"/>
      <c r="K42"/>
      <c r="L42"/>
      <c r="M42"/>
      <c r="N42"/>
      <c r="O42"/>
      <c r="P42"/>
      <c r="Q42"/>
      <c r="R42"/>
      <c r="S42"/>
    </row>
    <row r="43" spans="1:19">
      <c r="A43" s="93" t="s">
        <v>340</v>
      </c>
      <c r="B43" s="93" t="s">
        <v>336</v>
      </c>
      <c r="C43" s="93">
        <v>0.08</v>
      </c>
      <c r="D43" s="93">
        <v>0.56799999999999995</v>
      </c>
      <c r="E43" s="93">
        <v>0.621</v>
      </c>
      <c r="F43" s="93">
        <v>42.67</v>
      </c>
      <c r="G43" s="93">
        <v>270</v>
      </c>
      <c r="H43" s="93">
        <v>90</v>
      </c>
      <c r="I43" s="93" t="s">
        <v>341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342</v>
      </c>
      <c r="B44" s="93" t="s">
        <v>343</v>
      </c>
      <c r="C44" s="93">
        <v>0.3</v>
      </c>
      <c r="D44" s="93">
        <v>3.12</v>
      </c>
      <c r="E44" s="93">
        <v>12.904</v>
      </c>
      <c r="F44" s="93">
        <v>379.89</v>
      </c>
      <c r="G44" s="93">
        <v>90</v>
      </c>
      <c r="H44" s="93">
        <v>180</v>
      </c>
      <c r="I44" s="93"/>
      <c r="J44"/>
      <c r="K44"/>
      <c r="L44"/>
      <c r="M44"/>
      <c r="N44"/>
      <c r="O44"/>
      <c r="P44"/>
      <c r="Q44"/>
      <c r="R44"/>
      <c r="S44"/>
    </row>
    <row r="45" spans="1:19">
      <c r="A45" s="93" t="s">
        <v>344</v>
      </c>
      <c r="B45" s="93" t="s">
        <v>345</v>
      </c>
      <c r="C45" s="93">
        <v>0.3</v>
      </c>
      <c r="D45" s="93">
        <v>0.29599999999999999</v>
      </c>
      <c r="E45" s="93">
        <v>0.314</v>
      </c>
      <c r="F45" s="93">
        <v>379.89</v>
      </c>
      <c r="G45" s="93">
        <v>90</v>
      </c>
      <c r="H45" s="93">
        <v>0</v>
      </c>
      <c r="I45" s="93"/>
      <c r="J45"/>
      <c r="K45"/>
      <c r="L45"/>
      <c r="M45"/>
      <c r="N45"/>
      <c r="O45"/>
      <c r="P45"/>
      <c r="Q45"/>
      <c r="R45"/>
      <c r="S45"/>
    </row>
    <row r="46" spans="1:19">
      <c r="A46" s="93" t="s">
        <v>346</v>
      </c>
      <c r="B46" s="93" t="s">
        <v>336</v>
      </c>
      <c r="C46" s="93">
        <v>0.08</v>
      </c>
      <c r="D46" s="93">
        <v>0.56799999999999995</v>
      </c>
      <c r="E46" s="93">
        <v>0.621</v>
      </c>
      <c r="F46" s="93">
        <v>178.43</v>
      </c>
      <c r="G46" s="93">
        <v>90</v>
      </c>
      <c r="H46" s="93">
        <v>90</v>
      </c>
      <c r="I46" s="93" t="s">
        <v>337</v>
      </c>
      <c r="J46"/>
      <c r="K46"/>
      <c r="L46"/>
      <c r="M46"/>
      <c r="N46"/>
      <c r="O46"/>
      <c r="P46"/>
      <c r="Q46"/>
      <c r="R46"/>
      <c r="S46"/>
    </row>
    <row r="47" spans="1:19">
      <c r="A47" s="93" t="s">
        <v>347</v>
      </c>
      <c r="B47" s="93" t="s">
        <v>336</v>
      </c>
      <c r="C47" s="93">
        <v>0.08</v>
      </c>
      <c r="D47" s="93">
        <v>0.56799999999999995</v>
      </c>
      <c r="E47" s="93">
        <v>0.621</v>
      </c>
      <c r="F47" s="93">
        <v>178.43</v>
      </c>
      <c r="G47" s="93">
        <v>270</v>
      </c>
      <c r="H47" s="93">
        <v>90</v>
      </c>
      <c r="I47" s="93" t="s">
        <v>341</v>
      </c>
      <c r="J47"/>
      <c r="K47"/>
      <c r="L47"/>
      <c r="M47"/>
      <c r="N47"/>
      <c r="O47"/>
      <c r="P47"/>
      <c r="Q47"/>
      <c r="R47"/>
      <c r="S47"/>
    </row>
    <row r="48" spans="1:19">
      <c r="A48" s="93" t="s">
        <v>348</v>
      </c>
      <c r="B48" s="93" t="s">
        <v>343</v>
      </c>
      <c r="C48" s="93">
        <v>0.3</v>
      </c>
      <c r="D48" s="93">
        <v>3.12</v>
      </c>
      <c r="E48" s="93">
        <v>12.904</v>
      </c>
      <c r="F48" s="93">
        <v>1600.48</v>
      </c>
      <c r="G48" s="93">
        <v>0</v>
      </c>
      <c r="H48" s="93">
        <v>180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349</v>
      </c>
      <c r="B49" s="93" t="s">
        <v>345</v>
      </c>
      <c r="C49" s="93">
        <v>0.3</v>
      </c>
      <c r="D49" s="93">
        <v>0.29599999999999999</v>
      </c>
      <c r="E49" s="93">
        <v>0.314</v>
      </c>
      <c r="F49" s="93">
        <v>1600.48</v>
      </c>
      <c r="G49" s="93">
        <v>180</v>
      </c>
      <c r="H49" s="93">
        <v>0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350</v>
      </c>
      <c r="B50" s="93" t="s">
        <v>336</v>
      </c>
      <c r="C50" s="93">
        <v>0.08</v>
      </c>
      <c r="D50" s="93">
        <v>0.56799999999999995</v>
      </c>
      <c r="E50" s="93">
        <v>0.621</v>
      </c>
      <c r="F50" s="93">
        <v>24.38</v>
      </c>
      <c r="G50" s="93">
        <v>180</v>
      </c>
      <c r="H50" s="93">
        <v>90</v>
      </c>
      <c r="I50" s="93" t="s">
        <v>351</v>
      </c>
      <c r="J50"/>
      <c r="K50"/>
      <c r="L50"/>
      <c r="M50"/>
      <c r="N50"/>
      <c r="O50"/>
      <c r="P50"/>
      <c r="Q50"/>
      <c r="R50"/>
      <c r="S50"/>
    </row>
    <row r="51" spans="1:19">
      <c r="A51" s="93" t="s">
        <v>352</v>
      </c>
      <c r="B51" s="93" t="s">
        <v>343</v>
      </c>
      <c r="C51" s="93">
        <v>0.3</v>
      </c>
      <c r="D51" s="93">
        <v>3.12</v>
      </c>
      <c r="E51" s="93">
        <v>12.904</v>
      </c>
      <c r="F51" s="93">
        <v>12</v>
      </c>
      <c r="G51" s="93">
        <v>180</v>
      </c>
      <c r="H51" s="93">
        <v>180</v>
      </c>
      <c r="I51" s="93"/>
      <c r="J51"/>
      <c r="K51"/>
      <c r="L51"/>
      <c r="M51"/>
      <c r="N51"/>
      <c r="O51"/>
      <c r="P51"/>
      <c r="Q51"/>
      <c r="R51"/>
      <c r="S51"/>
    </row>
    <row r="52" spans="1:19">
      <c r="A52" s="93" t="s">
        <v>353</v>
      </c>
      <c r="B52" s="93" t="s">
        <v>345</v>
      </c>
      <c r="C52" s="93">
        <v>0.3</v>
      </c>
      <c r="D52" s="93">
        <v>0.29599999999999999</v>
      </c>
      <c r="E52" s="93">
        <v>0.314</v>
      </c>
      <c r="F52" s="93">
        <v>12</v>
      </c>
      <c r="G52" s="93">
        <v>180</v>
      </c>
      <c r="H52" s="93">
        <v>0</v>
      </c>
      <c r="I52" s="93"/>
      <c r="J52"/>
      <c r="K52"/>
      <c r="L52"/>
      <c r="M52"/>
      <c r="N52"/>
      <c r="O52"/>
      <c r="P52"/>
      <c r="Q52"/>
      <c r="R52"/>
      <c r="S52"/>
    </row>
    <row r="53" spans="1:19">
      <c r="A53" s="93" t="s">
        <v>354</v>
      </c>
      <c r="B53" s="93" t="s">
        <v>336</v>
      </c>
      <c r="C53" s="93">
        <v>0.08</v>
      </c>
      <c r="D53" s="93">
        <v>0.56799999999999995</v>
      </c>
      <c r="E53" s="93">
        <v>0.621</v>
      </c>
      <c r="F53" s="93">
        <v>153.22</v>
      </c>
      <c r="G53" s="93">
        <v>180</v>
      </c>
      <c r="H53" s="93">
        <v>90</v>
      </c>
      <c r="I53" s="93" t="s">
        <v>351</v>
      </c>
      <c r="J53"/>
      <c r="K53"/>
      <c r="L53"/>
      <c r="M53"/>
      <c r="N53"/>
      <c r="O53"/>
      <c r="P53"/>
      <c r="Q53"/>
      <c r="R53"/>
      <c r="S53"/>
    </row>
    <row r="54" spans="1:19">
      <c r="A54" s="93" t="s">
        <v>355</v>
      </c>
      <c r="B54" s="93" t="s">
        <v>336</v>
      </c>
      <c r="C54" s="93">
        <v>0.08</v>
      </c>
      <c r="D54" s="93">
        <v>0.56799999999999995</v>
      </c>
      <c r="E54" s="93">
        <v>0.621</v>
      </c>
      <c r="F54" s="93">
        <v>36.58</v>
      </c>
      <c r="G54" s="93">
        <v>90</v>
      </c>
      <c r="H54" s="93">
        <v>90</v>
      </c>
      <c r="I54" s="93" t="s">
        <v>337</v>
      </c>
      <c r="J54"/>
      <c r="K54"/>
      <c r="L54"/>
      <c r="M54"/>
      <c r="N54"/>
      <c r="O54"/>
      <c r="P54"/>
      <c r="Q54"/>
      <c r="R54"/>
      <c r="S54"/>
    </row>
    <row r="55" spans="1:19">
      <c r="A55" s="93" t="s">
        <v>356</v>
      </c>
      <c r="B55" s="93" t="s">
        <v>343</v>
      </c>
      <c r="C55" s="93">
        <v>0.3</v>
      </c>
      <c r="D55" s="93">
        <v>3.12</v>
      </c>
      <c r="E55" s="93">
        <v>12.904</v>
      </c>
      <c r="F55" s="93">
        <v>150.81</v>
      </c>
      <c r="G55" s="93">
        <v>90</v>
      </c>
      <c r="H55" s="93">
        <v>180</v>
      </c>
      <c r="I55" s="93"/>
      <c r="J55"/>
      <c r="K55"/>
      <c r="L55"/>
      <c r="M55"/>
      <c r="N55"/>
      <c r="O55"/>
      <c r="P55"/>
      <c r="Q55"/>
      <c r="R55"/>
      <c r="S55"/>
    </row>
    <row r="56" spans="1:19">
      <c r="A56" s="93" t="s">
        <v>357</v>
      </c>
      <c r="B56" s="93" t="s">
        <v>345</v>
      </c>
      <c r="C56" s="93">
        <v>0.3</v>
      </c>
      <c r="D56" s="93">
        <v>0.29599999999999999</v>
      </c>
      <c r="E56" s="93">
        <v>0.314</v>
      </c>
      <c r="F56" s="93">
        <v>150.81</v>
      </c>
      <c r="G56" s="93">
        <v>90</v>
      </c>
      <c r="H56" s="93">
        <v>0</v>
      </c>
      <c r="I56" s="93"/>
      <c r="J56"/>
      <c r="K56"/>
      <c r="L56"/>
      <c r="M56"/>
      <c r="N56"/>
      <c r="O56"/>
      <c r="P56"/>
      <c r="Q56"/>
      <c r="R56"/>
      <c r="S56"/>
    </row>
    <row r="57" spans="1:19">
      <c r="A57" s="93" t="s">
        <v>358</v>
      </c>
      <c r="B57" s="93" t="s">
        <v>336</v>
      </c>
      <c r="C57" s="93">
        <v>0.08</v>
      </c>
      <c r="D57" s="93">
        <v>0.56799999999999995</v>
      </c>
      <c r="E57" s="93">
        <v>0.621</v>
      </c>
      <c r="F57" s="93">
        <v>153.22</v>
      </c>
      <c r="G57" s="93">
        <v>180</v>
      </c>
      <c r="H57" s="93">
        <v>90</v>
      </c>
      <c r="I57" s="93" t="s">
        <v>351</v>
      </c>
      <c r="J57"/>
      <c r="K57"/>
      <c r="L57"/>
      <c r="M57"/>
      <c r="N57"/>
      <c r="O57"/>
      <c r="P57"/>
      <c r="Q57"/>
      <c r="R57"/>
      <c r="S57"/>
    </row>
    <row r="58" spans="1:19">
      <c r="A58" s="93" t="s">
        <v>359</v>
      </c>
      <c r="B58" s="93" t="s">
        <v>336</v>
      </c>
      <c r="C58" s="93">
        <v>0.08</v>
      </c>
      <c r="D58" s="93">
        <v>0.56799999999999995</v>
      </c>
      <c r="E58" s="93">
        <v>0.621</v>
      </c>
      <c r="F58" s="93">
        <v>36.58</v>
      </c>
      <c r="G58" s="93">
        <v>270</v>
      </c>
      <c r="H58" s="93">
        <v>90</v>
      </c>
      <c r="I58" s="93" t="s">
        <v>341</v>
      </c>
      <c r="J58"/>
      <c r="K58"/>
      <c r="L58"/>
      <c r="M58"/>
      <c r="N58"/>
      <c r="O58"/>
      <c r="P58"/>
      <c r="Q58"/>
      <c r="R58"/>
      <c r="S58"/>
    </row>
    <row r="59" spans="1:19">
      <c r="A59" s="93" t="s">
        <v>360</v>
      </c>
      <c r="B59" s="93" t="s">
        <v>343</v>
      </c>
      <c r="C59" s="93">
        <v>0.3</v>
      </c>
      <c r="D59" s="93">
        <v>3.12</v>
      </c>
      <c r="E59" s="93">
        <v>12.904</v>
      </c>
      <c r="F59" s="93">
        <v>150.81</v>
      </c>
      <c r="G59" s="93">
        <v>180</v>
      </c>
      <c r="H59" s="93">
        <v>180</v>
      </c>
      <c r="I59" s="93"/>
      <c r="J59"/>
      <c r="K59"/>
      <c r="L59"/>
      <c r="M59"/>
      <c r="N59"/>
      <c r="O59"/>
      <c r="P59"/>
      <c r="Q59"/>
      <c r="R59"/>
      <c r="S59"/>
    </row>
    <row r="60" spans="1:19">
      <c r="A60" s="93" t="s">
        <v>361</v>
      </c>
      <c r="B60" s="93" t="s">
        <v>345</v>
      </c>
      <c r="C60" s="93">
        <v>0.3</v>
      </c>
      <c r="D60" s="93">
        <v>0.29599999999999999</v>
      </c>
      <c r="E60" s="93">
        <v>0.314</v>
      </c>
      <c r="F60" s="93">
        <v>150.81</v>
      </c>
      <c r="G60" s="93">
        <v>180</v>
      </c>
      <c r="H60" s="93">
        <v>0</v>
      </c>
      <c r="I60" s="93"/>
      <c r="J60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85"/>
      <c r="B62" s="93" t="s">
        <v>49</v>
      </c>
      <c r="C62" s="93" t="s">
        <v>362</v>
      </c>
      <c r="D62" s="93" t="s">
        <v>363</v>
      </c>
      <c r="E62" s="93" t="s">
        <v>364</v>
      </c>
      <c r="F62" s="93" t="s">
        <v>43</v>
      </c>
      <c r="G62" s="93" t="s">
        <v>365</v>
      </c>
      <c r="H62" s="93" t="s">
        <v>366</v>
      </c>
      <c r="I62" s="93" t="s">
        <v>367</v>
      </c>
      <c r="J62" s="93" t="s">
        <v>332</v>
      </c>
      <c r="K62" s="93" t="s">
        <v>334</v>
      </c>
      <c r="L62"/>
      <c r="M62"/>
      <c r="N62"/>
      <c r="O62"/>
      <c r="P62"/>
      <c r="Q62"/>
      <c r="R62"/>
      <c r="S62"/>
    </row>
    <row r="63" spans="1:19">
      <c r="A63" s="93" t="s">
        <v>368</v>
      </c>
      <c r="B63" s="93" t="s">
        <v>639</v>
      </c>
      <c r="C63" s="93">
        <v>7.83</v>
      </c>
      <c r="D63" s="93">
        <v>7.83</v>
      </c>
      <c r="E63" s="93">
        <v>3.3540000000000001</v>
      </c>
      <c r="F63" s="93">
        <v>0.38500000000000001</v>
      </c>
      <c r="G63" s="93">
        <v>0.30499999999999999</v>
      </c>
      <c r="H63" s="93" t="s">
        <v>369</v>
      </c>
      <c r="I63" s="93" t="s">
        <v>350</v>
      </c>
      <c r="J63" s="93">
        <v>180</v>
      </c>
      <c r="K63" s="93" t="s">
        <v>351</v>
      </c>
      <c r="L63"/>
      <c r="M63"/>
      <c r="N63"/>
      <c r="O63"/>
      <c r="P63"/>
      <c r="Q63"/>
      <c r="R63"/>
      <c r="S63"/>
    </row>
    <row r="64" spans="1:19">
      <c r="A64" s="93" t="s">
        <v>370</v>
      </c>
      <c r="B64" s="93" t="s">
        <v>639</v>
      </c>
      <c r="C64" s="93">
        <v>38.049999999999997</v>
      </c>
      <c r="D64" s="93">
        <v>38.049999999999997</v>
      </c>
      <c r="E64" s="93">
        <v>3.3540000000000001</v>
      </c>
      <c r="F64" s="93">
        <v>0.38500000000000001</v>
      </c>
      <c r="G64" s="93">
        <v>0.30499999999999999</v>
      </c>
      <c r="H64" s="93" t="s">
        <v>369</v>
      </c>
      <c r="I64" s="93" t="s">
        <v>354</v>
      </c>
      <c r="J64" s="93">
        <v>180</v>
      </c>
      <c r="K64" s="93" t="s">
        <v>351</v>
      </c>
      <c r="L64"/>
      <c r="M64"/>
      <c r="N64"/>
      <c r="O64"/>
      <c r="P64"/>
      <c r="Q64"/>
      <c r="R64"/>
      <c r="S64"/>
    </row>
    <row r="65" spans="1:19">
      <c r="A65" s="93" t="s">
        <v>371</v>
      </c>
      <c r="B65" s="93" t="s">
        <v>639</v>
      </c>
      <c r="C65" s="93">
        <v>38.049999999999997</v>
      </c>
      <c r="D65" s="93">
        <v>38.049999999999997</v>
      </c>
      <c r="E65" s="93">
        <v>3.3540000000000001</v>
      </c>
      <c r="F65" s="93">
        <v>0.38500000000000001</v>
      </c>
      <c r="G65" s="93">
        <v>0.30499999999999999</v>
      </c>
      <c r="H65" s="93" t="s">
        <v>369</v>
      </c>
      <c r="I65" s="93" t="s">
        <v>358</v>
      </c>
      <c r="J65" s="93">
        <v>180</v>
      </c>
      <c r="K65" s="93" t="s">
        <v>351</v>
      </c>
      <c r="L65"/>
      <c r="M65"/>
      <c r="N65"/>
      <c r="O65"/>
      <c r="P65"/>
      <c r="Q65"/>
      <c r="R65"/>
      <c r="S65"/>
    </row>
    <row r="66" spans="1:19">
      <c r="A66" s="93" t="s">
        <v>372</v>
      </c>
      <c r="B66" s="93"/>
      <c r="C66" s="93"/>
      <c r="D66" s="93">
        <v>83.94</v>
      </c>
      <c r="E66" s="93">
        <v>3.35</v>
      </c>
      <c r="F66" s="93">
        <v>0.38500000000000001</v>
      </c>
      <c r="G66" s="93">
        <v>0.30499999999999999</v>
      </c>
      <c r="H66" s="93"/>
      <c r="I66" s="93"/>
      <c r="J66" s="93"/>
      <c r="K66" s="93"/>
      <c r="L66"/>
      <c r="M66"/>
      <c r="N66"/>
      <c r="O66"/>
      <c r="P66"/>
      <c r="Q66"/>
      <c r="R66"/>
      <c r="S66"/>
    </row>
    <row r="67" spans="1:19">
      <c r="A67" s="93" t="s">
        <v>373</v>
      </c>
      <c r="B67" s="93"/>
      <c r="C67" s="93"/>
      <c r="D67" s="93">
        <v>0</v>
      </c>
      <c r="E67" s="93" t="s">
        <v>374</v>
      </c>
      <c r="F67" s="93" t="s">
        <v>374</v>
      </c>
      <c r="G67" s="93" t="s">
        <v>374</v>
      </c>
      <c r="H67" s="93"/>
      <c r="I67" s="93"/>
      <c r="J67" s="93"/>
      <c r="K67" s="93"/>
      <c r="L67"/>
      <c r="M67"/>
      <c r="N67"/>
      <c r="O67"/>
      <c r="P67"/>
      <c r="Q67"/>
      <c r="R67"/>
      <c r="S67"/>
    </row>
    <row r="68" spans="1:19">
      <c r="A68" s="93" t="s">
        <v>375</v>
      </c>
      <c r="B68" s="93"/>
      <c r="C68" s="93"/>
      <c r="D68" s="93">
        <v>83.94</v>
      </c>
      <c r="E68" s="93">
        <v>3.35</v>
      </c>
      <c r="F68" s="93">
        <v>0.38500000000000001</v>
      </c>
      <c r="G68" s="93">
        <v>0.30499999999999999</v>
      </c>
      <c r="H68" s="93"/>
      <c r="I68" s="93"/>
      <c r="J68" s="93"/>
      <c r="K68" s="93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5"/>
      <c r="B70" s="93" t="s">
        <v>114</v>
      </c>
      <c r="C70" s="93" t="s">
        <v>376</v>
      </c>
      <c r="D70" s="93" t="s">
        <v>377</v>
      </c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3" t="s">
        <v>33</v>
      </c>
      <c r="B71" s="93"/>
      <c r="C71" s="93"/>
      <c r="D71" s="93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 s="85"/>
      <c r="B73" s="93" t="s">
        <v>114</v>
      </c>
      <c r="C73" s="93" t="s">
        <v>378</v>
      </c>
      <c r="D73" s="93" t="s">
        <v>379</v>
      </c>
      <c r="E73" s="93" t="s">
        <v>380</v>
      </c>
      <c r="F73" s="93" t="s">
        <v>381</v>
      </c>
      <c r="G73" s="93" t="s">
        <v>377</v>
      </c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382</v>
      </c>
      <c r="B74" s="93" t="s">
        <v>383</v>
      </c>
      <c r="C74" s="93">
        <v>82218.710000000006</v>
      </c>
      <c r="D74" s="93">
        <v>55586.69</v>
      </c>
      <c r="E74" s="93">
        <v>26632.02</v>
      </c>
      <c r="F74" s="93">
        <v>0.68</v>
      </c>
      <c r="G74" s="93">
        <v>2.62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384</v>
      </c>
      <c r="B75" s="93" t="s">
        <v>383</v>
      </c>
      <c r="C75" s="93">
        <v>179171.3</v>
      </c>
      <c r="D75" s="93">
        <v>121134.71</v>
      </c>
      <c r="E75" s="93">
        <v>58036.59</v>
      </c>
      <c r="F75" s="93">
        <v>0.68</v>
      </c>
      <c r="G75" s="93">
        <v>2.89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3" t="s">
        <v>385</v>
      </c>
      <c r="B76" s="93" t="s">
        <v>383</v>
      </c>
      <c r="C76" s="93">
        <v>32076.560000000001</v>
      </c>
      <c r="D76" s="93">
        <v>22804.959999999999</v>
      </c>
      <c r="E76" s="93">
        <v>9271.6</v>
      </c>
      <c r="F76" s="93">
        <v>0.71</v>
      </c>
      <c r="G76" s="93">
        <v>3.04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3" t="s">
        <v>386</v>
      </c>
      <c r="B77" s="93" t="s">
        <v>383</v>
      </c>
      <c r="C77" s="93">
        <v>36640.71</v>
      </c>
      <c r="D77" s="93">
        <v>24772.17</v>
      </c>
      <c r="E77" s="93">
        <v>11868.54</v>
      </c>
      <c r="F77" s="93">
        <v>0.68</v>
      </c>
      <c r="G77" s="93">
        <v>2.98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5"/>
      <c r="B79" s="93" t="s">
        <v>114</v>
      </c>
      <c r="C79" s="93" t="s">
        <v>378</v>
      </c>
      <c r="D79" s="93" t="s">
        <v>377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3" t="s">
        <v>387</v>
      </c>
      <c r="B80" s="93" t="s">
        <v>388</v>
      </c>
      <c r="C80" s="93">
        <v>2535.12</v>
      </c>
      <c r="D80" s="93">
        <v>1</v>
      </c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389</v>
      </c>
      <c r="B81" s="93" t="s">
        <v>390</v>
      </c>
      <c r="C81" s="93">
        <v>88512.95</v>
      </c>
      <c r="D81" s="93">
        <v>0.78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93" t="s">
        <v>391</v>
      </c>
      <c r="B82" s="93" t="s">
        <v>390</v>
      </c>
      <c r="C82" s="93">
        <v>280410.36</v>
      </c>
      <c r="D82" s="93">
        <v>0.78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3" t="s">
        <v>392</v>
      </c>
      <c r="B83" s="93" t="s">
        <v>390</v>
      </c>
      <c r="C83" s="93">
        <v>44327.12</v>
      </c>
      <c r="D83" s="93">
        <v>0.8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393</v>
      </c>
      <c r="B84" s="93" t="s">
        <v>390</v>
      </c>
      <c r="C84" s="93">
        <v>44327.35</v>
      </c>
      <c r="D84" s="93">
        <v>0.8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5"/>
      <c r="B86" s="93" t="s">
        <v>114</v>
      </c>
      <c r="C86" s="93" t="s">
        <v>394</v>
      </c>
      <c r="D86" s="93" t="s">
        <v>395</v>
      </c>
      <c r="E86" s="93" t="s">
        <v>396</v>
      </c>
      <c r="F86" s="93" t="s">
        <v>397</v>
      </c>
      <c r="G86" s="93" t="s">
        <v>398</v>
      </c>
      <c r="H86" s="93" t="s">
        <v>399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400</v>
      </c>
      <c r="B87" s="93" t="s">
        <v>401</v>
      </c>
      <c r="C87" s="93">
        <v>0.54</v>
      </c>
      <c r="D87" s="93">
        <v>49.8</v>
      </c>
      <c r="E87" s="93">
        <v>0.11</v>
      </c>
      <c r="F87" s="93">
        <v>10.32</v>
      </c>
      <c r="G87" s="93">
        <v>1</v>
      </c>
      <c r="H87" s="93" t="s">
        <v>402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403</v>
      </c>
      <c r="B88" s="93" t="s">
        <v>404</v>
      </c>
      <c r="C88" s="93">
        <v>0.56999999999999995</v>
      </c>
      <c r="D88" s="93">
        <v>622</v>
      </c>
      <c r="E88" s="93">
        <v>3.31</v>
      </c>
      <c r="F88" s="93">
        <v>3620.94</v>
      </c>
      <c r="G88" s="93">
        <v>1</v>
      </c>
      <c r="H88" s="93" t="s">
        <v>405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406</v>
      </c>
      <c r="B89" s="93" t="s">
        <v>404</v>
      </c>
      <c r="C89" s="93">
        <v>0.59</v>
      </c>
      <c r="D89" s="93">
        <v>1109.6500000000001</v>
      </c>
      <c r="E89" s="93">
        <v>7.22</v>
      </c>
      <c r="F89" s="93">
        <v>13535.69</v>
      </c>
      <c r="G89" s="93">
        <v>1</v>
      </c>
      <c r="H89" s="93" t="s">
        <v>405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407</v>
      </c>
      <c r="B90" s="93" t="s">
        <v>404</v>
      </c>
      <c r="C90" s="93">
        <v>0.55000000000000004</v>
      </c>
      <c r="D90" s="93">
        <v>622</v>
      </c>
      <c r="E90" s="93">
        <v>1.48</v>
      </c>
      <c r="F90" s="93">
        <v>1680.89</v>
      </c>
      <c r="G90" s="93">
        <v>1</v>
      </c>
      <c r="H90" s="93" t="s">
        <v>405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408</v>
      </c>
      <c r="B91" s="93" t="s">
        <v>404</v>
      </c>
      <c r="C91" s="93">
        <v>0.55000000000000004</v>
      </c>
      <c r="D91" s="93">
        <v>622</v>
      </c>
      <c r="E91" s="93">
        <v>1.48</v>
      </c>
      <c r="F91" s="93">
        <v>1680.91</v>
      </c>
      <c r="G91" s="93">
        <v>1</v>
      </c>
      <c r="H91" s="93" t="s">
        <v>405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5"/>
      <c r="B93" s="93" t="s">
        <v>114</v>
      </c>
      <c r="C93" s="93" t="s">
        <v>409</v>
      </c>
      <c r="D93" s="93" t="s">
        <v>410</v>
      </c>
      <c r="E93" s="93" t="s">
        <v>411</v>
      </c>
      <c r="F93" s="93" t="s">
        <v>412</v>
      </c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33</v>
      </c>
      <c r="B94" s="93"/>
      <c r="C94" s="93"/>
      <c r="D94" s="93"/>
      <c r="E94" s="93"/>
      <c r="F94" s="93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5"/>
      <c r="B96" s="93" t="s">
        <v>114</v>
      </c>
      <c r="C96" s="93" t="s">
        <v>413</v>
      </c>
      <c r="D96" s="93" t="s">
        <v>414</v>
      </c>
      <c r="E96" s="93" t="s">
        <v>415</v>
      </c>
      <c r="F96" s="93" t="s">
        <v>416</v>
      </c>
      <c r="G96" s="93" t="s">
        <v>417</v>
      </c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33</v>
      </c>
      <c r="B97" s="93"/>
      <c r="C97" s="93"/>
      <c r="D97" s="93"/>
      <c r="E97" s="93"/>
      <c r="F97" s="93"/>
      <c r="G97" s="93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5"/>
      <c r="B99" s="93" t="s">
        <v>432</v>
      </c>
      <c r="C99" s="93" t="s">
        <v>433</v>
      </c>
      <c r="D99" s="93" t="s">
        <v>434</v>
      </c>
      <c r="E99" s="93" t="s">
        <v>435</v>
      </c>
      <c r="F99" s="93" t="s">
        <v>436</v>
      </c>
      <c r="G99" s="93" t="s">
        <v>437</v>
      </c>
      <c r="H99" s="93" t="s">
        <v>438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3" t="s">
        <v>418</v>
      </c>
      <c r="B100" s="93">
        <v>67875.065400000007</v>
      </c>
      <c r="C100" s="93">
        <v>105.9693</v>
      </c>
      <c r="D100" s="93">
        <v>266.2013</v>
      </c>
      <c r="E100" s="93">
        <v>0</v>
      </c>
      <c r="F100" s="93">
        <v>8.0000000000000004E-4</v>
      </c>
      <c r="G100" s="93">
        <v>61259.685899999997</v>
      </c>
      <c r="H100" s="93">
        <v>27732.845300000001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3" t="s">
        <v>419</v>
      </c>
      <c r="B101" s="93">
        <v>58152.807000000001</v>
      </c>
      <c r="C101" s="93">
        <v>92.619100000000003</v>
      </c>
      <c r="D101" s="93">
        <v>239.03319999999999</v>
      </c>
      <c r="E101" s="93">
        <v>0</v>
      </c>
      <c r="F101" s="93">
        <v>8.0000000000000004E-4</v>
      </c>
      <c r="G101" s="93">
        <v>55010.926299999999</v>
      </c>
      <c r="H101" s="93">
        <v>23935.293099999999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3" t="s">
        <v>420</v>
      </c>
      <c r="B102" s="93">
        <v>60326.333500000001</v>
      </c>
      <c r="C102" s="93">
        <v>99.290499999999994</v>
      </c>
      <c r="D102" s="93">
        <v>267.2079</v>
      </c>
      <c r="E102" s="93">
        <v>0</v>
      </c>
      <c r="F102" s="93">
        <v>8.0000000000000004E-4</v>
      </c>
      <c r="G102" s="93">
        <v>61500.589599999999</v>
      </c>
      <c r="H102" s="93">
        <v>25136.772199999999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3" t="s">
        <v>421</v>
      </c>
      <c r="B103" s="93">
        <v>50171.8675</v>
      </c>
      <c r="C103" s="93">
        <v>87.168499999999995</v>
      </c>
      <c r="D103" s="93">
        <v>249.75280000000001</v>
      </c>
      <c r="E103" s="93">
        <v>0</v>
      </c>
      <c r="F103" s="93">
        <v>8.0000000000000004E-4</v>
      </c>
      <c r="G103" s="93">
        <v>57490.488799999999</v>
      </c>
      <c r="H103" s="93">
        <v>21344.574799999999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3" t="s">
        <v>266</v>
      </c>
      <c r="B104" s="93">
        <v>51515.1227</v>
      </c>
      <c r="C104" s="93">
        <v>92.656800000000004</v>
      </c>
      <c r="D104" s="93">
        <v>275.34980000000002</v>
      </c>
      <c r="E104" s="93">
        <v>0</v>
      </c>
      <c r="F104" s="93">
        <v>8.0000000000000004E-4</v>
      </c>
      <c r="G104" s="93">
        <v>63387.157099999997</v>
      </c>
      <c r="H104" s="93">
        <v>22217.638299999999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3" t="s">
        <v>422</v>
      </c>
      <c r="B105" s="93">
        <v>58098.409500000002</v>
      </c>
      <c r="C105" s="93">
        <v>105.70010000000001</v>
      </c>
      <c r="D105" s="93">
        <v>317.74579999999997</v>
      </c>
      <c r="E105" s="93">
        <v>0</v>
      </c>
      <c r="F105" s="93">
        <v>1E-3</v>
      </c>
      <c r="G105" s="93">
        <v>73148.569699999993</v>
      </c>
      <c r="H105" s="93">
        <v>25171.866999999998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3" t="s">
        <v>423</v>
      </c>
      <c r="B106" s="93">
        <v>64421.402199999997</v>
      </c>
      <c r="C106" s="93">
        <v>117.29519999999999</v>
      </c>
      <c r="D106" s="93">
        <v>352.87549999999999</v>
      </c>
      <c r="E106" s="93">
        <v>0</v>
      </c>
      <c r="F106" s="93">
        <v>1.1000000000000001E-3</v>
      </c>
      <c r="G106" s="93">
        <v>81235.916599999997</v>
      </c>
      <c r="H106" s="93">
        <v>27920.1325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93" t="s">
        <v>424</v>
      </c>
      <c r="B107" s="93">
        <v>62883.936099999999</v>
      </c>
      <c r="C107" s="93">
        <v>114.48</v>
      </c>
      <c r="D107" s="93">
        <v>344.35899999999998</v>
      </c>
      <c r="E107" s="93">
        <v>0</v>
      </c>
      <c r="F107" s="93">
        <v>1E-3</v>
      </c>
      <c r="G107" s="93">
        <v>79275.300900000002</v>
      </c>
      <c r="H107" s="93">
        <v>27252.284199999998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3" t="s">
        <v>425</v>
      </c>
      <c r="B108" s="93">
        <v>51774.990700000002</v>
      </c>
      <c r="C108" s="93">
        <v>93.952299999999994</v>
      </c>
      <c r="D108" s="93">
        <v>281.70310000000001</v>
      </c>
      <c r="E108" s="93">
        <v>0</v>
      </c>
      <c r="F108" s="93">
        <v>8.0000000000000004E-4</v>
      </c>
      <c r="G108" s="93">
        <v>64850.814599999998</v>
      </c>
      <c r="H108" s="93">
        <v>22408.890500000001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3" t="s">
        <v>426</v>
      </c>
      <c r="B109" s="93">
        <v>50653.919699999999</v>
      </c>
      <c r="C109" s="93">
        <v>89.574200000000005</v>
      </c>
      <c r="D109" s="93">
        <v>261.55309999999997</v>
      </c>
      <c r="E109" s="93">
        <v>0</v>
      </c>
      <c r="F109" s="93">
        <v>8.0000000000000004E-4</v>
      </c>
      <c r="G109" s="93">
        <v>60209.040200000003</v>
      </c>
      <c r="H109" s="93">
        <v>21699.5867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3" t="s">
        <v>427</v>
      </c>
      <c r="B110" s="93">
        <v>54640.400600000001</v>
      </c>
      <c r="C110" s="93">
        <v>91.606200000000001</v>
      </c>
      <c r="D110" s="93">
        <v>252.05869999999999</v>
      </c>
      <c r="E110" s="93">
        <v>0</v>
      </c>
      <c r="F110" s="93">
        <v>8.0000000000000004E-4</v>
      </c>
      <c r="G110" s="93">
        <v>58016.525000000001</v>
      </c>
      <c r="H110" s="93">
        <v>22927.621500000001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3" t="s">
        <v>428</v>
      </c>
      <c r="B111" s="93">
        <v>64881.227800000001</v>
      </c>
      <c r="C111" s="93">
        <v>102.9027</v>
      </c>
      <c r="D111" s="93">
        <v>264.09620000000001</v>
      </c>
      <c r="E111" s="93">
        <v>0</v>
      </c>
      <c r="F111" s="93">
        <v>8.0000000000000004E-4</v>
      </c>
      <c r="G111" s="93">
        <v>60778.181600000004</v>
      </c>
      <c r="H111" s="93">
        <v>26663.298599999998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3"/>
      <c r="B112" s="93"/>
      <c r="C112" s="93"/>
      <c r="D112" s="93"/>
      <c r="E112" s="93"/>
      <c r="F112" s="93"/>
      <c r="G112" s="93"/>
      <c r="H112" s="93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3" t="s">
        <v>429</v>
      </c>
      <c r="B113" s="93">
        <v>695395.4828</v>
      </c>
      <c r="C113" s="93">
        <v>1193.2148999999999</v>
      </c>
      <c r="D113" s="93">
        <v>3371.9362999999998</v>
      </c>
      <c r="E113" s="93">
        <v>0</v>
      </c>
      <c r="F113" s="93">
        <v>1.03E-2</v>
      </c>
      <c r="G113" s="93">
        <v>776163.19629999995</v>
      </c>
      <c r="H113" s="93">
        <v>294410.80489999999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3" t="s">
        <v>430</v>
      </c>
      <c r="B114" s="93">
        <v>50171.8675</v>
      </c>
      <c r="C114" s="93">
        <v>87.168499999999995</v>
      </c>
      <c r="D114" s="93">
        <v>239.03319999999999</v>
      </c>
      <c r="E114" s="93">
        <v>0</v>
      </c>
      <c r="F114" s="93">
        <v>8.0000000000000004E-4</v>
      </c>
      <c r="G114" s="93">
        <v>55010.926299999999</v>
      </c>
      <c r="H114" s="93">
        <v>21344.574799999999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3" t="s">
        <v>431</v>
      </c>
      <c r="B115" s="93">
        <v>67875.065400000007</v>
      </c>
      <c r="C115" s="93">
        <v>117.29519999999999</v>
      </c>
      <c r="D115" s="93">
        <v>352.87549999999999</v>
      </c>
      <c r="E115" s="93">
        <v>0</v>
      </c>
      <c r="F115" s="93">
        <v>1.1000000000000001E-3</v>
      </c>
      <c r="G115" s="93">
        <v>81235.916599999997</v>
      </c>
      <c r="H115" s="93">
        <v>27920.1325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5"/>
      <c r="B117" s="93" t="s">
        <v>439</v>
      </c>
      <c r="C117" s="93" t="s">
        <v>440</v>
      </c>
      <c r="D117" s="93" t="s">
        <v>441</v>
      </c>
      <c r="E117" s="93" t="s">
        <v>442</v>
      </c>
      <c r="F117" s="93" t="s">
        <v>443</v>
      </c>
      <c r="G117" s="93" t="s">
        <v>444</v>
      </c>
      <c r="H117" s="93" t="s">
        <v>445</v>
      </c>
      <c r="I117" s="93" t="s">
        <v>446</v>
      </c>
      <c r="J117" s="93" t="s">
        <v>447</v>
      </c>
      <c r="K117" s="93" t="s">
        <v>448</v>
      </c>
      <c r="L117" s="93" t="s">
        <v>449</v>
      </c>
      <c r="M117" s="93" t="s">
        <v>450</v>
      </c>
      <c r="N117" s="93" t="s">
        <v>451</v>
      </c>
      <c r="O117" s="93" t="s">
        <v>452</v>
      </c>
      <c r="P117" s="93" t="s">
        <v>453</v>
      </c>
      <c r="Q117" s="93" t="s">
        <v>454</v>
      </c>
      <c r="R117" s="93" t="s">
        <v>455</v>
      </c>
      <c r="S117" s="93" t="s">
        <v>456</v>
      </c>
    </row>
    <row r="118" spans="1:19">
      <c r="A118" s="93" t="s">
        <v>418</v>
      </c>
      <c r="B118" s="94">
        <v>142148000000</v>
      </c>
      <c r="C118" s="93">
        <v>103040.497</v>
      </c>
      <c r="D118" s="93" t="s">
        <v>512</v>
      </c>
      <c r="E118" s="93">
        <v>66738.464999999997</v>
      </c>
      <c r="F118" s="93">
        <v>10771.038</v>
      </c>
      <c r="G118" s="93">
        <v>20528.748</v>
      </c>
      <c r="H118" s="93">
        <v>1310.2460000000001</v>
      </c>
      <c r="I118" s="93">
        <v>0</v>
      </c>
      <c r="J118" s="93">
        <v>3692</v>
      </c>
      <c r="K118" s="93">
        <v>0</v>
      </c>
      <c r="L118" s="93">
        <v>0</v>
      </c>
      <c r="M118" s="93">
        <v>0</v>
      </c>
      <c r="N118" s="93">
        <v>0</v>
      </c>
      <c r="O118" s="93">
        <v>0</v>
      </c>
      <c r="P118" s="93">
        <v>0</v>
      </c>
      <c r="Q118" s="93">
        <v>0</v>
      </c>
      <c r="R118" s="93">
        <v>0</v>
      </c>
      <c r="S118" s="93">
        <v>0</v>
      </c>
    </row>
    <row r="119" spans="1:19">
      <c r="A119" s="93" t="s">
        <v>419</v>
      </c>
      <c r="B119" s="94">
        <v>127649000000</v>
      </c>
      <c r="C119" s="93">
        <v>102636.838</v>
      </c>
      <c r="D119" s="93" t="s">
        <v>545</v>
      </c>
      <c r="E119" s="93">
        <v>66738.464999999997</v>
      </c>
      <c r="F119" s="93">
        <v>10771.038</v>
      </c>
      <c r="G119" s="93">
        <v>20528.748</v>
      </c>
      <c r="H119" s="93">
        <v>906.58799999999997</v>
      </c>
      <c r="I119" s="93">
        <v>0</v>
      </c>
      <c r="J119" s="93">
        <v>3692</v>
      </c>
      <c r="K119" s="93">
        <v>0</v>
      </c>
      <c r="L119" s="93">
        <v>0</v>
      </c>
      <c r="M119" s="93">
        <v>0</v>
      </c>
      <c r="N119" s="93">
        <v>0</v>
      </c>
      <c r="O119" s="93">
        <v>0</v>
      </c>
      <c r="P119" s="93">
        <v>0</v>
      </c>
      <c r="Q119" s="93">
        <v>0</v>
      </c>
      <c r="R119" s="93">
        <v>0</v>
      </c>
      <c r="S119" s="93">
        <v>0</v>
      </c>
    </row>
    <row r="120" spans="1:19">
      <c r="A120" s="93" t="s">
        <v>420</v>
      </c>
      <c r="B120" s="94">
        <v>142707000000</v>
      </c>
      <c r="C120" s="93">
        <v>107505.22100000001</v>
      </c>
      <c r="D120" s="93" t="s">
        <v>634</v>
      </c>
      <c r="E120" s="93">
        <v>66738.464999999997</v>
      </c>
      <c r="F120" s="93">
        <v>10771.038</v>
      </c>
      <c r="G120" s="93">
        <v>20518.433000000001</v>
      </c>
      <c r="H120" s="93">
        <v>0</v>
      </c>
      <c r="I120" s="93">
        <v>9477.2860000000001</v>
      </c>
      <c r="J120" s="93">
        <v>0</v>
      </c>
      <c r="K120" s="93">
        <v>0</v>
      </c>
      <c r="L120" s="93">
        <v>0</v>
      </c>
      <c r="M120" s="93">
        <v>0</v>
      </c>
      <c r="N120" s="93">
        <v>0</v>
      </c>
      <c r="O120" s="93">
        <v>0</v>
      </c>
      <c r="P120" s="93">
        <v>0</v>
      </c>
      <c r="Q120" s="93">
        <v>0</v>
      </c>
      <c r="R120" s="93">
        <v>0</v>
      </c>
      <c r="S120" s="93">
        <v>0</v>
      </c>
    </row>
    <row r="121" spans="1:19">
      <c r="A121" s="93" t="s">
        <v>421</v>
      </c>
      <c r="B121" s="94">
        <v>133402000000</v>
      </c>
      <c r="C121" s="93">
        <v>108155.883</v>
      </c>
      <c r="D121" s="93" t="s">
        <v>514</v>
      </c>
      <c r="E121" s="93">
        <v>66738.464999999997</v>
      </c>
      <c r="F121" s="93">
        <v>10771.038</v>
      </c>
      <c r="G121" s="93">
        <v>20518.433000000001</v>
      </c>
      <c r="H121" s="93">
        <v>0</v>
      </c>
      <c r="I121" s="93">
        <v>10127.947</v>
      </c>
      <c r="J121" s="93">
        <v>0</v>
      </c>
      <c r="K121" s="93">
        <v>0</v>
      </c>
      <c r="L121" s="93">
        <v>0</v>
      </c>
      <c r="M121" s="93">
        <v>0</v>
      </c>
      <c r="N121" s="93">
        <v>0</v>
      </c>
      <c r="O121" s="93">
        <v>0</v>
      </c>
      <c r="P121" s="93">
        <v>0</v>
      </c>
      <c r="Q121" s="93">
        <v>0</v>
      </c>
      <c r="R121" s="93">
        <v>0</v>
      </c>
      <c r="S121" s="93">
        <v>0</v>
      </c>
    </row>
    <row r="122" spans="1:19">
      <c r="A122" s="93" t="s">
        <v>266</v>
      </c>
      <c r="B122" s="94">
        <v>147085000000</v>
      </c>
      <c r="C122" s="93">
        <v>145981.60500000001</v>
      </c>
      <c r="D122" s="93" t="s">
        <v>577</v>
      </c>
      <c r="E122" s="93">
        <v>66738.464999999997</v>
      </c>
      <c r="F122" s="93">
        <v>10771.038</v>
      </c>
      <c r="G122" s="93">
        <v>20518.433000000001</v>
      </c>
      <c r="H122" s="93">
        <v>0</v>
      </c>
      <c r="I122" s="93">
        <v>47953.669000000002</v>
      </c>
      <c r="J122" s="93">
        <v>0</v>
      </c>
      <c r="K122" s="93">
        <v>0</v>
      </c>
      <c r="L122" s="93">
        <v>0</v>
      </c>
      <c r="M122" s="93">
        <v>0</v>
      </c>
      <c r="N122" s="93">
        <v>0</v>
      </c>
      <c r="O122" s="93">
        <v>0</v>
      </c>
      <c r="P122" s="93">
        <v>0</v>
      </c>
      <c r="Q122" s="93">
        <v>0</v>
      </c>
      <c r="R122" s="93">
        <v>0</v>
      </c>
      <c r="S122" s="93">
        <v>0</v>
      </c>
    </row>
    <row r="123" spans="1:19">
      <c r="A123" s="93" t="s">
        <v>422</v>
      </c>
      <c r="B123" s="94">
        <v>169736000000</v>
      </c>
      <c r="C123" s="93">
        <v>175077.52900000001</v>
      </c>
      <c r="D123" s="93" t="s">
        <v>515</v>
      </c>
      <c r="E123" s="93">
        <v>66738.464999999997</v>
      </c>
      <c r="F123" s="93">
        <v>10771.038</v>
      </c>
      <c r="G123" s="93">
        <v>20518.433000000001</v>
      </c>
      <c r="H123" s="93">
        <v>0</v>
      </c>
      <c r="I123" s="93">
        <v>77049.593999999997</v>
      </c>
      <c r="J123" s="93">
        <v>0</v>
      </c>
      <c r="K123" s="93">
        <v>0</v>
      </c>
      <c r="L123" s="93">
        <v>0</v>
      </c>
      <c r="M123" s="93">
        <v>0</v>
      </c>
      <c r="N123" s="93">
        <v>0</v>
      </c>
      <c r="O123" s="93">
        <v>0</v>
      </c>
      <c r="P123" s="93">
        <v>0</v>
      </c>
      <c r="Q123" s="93">
        <v>0</v>
      </c>
      <c r="R123" s="93">
        <v>0</v>
      </c>
      <c r="S123" s="93">
        <v>0</v>
      </c>
    </row>
    <row r="124" spans="1:19">
      <c r="A124" s="93" t="s">
        <v>423</v>
      </c>
      <c r="B124" s="94">
        <v>188502000000</v>
      </c>
      <c r="C124" s="93">
        <v>178737.79300000001</v>
      </c>
      <c r="D124" s="93" t="s">
        <v>460</v>
      </c>
      <c r="E124" s="93">
        <v>66738.464999999997</v>
      </c>
      <c r="F124" s="93">
        <v>10771.038</v>
      </c>
      <c r="G124" s="93">
        <v>20518.433000000001</v>
      </c>
      <c r="H124" s="93">
        <v>0</v>
      </c>
      <c r="I124" s="93">
        <v>80709.857999999993</v>
      </c>
      <c r="J124" s="93">
        <v>0</v>
      </c>
      <c r="K124" s="93">
        <v>0</v>
      </c>
      <c r="L124" s="93">
        <v>0</v>
      </c>
      <c r="M124" s="93">
        <v>0</v>
      </c>
      <c r="N124" s="93">
        <v>0</v>
      </c>
      <c r="O124" s="93">
        <v>0</v>
      </c>
      <c r="P124" s="93">
        <v>0</v>
      </c>
      <c r="Q124" s="93">
        <v>0</v>
      </c>
      <c r="R124" s="93">
        <v>0</v>
      </c>
      <c r="S124" s="93">
        <v>0</v>
      </c>
    </row>
    <row r="125" spans="1:19">
      <c r="A125" s="93" t="s">
        <v>424</v>
      </c>
      <c r="B125" s="94">
        <v>183952000000</v>
      </c>
      <c r="C125" s="93">
        <v>176808.24299999999</v>
      </c>
      <c r="D125" s="93" t="s">
        <v>490</v>
      </c>
      <c r="E125" s="93">
        <v>66738.464999999997</v>
      </c>
      <c r="F125" s="93">
        <v>10771.038</v>
      </c>
      <c r="G125" s="93">
        <v>20518.433000000001</v>
      </c>
      <c r="H125" s="93">
        <v>0</v>
      </c>
      <c r="I125" s="93">
        <v>78780.308000000005</v>
      </c>
      <c r="J125" s="93">
        <v>0</v>
      </c>
      <c r="K125" s="93">
        <v>0</v>
      </c>
      <c r="L125" s="93">
        <v>0</v>
      </c>
      <c r="M125" s="93">
        <v>0</v>
      </c>
      <c r="N125" s="93">
        <v>0</v>
      </c>
      <c r="O125" s="93">
        <v>0</v>
      </c>
      <c r="P125" s="93">
        <v>0</v>
      </c>
      <c r="Q125" s="93">
        <v>0</v>
      </c>
      <c r="R125" s="93">
        <v>0</v>
      </c>
      <c r="S125" s="93">
        <v>0</v>
      </c>
    </row>
    <row r="126" spans="1:19">
      <c r="A126" s="93" t="s">
        <v>425</v>
      </c>
      <c r="B126" s="94">
        <v>150481000000</v>
      </c>
      <c r="C126" s="93">
        <v>149831.288</v>
      </c>
      <c r="D126" s="93" t="s">
        <v>604</v>
      </c>
      <c r="E126" s="93">
        <v>66738.464999999997</v>
      </c>
      <c r="F126" s="93">
        <v>10771.038</v>
      </c>
      <c r="G126" s="93">
        <v>20518.433000000001</v>
      </c>
      <c r="H126" s="93">
        <v>0</v>
      </c>
      <c r="I126" s="93">
        <v>51803.353000000003</v>
      </c>
      <c r="J126" s="93">
        <v>0</v>
      </c>
      <c r="K126" s="93">
        <v>0</v>
      </c>
      <c r="L126" s="93">
        <v>0</v>
      </c>
      <c r="M126" s="93">
        <v>0</v>
      </c>
      <c r="N126" s="93">
        <v>0</v>
      </c>
      <c r="O126" s="93">
        <v>0</v>
      </c>
      <c r="P126" s="93">
        <v>0</v>
      </c>
      <c r="Q126" s="93">
        <v>0</v>
      </c>
      <c r="R126" s="93">
        <v>0</v>
      </c>
      <c r="S126" s="93">
        <v>0</v>
      </c>
    </row>
    <row r="127" spans="1:19">
      <c r="A127" s="93" t="s">
        <v>426</v>
      </c>
      <c r="B127" s="94">
        <v>139711000000</v>
      </c>
      <c r="C127" s="93">
        <v>124673.526</v>
      </c>
      <c r="D127" s="93" t="s">
        <v>605</v>
      </c>
      <c r="E127" s="93">
        <v>66738.464999999997</v>
      </c>
      <c r="F127" s="93">
        <v>10771.038</v>
      </c>
      <c r="G127" s="93">
        <v>20518.433000000001</v>
      </c>
      <c r="H127" s="93">
        <v>0</v>
      </c>
      <c r="I127" s="93">
        <v>26645.591</v>
      </c>
      <c r="J127" s="93">
        <v>0</v>
      </c>
      <c r="K127" s="93">
        <v>0</v>
      </c>
      <c r="L127" s="93">
        <v>0</v>
      </c>
      <c r="M127" s="93">
        <v>0</v>
      </c>
      <c r="N127" s="93">
        <v>0</v>
      </c>
      <c r="O127" s="93">
        <v>0</v>
      </c>
      <c r="P127" s="93">
        <v>0</v>
      </c>
      <c r="Q127" s="93">
        <v>0</v>
      </c>
      <c r="R127" s="93">
        <v>0</v>
      </c>
      <c r="S127" s="93">
        <v>0</v>
      </c>
    </row>
    <row r="128" spans="1:19">
      <c r="A128" s="93" t="s">
        <v>427</v>
      </c>
      <c r="B128" s="94">
        <v>134623000000</v>
      </c>
      <c r="C128" s="93">
        <v>122528.63400000001</v>
      </c>
      <c r="D128" s="93" t="s">
        <v>516</v>
      </c>
      <c r="E128" s="93">
        <v>66738.464999999997</v>
      </c>
      <c r="F128" s="93">
        <v>10771.038</v>
      </c>
      <c r="G128" s="93">
        <v>20518.433000000001</v>
      </c>
      <c r="H128" s="93">
        <v>0</v>
      </c>
      <c r="I128" s="93">
        <v>24500.699000000001</v>
      </c>
      <c r="J128" s="93">
        <v>0</v>
      </c>
      <c r="K128" s="93">
        <v>0</v>
      </c>
      <c r="L128" s="93">
        <v>0</v>
      </c>
      <c r="M128" s="93">
        <v>0</v>
      </c>
      <c r="N128" s="93">
        <v>0</v>
      </c>
      <c r="O128" s="93">
        <v>0</v>
      </c>
      <c r="P128" s="93">
        <v>0</v>
      </c>
      <c r="Q128" s="93">
        <v>0</v>
      </c>
      <c r="R128" s="93">
        <v>0</v>
      </c>
      <c r="S128" s="93">
        <v>0</v>
      </c>
    </row>
    <row r="129" spans="1:19">
      <c r="A129" s="93" t="s">
        <v>428</v>
      </c>
      <c r="B129" s="94">
        <v>141031000000</v>
      </c>
      <c r="C129" s="93">
        <v>102638.738</v>
      </c>
      <c r="D129" s="93" t="s">
        <v>517</v>
      </c>
      <c r="E129" s="93">
        <v>66738.464999999997</v>
      </c>
      <c r="F129" s="93">
        <v>10771.038</v>
      </c>
      <c r="G129" s="93">
        <v>20528.748</v>
      </c>
      <c r="H129" s="93">
        <v>908.48800000000006</v>
      </c>
      <c r="I129" s="93">
        <v>0</v>
      </c>
      <c r="J129" s="93">
        <v>3692</v>
      </c>
      <c r="K129" s="93">
        <v>0</v>
      </c>
      <c r="L129" s="93">
        <v>0</v>
      </c>
      <c r="M129" s="93">
        <v>0</v>
      </c>
      <c r="N129" s="93">
        <v>0</v>
      </c>
      <c r="O129" s="93">
        <v>0</v>
      </c>
      <c r="P129" s="93">
        <v>0</v>
      </c>
      <c r="Q129" s="93">
        <v>0</v>
      </c>
      <c r="R129" s="93">
        <v>0</v>
      </c>
      <c r="S129" s="93">
        <v>0</v>
      </c>
    </row>
    <row r="130" spans="1:19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</row>
    <row r="131" spans="1:19">
      <c r="A131" s="93" t="s">
        <v>429</v>
      </c>
      <c r="B131" s="94">
        <v>1801030000000</v>
      </c>
      <c r="C131" s="93"/>
      <c r="D131" s="93"/>
      <c r="E131" s="93"/>
      <c r="F131" s="93"/>
      <c r="G131" s="93"/>
      <c r="H131" s="93"/>
      <c r="I131" s="93"/>
      <c r="J131" s="93"/>
      <c r="K131" s="93">
        <v>0</v>
      </c>
      <c r="L131" s="93">
        <v>0</v>
      </c>
      <c r="M131" s="93">
        <v>0</v>
      </c>
      <c r="N131" s="93">
        <v>0</v>
      </c>
      <c r="O131" s="93">
        <v>0</v>
      </c>
      <c r="P131" s="93">
        <v>0</v>
      </c>
      <c r="Q131" s="93">
        <v>0</v>
      </c>
      <c r="R131" s="93">
        <v>0</v>
      </c>
      <c r="S131" s="93">
        <v>0</v>
      </c>
    </row>
    <row r="132" spans="1:19">
      <c r="A132" s="93" t="s">
        <v>430</v>
      </c>
      <c r="B132" s="94">
        <v>127649000000</v>
      </c>
      <c r="C132" s="93">
        <v>102636.838</v>
      </c>
      <c r="D132" s="93"/>
      <c r="E132" s="93">
        <v>66738.464999999997</v>
      </c>
      <c r="F132" s="93">
        <v>10771.038</v>
      </c>
      <c r="G132" s="93">
        <v>20518.433000000001</v>
      </c>
      <c r="H132" s="93">
        <v>0</v>
      </c>
      <c r="I132" s="93">
        <v>0</v>
      </c>
      <c r="J132" s="93">
        <v>0</v>
      </c>
      <c r="K132" s="93">
        <v>0</v>
      </c>
      <c r="L132" s="93">
        <v>0</v>
      </c>
      <c r="M132" s="93">
        <v>0</v>
      </c>
      <c r="N132" s="93">
        <v>0</v>
      </c>
      <c r="O132" s="93">
        <v>0</v>
      </c>
      <c r="P132" s="93">
        <v>0</v>
      </c>
      <c r="Q132" s="93">
        <v>0</v>
      </c>
      <c r="R132" s="93">
        <v>0</v>
      </c>
      <c r="S132" s="93">
        <v>0</v>
      </c>
    </row>
    <row r="133" spans="1:19">
      <c r="A133" s="93" t="s">
        <v>431</v>
      </c>
      <c r="B133" s="94">
        <v>188502000000</v>
      </c>
      <c r="C133" s="93">
        <v>178737.79300000001</v>
      </c>
      <c r="D133" s="93"/>
      <c r="E133" s="93">
        <v>66738.464999999997</v>
      </c>
      <c r="F133" s="93">
        <v>10771.038</v>
      </c>
      <c r="G133" s="93">
        <v>20528.748</v>
      </c>
      <c r="H133" s="93">
        <v>1310.2460000000001</v>
      </c>
      <c r="I133" s="93">
        <v>80709.857999999993</v>
      </c>
      <c r="J133" s="93">
        <v>3692</v>
      </c>
      <c r="K133" s="93">
        <v>0</v>
      </c>
      <c r="L133" s="93">
        <v>0</v>
      </c>
      <c r="M133" s="93">
        <v>0</v>
      </c>
      <c r="N133" s="93">
        <v>0</v>
      </c>
      <c r="O133" s="93">
        <v>0</v>
      </c>
      <c r="P133" s="93">
        <v>0</v>
      </c>
      <c r="Q133" s="93">
        <v>0</v>
      </c>
      <c r="R133" s="93">
        <v>0</v>
      </c>
      <c r="S133" s="93">
        <v>0</v>
      </c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5"/>
      <c r="B135" s="93" t="s">
        <v>462</v>
      </c>
      <c r="C135" s="93" t="s">
        <v>463</v>
      </c>
      <c r="D135" s="93" t="s">
        <v>464</v>
      </c>
      <c r="E135" s="93" t="s">
        <v>239</v>
      </c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3" t="s">
        <v>465</v>
      </c>
      <c r="B136" s="93">
        <v>45520.41</v>
      </c>
      <c r="C136" s="93">
        <v>12730.45</v>
      </c>
      <c r="D136" s="93">
        <v>0</v>
      </c>
      <c r="E136" s="93">
        <v>58250.86</v>
      </c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3" t="s">
        <v>466</v>
      </c>
      <c r="B137" s="93">
        <v>19.84</v>
      </c>
      <c r="C137" s="93">
        <v>5.55</v>
      </c>
      <c r="D137" s="93">
        <v>0</v>
      </c>
      <c r="E137" s="93">
        <v>25.39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3" t="s">
        <v>467</v>
      </c>
      <c r="B138" s="93">
        <v>19.84</v>
      </c>
      <c r="C138" s="93">
        <v>5.55</v>
      </c>
      <c r="D138" s="93">
        <v>0</v>
      </c>
      <c r="E138" s="93">
        <v>25.39</v>
      </c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4"/>
      <c r="B139" s="84"/>
    </row>
    <row r="140" spans="1:19">
      <c r="A140" s="84"/>
      <c r="B140" s="84"/>
    </row>
    <row r="141" spans="1:19">
      <c r="A141" s="84"/>
      <c r="B141" s="84"/>
    </row>
    <row r="142" spans="1:19">
      <c r="A142" s="84"/>
      <c r="B142" s="8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1"/>
  <dimension ref="A1:S142"/>
  <sheetViews>
    <sheetView workbookViewId="0"/>
  </sheetViews>
  <sheetFormatPr defaultRowHeight="10.5"/>
  <cols>
    <col min="1" max="1" width="38.83203125" style="83" customWidth="1"/>
    <col min="2" max="2" width="25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164062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4.83203125" style="83" customWidth="1"/>
    <col min="18" max="18" width="42.6640625" style="83" customWidth="1"/>
    <col min="19" max="19" width="48.1640625" style="83" customWidth="1"/>
    <col min="20" max="27" width="9.33203125" style="83" customWidth="1"/>
    <col min="28" max="16384" width="9.33203125" style="83"/>
  </cols>
  <sheetData>
    <row r="1" spans="1:19">
      <c r="A1" s="85"/>
      <c r="B1" s="93" t="s">
        <v>297</v>
      </c>
      <c r="C1" s="93" t="s">
        <v>298</v>
      </c>
      <c r="D1" s="93" t="s">
        <v>299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300</v>
      </c>
      <c r="B2" s="93">
        <v>2866.92</v>
      </c>
      <c r="C2" s="93">
        <v>1249.75</v>
      </c>
      <c r="D2" s="93">
        <v>1249.75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301</v>
      </c>
      <c r="B3" s="93">
        <v>2866.92</v>
      </c>
      <c r="C3" s="93">
        <v>1249.75</v>
      </c>
      <c r="D3" s="93">
        <v>1249.75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302</v>
      </c>
      <c r="B4" s="93">
        <v>6994.8</v>
      </c>
      <c r="C4" s="93">
        <v>3049.18</v>
      </c>
      <c r="D4" s="93">
        <v>3049.18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303</v>
      </c>
      <c r="B5" s="93">
        <v>6994.8</v>
      </c>
      <c r="C5" s="93">
        <v>3049.18</v>
      </c>
      <c r="D5" s="93">
        <v>3049.18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3" t="s">
        <v>304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305</v>
      </c>
      <c r="B8" s="93">
        <v>2293.9899999999998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306</v>
      </c>
      <c r="B9" s="93">
        <v>2293.9899999999998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307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3" t="s">
        <v>308</v>
      </c>
      <c r="C12" s="93" t="s">
        <v>309</v>
      </c>
      <c r="D12" s="93" t="s">
        <v>310</v>
      </c>
      <c r="E12" s="93" t="s">
        <v>311</v>
      </c>
      <c r="F12" s="93" t="s">
        <v>312</v>
      </c>
      <c r="G12" s="93" t="s">
        <v>313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70</v>
      </c>
      <c r="B13" s="93">
        <v>4.43</v>
      </c>
      <c r="C13" s="93">
        <v>1131.02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71</v>
      </c>
      <c r="B14" s="93">
        <v>102.92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78</v>
      </c>
      <c r="B15" s="93">
        <v>971.08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79</v>
      </c>
      <c r="B16" s="93">
        <v>57.97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80</v>
      </c>
      <c r="B17" s="93">
        <v>198.81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81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82</v>
      </c>
      <c r="B19" s="93">
        <v>400.69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83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84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85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65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86</v>
      </c>
      <c r="B24" s="93">
        <v>0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87</v>
      </c>
      <c r="B25" s="93">
        <v>0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88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89</v>
      </c>
      <c r="B28" s="93">
        <v>1735.9</v>
      </c>
      <c r="C28" s="93">
        <v>1131.02</v>
      </c>
      <c r="D28" s="93">
        <v>0</v>
      </c>
      <c r="E28" s="93">
        <v>0</v>
      </c>
      <c r="F28" s="93">
        <v>0</v>
      </c>
      <c r="G28" s="93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3" t="s">
        <v>304</v>
      </c>
      <c r="C30" s="93" t="s">
        <v>2</v>
      </c>
      <c r="D30" s="93" t="s">
        <v>314</v>
      </c>
      <c r="E30" s="93" t="s">
        <v>315</v>
      </c>
      <c r="F30" s="93" t="s">
        <v>316</v>
      </c>
      <c r="G30" s="93" t="s">
        <v>317</v>
      </c>
      <c r="H30" s="93" t="s">
        <v>318</v>
      </c>
      <c r="I30" s="93" t="s">
        <v>319</v>
      </c>
      <c r="J30" s="93" t="s">
        <v>320</v>
      </c>
      <c r="K30"/>
      <c r="L30"/>
      <c r="M30"/>
      <c r="N30"/>
      <c r="O30"/>
      <c r="P30"/>
      <c r="Q30"/>
      <c r="R30"/>
      <c r="S30"/>
    </row>
    <row r="31" spans="1:19">
      <c r="A31" s="93" t="s">
        <v>321</v>
      </c>
      <c r="B31" s="93">
        <v>379.89</v>
      </c>
      <c r="C31" s="93" t="s">
        <v>3</v>
      </c>
      <c r="D31" s="93">
        <v>2317.33</v>
      </c>
      <c r="E31" s="93">
        <v>1</v>
      </c>
      <c r="F31" s="93">
        <v>416.17</v>
      </c>
      <c r="G31" s="93">
        <v>0</v>
      </c>
      <c r="H31" s="93">
        <v>12.55</v>
      </c>
      <c r="I31" s="93">
        <v>27.87</v>
      </c>
      <c r="J31" s="93">
        <v>8.07</v>
      </c>
      <c r="K31"/>
      <c r="L31"/>
      <c r="M31"/>
      <c r="N31"/>
      <c r="O31"/>
      <c r="P31"/>
      <c r="Q31"/>
      <c r="R31"/>
      <c r="S31"/>
    </row>
    <row r="32" spans="1:19">
      <c r="A32" s="93" t="s">
        <v>322</v>
      </c>
      <c r="B32" s="93">
        <v>1600.48</v>
      </c>
      <c r="C32" s="93" t="s">
        <v>3</v>
      </c>
      <c r="D32" s="93">
        <v>9762.9500000000007</v>
      </c>
      <c r="E32" s="93">
        <v>1</v>
      </c>
      <c r="F32" s="93">
        <v>356.86</v>
      </c>
      <c r="G32" s="93">
        <v>0</v>
      </c>
      <c r="H32" s="93">
        <v>36.25</v>
      </c>
      <c r="I32" s="93">
        <v>6.19</v>
      </c>
      <c r="J32" s="93">
        <v>3.23</v>
      </c>
      <c r="K32"/>
      <c r="L32"/>
      <c r="M32"/>
      <c r="N32"/>
      <c r="O32"/>
      <c r="P32"/>
      <c r="Q32"/>
      <c r="R32"/>
      <c r="S32"/>
    </row>
    <row r="33" spans="1:19">
      <c r="A33" s="93" t="s">
        <v>323</v>
      </c>
      <c r="B33" s="93">
        <v>12</v>
      </c>
      <c r="C33" s="93" t="s">
        <v>3</v>
      </c>
      <c r="D33" s="93">
        <v>73.2</v>
      </c>
      <c r="E33" s="93">
        <v>1</v>
      </c>
      <c r="F33" s="93">
        <v>24.38</v>
      </c>
      <c r="G33" s="93">
        <v>7.83</v>
      </c>
      <c r="H33" s="93">
        <v>36.25</v>
      </c>
      <c r="I33" s="93">
        <v>6.19</v>
      </c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324</v>
      </c>
      <c r="B34" s="93">
        <v>150.81</v>
      </c>
      <c r="C34" s="93" t="s">
        <v>3</v>
      </c>
      <c r="D34" s="93">
        <v>919.94</v>
      </c>
      <c r="E34" s="93">
        <v>1</v>
      </c>
      <c r="F34" s="93">
        <v>189.8</v>
      </c>
      <c r="G34" s="93">
        <v>38.049999999999997</v>
      </c>
      <c r="H34" s="93">
        <v>36.25</v>
      </c>
      <c r="I34" s="93">
        <v>6.19</v>
      </c>
      <c r="J34" s="93">
        <v>3.23</v>
      </c>
      <c r="K34"/>
      <c r="L34"/>
      <c r="M34"/>
      <c r="N34"/>
      <c r="O34"/>
      <c r="P34"/>
      <c r="Q34"/>
      <c r="R34"/>
      <c r="S34"/>
    </row>
    <row r="35" spans="1:19">
      <c r="A35" s="93" t="s">
        <v>325</v>
      </c>
      <c r="B35" s="93">
        <v>150.81</v>
      </c>
      <c r="C35" s="93" t="s">
        <v>3</v>
      </c>
      <c r="D35" s="93">
        <v>919.94</v>
      </c>
      <c r="E35" s="93">
        <v>1</v>
      </c>
      <c r="F35" s="93">
        <v>189.8</v>
      </c>
      <c r="G35" s="93">
        <v>38.049999999999997</v>
      </c>
      <c r="H35" s="93">
        <v>36.25</v>
      </c>
      <c r="I35" s="93">
        <v>6.19</v>
      </c>
      <c r="J35" s="93">
        <v>21.52</v>
      </c>
      <c r="K35"/>
      <c r="L35"/>
      <c r="M35"/>
      <c r="N35"/>
      <c r="O35"/>
      <c r="P35"/>
      <c r="Q35"/>
      <c r="R35"/>
      <c r="S35"/>
    </row>
    <row r="36" spans="1:19">
      <c r="A36" s="93" t="s">
        <v>239</v>
      </c>
      <c r="B36" s="93">
        <v>2293.9899999999998</v>
      </c>
      <c r="C36" s="93"/>
      <c r="D36" s="93">
        <v>13993.36</v>
      </c>
      <c r="E36" s="93"/>
      <c r="F36" s="93">
        <v>1177.02</v>
      </c>
      <c r="G36" s="93">
        <v>83.94</v>
      </c>
      <c r="H36" s="93">
        <v>32.325200000000002</v>
      </c>
      <c r="I36" s="93">
        <v>7.11</v>
      </c>
      <c r="J36" s="93">
        <v>5.2169999999999996</v>
      </c>
      <c r="K36"/>
      <c r="L36"/>
      <c r="M36"/>
      <c r="N36"/>
      <c r="O36"/>
      <c r="P36"/>
      <c r="Q36"/>
      <c r="R36"/>
      <c r="S36"/>
    </row>
    <row r="37" spans="1:19">
      <c r="A37" s="93" t="s">
        <v>326</v>
      </c>
      <c r="B37" s="93">
        <v>2293.9899999999998</v>
      </c>
      <c r="C37" s="93"/>
      <c r="D37" s="93">
        <v>13993.36</v>
      </c>
      <c r="E37" s="93"/>
      <c r="F37" s="93">
        <v>1177.02</v>
      </c>
      <c r="G37" s="93">
        <v>83.94</v>
      </c>
      <c r="H37" s="93">
        <v>32.325200000000002</v>
      </c>
      <c r="I37" s="93">
        <v>7.11</v>
      </c>
      <c r="J37" s="93">
        <v>5.2169999999999996</v>
      </c>
      <c r="K37"/>
      <c r="L37"/>
      <c r="M37"/>
      <c r="N37"/>
      <c r="O37"/>
      <c r="P37"/>
      <c r="Q37"/>
      <c r="R37"/>
      <c r="S37"/>
    </row>
    <row r="38" spans="1:19">
      <c r="A38" s="93" t="s">
        <v>327</v>
      </c>
      <c r="B38" s="93">
        <v>0</v>
      </c>
      <c r="C38" s="93"/>
      <c r="D38" s="93">
        <v>0</v>
      </c>
      <c r="E38" s="93"/>
      <c r="F38" s="93">
        <v>0</v>
      </c>
      <c r="G38" s="93">
        <v>0</v>
      </c>
      <c r="H38" s="93"/>
      <c r="I38" s="93"/>
      <c r="J38" s="93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 s="85"/>
      <c r="B40" s="93" t="s">
        <v>49</v>
      </c>
      <c r="C40" s="93" t="s">
        <v>328</v>
      </c>
      <c r="D40" s="93" t="s">
        <v>329</v>
      </c>
      <c r="E40" s="93" t="s">
        <v>330</v>
      </c>
      <c r="F40" s="93" t="s">
        <v>331</v>
      </c>
      <c r="G40" s="93" t="s">
        <v>332</v>
      </c>
      <c r="H40" s="93" t="s">
        <v>333</v>
      </c>
      <c r="I40" s="93" t="s">
        <v>334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335</v>
      </c>
      <c r="B41" s="93" t="s">
        <v>336</v>
      </c>
      <c r="C41" s="93">
        <v>0.08</v>
      </c>
      <c r="D41" s="93">
        <v>0.79500000000000004</v>
      </c>
      <c r="E41" s="93">
        <v>0.90200000000000002</v>
      </c>
      <c r="F41" s="93">
        <v>42.67</v>
      </c>
      <c r="G41" s="93">
        <v>90</v>
      </c>
      <c r="H41" s="93">
        <v>90</v>
      </c>
      <c r="I41" s="93" t="s">
        <v>337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338</v>
      </c>
      <c r="B42" s="93" t="s">
        <v>336</v>
      </c>
      <c r="C42" s="93">
        <v>0.08</v>
      </c>
      <c r="D42" s="93">
        <v>0.79500000000000004</v>
      </c>
      <c r="E42" s="93">
        <v>0.90200000000000002</v>
      </c>
      <c r="F42" s="93">
        <v>330.83</v>
      </c>
      <c r="G42" s="93">
        <v>0</v>
      </c>
      <c r="H42" s="93">
        <v>90</v>
      </c>
      <c r="I42" s="93" t="s">
        <v>339</v>
      </c>
      <c r="J42"/>
      <c r="K42"/>
      <c r="L42"/>
      <c r="M42"/>
      <c r="N42"/>
      <c r="O42"/>
      <c r="P42"/>
      <c r="Q42"/>
      <c r="R42"/>
      <c r="S42"/>
    </row>
    <row r="43" spans="1:19">
      <c r="A43" s="93" t="s">
        <v>340</v>
      </c>
      <c r="B43" s="93" t="s">
        <v>336</v>
      </c>
      <c r="C43" s="93">
        <v>0.08</v>
      </c>
      <c r="D43" s="93">
        <v>0.79500000000000004</v>
      </c>
      <c r="E43" s="93">
        <v>0.90200000000000002</v>
      </c>
      <c r="F43" s="93">
        <v>42.67</v>
      </c>
      <c r="G43" s="93">
        <v>270</v>
      </c>
      <c r="H43" s="93">
        <v>90</v>
      </c>
      <c r="I43" s="93" t="s">
        <v>341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342</v>
      </c>
      <c r="B44" s="93" t="s">
        <v>343</v>
      </c>
      <c r="C44" s="93">
        <v>0.3</v>
      </c>
      <c r="D44" s="93">
        <v>3.12</v>
      </c>
      <c r="E44" s="93">
        <v>12.904</v>
      </c>
      <c r="F44" s="93">
        <v>379.89</v>
      </c>
      <c r="G44" s="93">
        <v>90</v>
      </c>
      <c r="H44" s="93">
        <v>180</v>
      </c>
      <c r="I44" s="93"/>
      <c r="J44"/>
      <c r="K44"/>
      <c r="L44"/>
      <c r="M44"/>
      <c r="N44"/>
      <c r="O44"/>
      <c r="P44"/>
      <c r="Q44"/>
      <c r="R44"/>
      <c r="S44"/>
    </row>
    <row r="45" spans="1:19">
      <c r="A45" s="93" t="s">
        <v>344</v>
      </c>
      <c r="B45" s="93" t="s">
        <v>345</v>
      </c>
      <c r="C45" s="93">
        <v>0.3</v>
      </c>
      <c r="D45" s="93">
        <v>0.28499999999999998</v>
      </c>
      <c r="E45" s="93">
        <v>0.30199999999999999</v>
      </c>
      <c r="F45" s="93">
        <v>379.89</v>
      </c>
      <c r="G45" s="93">
        <v>90</v>
      </c>
      <c r="H45" s="93">
        <v>0</v>
      </c>
      <c r="I45" s="93"/>
      <c r="J45"/>
      <c r="K45"/>
      <c r="L45"/>
      <c r="M45"/>
      <c r="N45"/>
      <c r="O45"/>
      <c r="P45"/>
      <c r="Q45"/>
      <c r="R45"/>
      <c r="S45"/>
    </row>
    <row r="46" spans="1:19">
      <c r="A46" s="93" t="s">
        <v>346</v>
      </c>
      <c r="B46" s="93" t="s">
        <v>336</v>
      </c>
      <c r="C46" s="93">
        <v>0.08</v>
      </c>
      <c r="D46" s="93">
        <v>0.79500000000000004</v>
      </c>
      <c r="E46" s="93">
        <v>0.90200000000000002</v>
      </c>
      <c r="F46" s="93">
        <v>178.43</v>
      </c>
      <c r="G46" s="93">
        <v>90</v>
      </c>
      <c r="H46" s="93">
        <v>90</v>
      </c>
      <c r="I46" s="93" t="s">
        <v>337</v>
      </c>
      <c r="J46"/>
      <c r="K46"/>
      <c r="L46"/>
      <c r="M46"/>
      <c r="N46"/>
      <c r="O46"/>
      <c r="P46"/>
      <c r="Q46"/>
      <c r="R46"/>
      <c r="S46"/>
    </row>
    <row r="47" spans="1:19">
      <c r="A47" s="93" t="s">
        <v>347</v>
      </c>
      <c r="B47" s="93" t="s">
        <v>336</v>
      </c>
      <c r="C47" s="93">
        <v>0.08</v>
      </c>
      <c r="D47" s="93">
        <v>0.79500000000000004</v>
      </c>
      <c r="E47" s="93">
        <v>0.90200000000000002</v>
      </c>
      <c r="F47" s="93">
        <v>178.43</v>
      </c>
      <c r="G47" s="93">
        <v>270</v>
      </c>
      <c r="H47" s="93">
        <v>90</v>
      </c>
      <c r="I47" s="93" t="s">
        <v>341</v>
      </c>
      <c r="J47"/>
      <c r="K47"/>
      <c r="L47"/>
      <c r="M47"/>
      <c r="N47"/>
      <c r="O47"/>
      <c r="P47"/>
      <c r="Q47"/>
      <c r="R47"/>
      <c r="S47"/>
    </row>
    <row r="48" spans="1:19">
      <c r="A48" s="93" t="s">
        <v>348</v>
      </c>
      <c r="B48" s="93" t="s">
        <v>343</v>
      </c>
      <c r="C48" s="93">
        <v>0.3</v>
      </c>
      <c r="D48" s="93">
        <v>3.12</v>
      </c>
      <c r="E48" s="93">
        <v>12.904</v>
      </c>
      <c r="F48" s="93">
        <v>1600.48</v>
      </c>
      <c r="G48" s="93">
        <v>0</v>
      </c>
      <c r="H48" s="93">
        <v>180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349</v>
      </c>
      <c r="B49" s="93" t="s">
        <v>345</v>
      </c>
      <c r="C49" s="93">
        <v>0.3</v>
      </c>
      <c r="D49" s="93">
        <v>0.28499999999999998</v>
      </c>
      <c r="E49" s="93">
        <v>0.30199999999999999</v>
      </c>
      <c r="F49" s="93">
        <v>1600.48</v>
      </c>
      <c r="G49" s="93">
        <v>180</v>
      </c>
      <c r="H49" s="93">
        <v>0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350</v>
      </c>
      <c r="B50" s="93" t="s">
        <v>336</v>
      </c>
      <c r="C50" s="93">
        <v>0.08</v>
      </c>
      <c r="D50" s="93">
        <v>0.79500000000000004</v>
      </c>
      <c r="E50" s="93">
        <v>0.90200000000000002</v>
      </c>
      <c r="F50" s="93">
        <v>24.38</v>
      </c>
      <c r="G50" s="93">
        <v>180</v>
      </c>
      <c r="H50" s="93">
        <v>90</v>
      </c>
      <c r="I50" s="93" t="s">
        <v>351</v>
      </c>
      <c r="J50"/>
      <c r="K50"/>
      <c r="L50"/>
      <c r="M50"/>
      <c r="N50"/>
      <c r="O50"/>
      <c r="P50"/>
      <c r="Q50"/>
      <c r="R50"/>
      <c r="S50"/>
    </row>
    <row r="51" spans="1:19">
      <c r="A51" s="93" t="s">
        <v>352</v>
      </c>
      <c r="B51" s="93" t="s">
        <v>343</v>
      </c>
      <c r="C51" s="93">
        <v>0.3</v>
      </c>
      <c r="D51" s="93">
        <v>3.12</v>
      </c>
      <c r="E51" s="93">
        <v>12.904</v>
      </c>
      <c r="F51" s="93">
        <v>12</v>
      </c>
      <c r="G51" s="93">
        <v>180</v>
      </c>
      <c r="H51" s="93">
        <v>180</v>
      </c>
      <c r="I51" s="93"/>
      <c r="J51"/>
      <c r="K51"/>
      <c r="L51"/>
      <c r="M51"/>
      <c r="N51"/>
      <c r="O51"/>
      <c r="P51"/>
      <c r="Q51"/>
      <c r="R51"/>
      <c r="S51"/>
    </row>
    <row r="52" spans="1:19">
      <c r="A52" s="93" t="s">
        <v>353</v>
      </c>
      <c r="B52" s="93" t="s">
        <v>345</v>
      </c>
      <c r="C52" s="93">
        <v>0.3</v>
      </c>
      <c r="D52" s="93">
        <v>0.28499999999999998</v>
      </c>
      <c r="E52" s="93">
        <v>0.30199999999999999</v>
      </c>
      <c r="F52" s="93">
        <v>12</v>
      </c>
      <c r="G52" s="93">
        <v>180</v>
      </c>
      <c r="H52" s="93">
        <v>0</v>
      </c>
      <c r="I52" s="93"/>
      <c r="J52"/>
      <c r="K52"/>
      <c r="L52"/>
      <c r="M52"/>
      <c r="N52"/>
      <c r="O52"/>
      <c r="P52"/>
      <c r="Q52"/>
      <c r="R52"/>
      <c r="S52"/>
    </row>
    <row r="53" spans="1:19">
      <c r="A53" s="93" t="s">
        <v>354</v>
      </c>
      <c r="B53" s="93" t="s">
        <v>336</v>
      </c>
      <c r="C53" s="93">
        <v>0.08</v>
      </c>
      <c r="D53" s="93">
        <v>0.79500000000000004</v>
      </c>
      <c r="E53" s="93">
        <v>0.90200000000000002</v>
      </c>
      <c r="F53" s="93">
        <v>153.22</v>
      </c>
      <c r="G53" s="93">
        <v>180</v>
      </c>
      <c r="H53" s="93">
        <v>90</v>
      </c>
      <c r="I53" s="93" t="s">
        <v>351</v>
      </c>
      <c r="J53"/>
      <c r="K53"/>
      <c r="L53"/>
      <c r="M53"/>
      <c r="N53"/>
      <c r="O53"/>
      <c r="P53"/>
      <c r="Q53"/>
      <c r="R53"/>
      <c r="S53"/>
    </row>
    <row r="54" spans="1:19">
      <c r="A54" s="93" t="s">
        <v>355</v>
      </c>
      <c r="B54" s="93" t="s">
        <v>336</v>
      </c>
      <c r="C54" s="93">
        <v>0.08</v>
      </c>
      <c r="D54" s="93">
        <v>0.79500000000000004</v>
      </c>
      <c r="E54" s="93">
        <v>0.90200000000000002</v>
      </c>
      <c r="F54" s="93">
        <v>36.58</v>
      </c>
      <c r="G54" s="93">
        <v>90</v>
      </c>
      <c r="H54" s="93">
        <v>90</v>
      </c>
      <c r="I54" s="93" t="s">
        <v>337</v>
      </c>
      <c r="J54"/>
      <c r="K54"/>
      <c r="L54"/>
      <c r="M54"/>
      <c r="N54"/>
      <c r="O54"/>
      <c r="P54"/>
      <c r="Q54"/>
      <c r="R54"/>
      <c r="S54"/>
    </row>
    <row r="55" spans="1:19">
      <c r="A55" s="93" t="s">
        <v>356</v>
      </c>
      <c r="B55" s="93" t="s">
        <v>343</v>
      </c>
      <c r="C55" s="93">
        <v>0.3</v>
      </c>
      <c r="D55" s="93">
        <v>3.12</v>
      </c>
      <c r="E55" s="93">
        <v>12.904</v>
      </c>
      <c r="F55" s="93">
        <v>150.81</v>
      </c>
      <c r="G55" s="93">
        <v>90</v>
      </c>
      <c r="H55" s="93">
        <v>180</v>
      </c>
      <c r="I55" s="93"/>
      <c r="J55"/>
      <c r="K55"/>
      <c r="L55"/>
      <c r="M55"/>
      <c r="N55"/>
      <c r="O55"/>
      <c r="P55"/>
      <c r="Q55"/>
      <c r="R55"/>
      <c r="S55"/>
    </row>
    <row r="56" spans="1:19">
      <c r="A56" s="93" t="s">
        <v>357</v>
      </c>
      <c r="B56" s="93" t="s">
        <v>345</v>
      </c>
      <c r="C56" s="93">
        <v>0.3</v>
      </c>
      <c r="D56" s="93">
        <v>0.28499999999999998</v>
      </c>
      <c r="E56" s="93">
        <v>0.30199999999999999</v>
      </c>
      <c r="F56" s="93">
        <v>150.81</v>
      </c>
      <c r="G56" s="93">
        <v>90</v>
      </c>
      <c r="H56" s="93">
        <v>0</v>
      </c>
      <c r="I56" s="93"/>
      <c r="J56"/>
      <c r="K56"/>
      <c r="L56"/>
      <c r="M56"/>
      <c r="N56"/>
      <c r="O56"/>
      <c r="P56"/>
      <c r="Q56"/>
      <c r="R56"/>
      <c r="S56"/>
    </row>
    <row r="57" spans="1:19">
      <c r="A57" s="93" t="s">
        <v>358</v>
      </c>
      <c r="B57" s="93" t="s">
        <v>336</v>
      </c>
      <c r="C57" s="93">
        <v>0.08</v>
      </c>
      <c r="D57" s="93">
        <v>0.79500000000000004</v>
      </c>
      <c r="E57" s="93">
        <v>0.90200000000000002</v>
      </c>
      <c r="F57" s="93">
        <v>153.22</v>
      </c>
      <c r="G57" s="93">
        <v>180</v>
      </c>
      <c r="H57" s="93">
        <v>90</v>
      </c>
      <c r="I57" s="93" t="s">
        <v>351</v>
      </c>
      <c r="J57"/>
      <c r="K57"/>
      <c r="L57"/>
      <c r="M57"/>
      <c r="N57"/>
      <c r="O57"/>
      <c r="P57"/>
      <c r="Q57"/>
      <c r="R57"/>
      <c r="S57"/>
    </row>
    <row r="58" spans="1:19">
      <c r="A58" s="93" t="s">
        <v>359</v>
      </c>
      <c r="B58" s="93" t="s">
        <v>336</v>
      </c>
      <c r="C58" s="93">
        <v>0.08</v>
      </c>
      <c r="D58" s="93">
        <v>0.79500000000000004</v>
      </c>
      <c r="E58" s="93">
        <v>0.90200000000000002</v>
      </c>
      <c r="F58" s="93">
        <v>36.58</v>
      </c>
      <c r="G58" s="93">
        <v>270</v>
      </c>
      <c r="H58" s="93">
        <v>90</v>
      </c>
      <c r="I58" s="93" t="s">
        <v>341</v>
      </c>
      <c r="J58"/>
      <c r="K58"/>
      <c r="L58"/>
      <c r="M58"/>
      <c r="N58"/>
      <c r="O58"/>
      <c r="P58"/>
      <c r="Q58"/>
      <c r="R58"/>
      <c r="S58"/>
    </row>
    <row r="59" spans="1:19">
      <c r="A59" s="93" t="s">
        <v>360</v>
      </c>
      <c r="B59" s="93" t="s">
        <v>343</v>
      </c>
      <c r="C59" s="93">
        <v>0.3</v>
      </c>
      <c r="D59" s="93">
        <v>3.12</v>
      </c>
      <c r="E59" s="93">
        <v>12.904</v>
      </c>
      <c r="F59" s="93">
        <v>150.81</v>
      </c>
      <c r="G59" s="93">
        <v>180</v>
      </c>
      <c r="H59" s="93">
        <v>180</v>
      </c>
      <c r="I59" s="93"/>
      <c r="J59"/>
      <c r="K59"/>
      <c r="L59"/>
      <c r="M59"/>
      <c r="N59"/>
      <c r="O59"/>
      <c r="P59"/>
      <c r="Q59"/>
      <c r="R59"/>
      <c r="S59"/>
    </row>
    <row r="60" spans="1:19">
      <c r="A60" s="93" t="s">
        <v>361</v>
      </c>
      <c r="B60" s="93" t="s">
        <v>345</v>
      </c>
      <c r="C60" s="93">
        <v>0.3</v>
      </c>
      <c r="D60" s="93">
        <v>0.28499999999999998</v>
      </c>
      <c r="E60" s="93">
        <v>0.30199999999999999</v>
      </c>
      <c r="F60" s="93">
        <v>150.81</v>
      </c>
      <c r="G60" s="93">
        <v>180</v>
      </c>
      <c r="H60" s="93">
        <v>0</v>
      </c>
      <c r="I60" s="93"/>
      <c r="J60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85"/>
      <c r="B62" s="93" t="s">
        <v>49</v>
      </c>
      <c r="C62" s="93" t="s">
        <v>362</v>
      </c>
      <c r="D62" s="93" t="s">
        <v>363</v>
      </c>
      <c r="E62" s="93" t="s">
        <v>364</v>
      </c>
      <c r="F62" s="93" t="s">
        <v>43</v>
      </c>
      <c r="G62" s="93" t="s">
        <v>365</v>
      </c>
      <c r="H62" s="93" t="s">
        <v>366</v>
      </c>
      <c r="I62" s="93" t="s">
        <v>367</v>
      </c>
      <c r="J62" s="93" t="s">
        <v>332</v>
      </c>
      <c r="K62" s="93" t="s">
        <v>334</v>
      </c>
      <c r="L62"/>
      <c r="M62"/>
      <c r="N62"/>
      <c r="O62"/>
      <c r="P62"/>
      <c r="Q62"/>
      <c r="R62"/>
      <c r="S62"/>
    </row>
    <row r="63" spans="1:19">
      <c r="A63" s="93" t="s">
        <v>368</v>
      </c>
      <c r="B63" s="93" t="s">
        <v>639</v>
      </c>
      <c r="C63" s="93">
        <v>7.83</v>
      </c>
      <c r="D63" s="93">
        <v>7.83</v>
      </c>
      <c r="E63" s="93">
        <v>3.3540000000000001</v>
      </c>
      <c r="F63" s="93">
        <v>0.38500000000000001</v>
      </c>
      <c r="G63" s="93">
        <v>0.30499999999999999</v>
      </c>
      <c r="H63" s="93" t="s">
        <v>369</v>
      </c>
      <c r="I63" s="93" t="s">
        <v>350</v>
      </c>
      <c r="J63" s="93">
        <v>180</v>
      </c>
      <c r="K63" s="93" t="s">
        <v>351</v>
      </c>
      <c r="L63"/>
      <c r="M63"/>
      <c r="N63"/>
      <c r="O63"/>
      <c r="P63"/>
      <c r="Q63"/>
      <c r="R63"/>
      <c r="S63"/>
    </row>
    <row r="64" spans="1:19">
      <c r="A64" s="93" t="s">
        <v>370</v>
      </c>
      <c r="B64" s="93" t="s">
        <v>639</v>
      </c>
      <c r="C64" s="93">
        <v>38.049999999999997</v>
      </c>
      <c r="D64" s="93">
        <v>38.049999999999997</v>
      </c>
      <c r="E64" s="93">
        <v>3.3540000000000001</v>
      </c>
      <c r="F64" s="93">
        <v>0.38500000000000001</v>
      </c>
      <c r="G64" s="93">
        <v>0.30499999999999999</v>
      </c>
      <c r="H64" s="93" t="s">
        <v>369</v>
      </c>
      <c r="I64" s="93" t="s">
        <v>354</v>
      </c>
      <c r="J64" s="93">
        <v>180</v>
      </c>
      <c r="K64" s="93" t="s">
        <v>351</v>
      </c>
      <c r="L64"/>
      <c r="M64"/>
      <c r="N64"/>
      <c r="O64"/>
      <c r="P64"/>
      <c r="Q64"/>
      <c r="R64"/>
      <c r="S64"/>
    </row>
    <row r="65" spans="1:19">
      <c r="A65" s="93" t="s">
        <v>371</v>
      </c>
      <c r="B65" s="93" t="s">
        <v>639</v>
      </c>
      <c r="C65" s="93">
        <v>38.049999999999997</v>
      </c>
      <c r="D65" s="93">
        <v>38.049999999999997</v>
      </c>
      <c r="E65" s="93">
        <v>3.3540000000000001</v>
      </c>
      <c r="F65" s="93">
        <v>0.38500000000000001</v>
      </c>
      <c r="G65" s="93">
        <v>0.30499999999999999</v>
      </c>
      <c r="H65" s="93" t="s">
        <v>369</v>
      </c>
      <c r="I65" s="93" t="s">
        <v>358</v>
      </c>
      <c r="J65" s="93">
        <v>180</v>
      </c>
      <c r="K65" s="93" t="s">
        <v>351</v>
      </c>
      <c r="L65"/>
      <c r="M65"/>
      <c r="N65"/>
      <c r="O65"/>
      <c r="P65"/>
      <c r="Q65"/>
      <c r="R65"/>
      <c r="S65"/>
    </row>
    <row r="66" spans="1:19">
      <c r="A66" s="93" t="s">
        <v>372</v>
      </c>
      <c r="B66" s="93"/>
      <c r="C66" s="93"/>
      <c r="D66" s="93">
        <v>83.94</v>
      </c>
      <c r="E66" s="93">
        <v>3.35</v>
      </c>
      <c r="F66" s="93">
        <v>0.38500000000000001</v>
      </c>
      <c r="G66" s="93">
        <v>0.30499999999999999</v>
      </c>
      <c r="H66" s="93"/>
      <c r="I66" s="93"/>
      <c r="J66" s="93"/>
      <c r="K66" s="93"/>
      <c r="L66"/>
      <c r="M66"/>
      <c r="N66"/>
      <c r="O66"/>
      <c r="P66"/>
      <c r="Q66"/>
      <c r="R66"/>
      <c r="S66"/>
    </row>
    <row r="67" spans="1:19">
      <c r="A67" s="93" t="s">
        <v>373</v>
      </c>
      <c r="B67" s="93"/>
      <c r="C67" s="93"/>
      <c r="D67" s="93">
        <v>0</v>
      </c>
      <c r="E67" s="93" t="s">
        <v>374</v>
      </c>
      <c r="F67" s="93" t="s">
        <v>374</v>
      </c>
      <c r="G67" s="93" t="s">
        <v>374</v>
      </c>
      <c r="H67" s="93"/>
      <c r="I67" s="93"/>
      <c r="J67" s="93"/>
      <c r="K67" s="93"/>
      <c r="L67"/>
      <c r="M67"/>
      <c r="N67"/>
      <c r="O67"/>
      <c r="P67"/>
      <c r="Q67"/>
      <c r="R67"/>
      <c r="S67"/>
    </row>
    <row r="68" spans="1:19">
      <c r="A68" s="93" t="s">
        <v>375</v>
      </c>
      <c r="B68" s="93"/>
      <c r="C68" s="93"/>
      <c r="D68" s="93">
        <v>83.94</v>
      </c>
      <c r="E68" s="93">
        <v>3.35</v>
      </c>
      <c r="F68" s="93">
        <v>0.38500000000000001</v>
      </c>
      <c r="G68" s="93">
        <v>0.30499999999999999</v>
      </c>
      <c r="H68" s="93"/>
      <c r="I68" s="93"/>
      <c r="J68" s="93"/>
      <c r="K68" s="93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5"/>
      <c r="B70" s="93" t="s">
        <v>114</v>
      </c>
      <c r="C70" s="93" t="s">
        <v>376</v>
      </c>
      <c r="D70" s="93" t="s">
        <v>377</v>
      </c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3" t="s">
        <v>33</v>
      </c>
      <c r="B71" s="93"/>
      <c r="C71" s="93"/>
      <c r="D71" s="93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 s="85"/>
      <c r="B73" s="93" t="s">
        <v>114</v>
      </c>
      <c r="C73" s="93" t="s">
        <v>378</v>
      </c>
      <c r="D73" s="93" t="s">
        <v>379</v>
      </c>
      <c r="E73" s="93" t="s">
        <v>380</v>
      </c>
      <c r="F73" s="93" t="s">
        <v>381</v>
      </c>
      <c r="G73" s="93" t="s">
        <v>377</v>
      </c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382</v>
      </c>
      <c r="B74" s="93" t="s">
        <v>383</v>
      </c>
      <c r="C74" s="93">
        <v>64333.73</v>
      </c>
      <c r="D74" s="93">
        <v>48530.94</v>
      </c>
      <c r="E74" s="93">
        <v>15802.79</v>
      </c>
      <c r="F74" s="93">
        <v>0.75</v>
      </c>
      <c r="G74" s="93">
        <v>2.73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384</v>
      </c>
      <c r="B75" s="93" t="s">
        <v>383</v>
      </c>
      <c r="C75" s="93">
        <v>130201.55</v>
      </c>
      <c r="D75" s="93">
        <v>99425.38</v>
      </c>
      <c r="E75" s="93">
        <v>30776.16</v>
      </c>
      <c r="F75" s="93">
        <v>0.76</v>
      </c>
      <c r="G75" s="93">
        <v>3.18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3" t="s">
        <v>385</v>
      </c>
      <c r="B76" s="93" t="s">
        <v>383</v>
      </c>
      <c r="C76" s="93">
        <v>24943.48</v>
      </c>
      <c r="D76" s="93">
        <v>19921.240000000002</v>
      </c>
      <c r="E76" s="93">
        <v>5022.24</v>
      </c>
      <c r="F76" s="93">
        <v>0.8</v>
      </c>
      <c r="G76" s="93">
        <v>3.22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3" t="s">
        <v>386</v>
      </c>
      <c r="B77" s="93" t="s">
        <v>383</v>
      </c>
      <c r="C77" s="93">
        <v>26422.13</v>
      </c>
      <c r="D77" s="93">
        <v>20557.810000000001</v>
      </c>
      <c r="E77" s="93">
        <v>5864.32</v>
      </c>
      <c r="F77" s="93">
        <v>0.78</v>
      </c>
      <c r="G77" s="93">
        <v>3.17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5"/>
      <c r="B79" s="93" t="s">
        <v>114</v>
      </c>
      <c r="C79" s="93" t="s">
        <v>378</v>
      </c>
      <c r="D79" s="93" t="s">
        <v>377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3" t="s">
        <v>387</v>
      </c>
      <c r="B80" s="93" t="s">
        <v>388</v>
      </c>
      <c r="C80" s="93">
        <v>2299.4899999999998</v>
      </c>
      <c r="D80" s="93">
        <v>1</v>
      </c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389</v>
      </c>
      <c r="B81" s="93" t="s">
        <v>390</v>
      </c>
      <c r="C81" s="93">
        <v>75771.11</v>
      </c>
      <c r="D81" s="93">
        <v>0.78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93" t="s">
        <v>391</v>
      </c>
      <c r="B82" s="93" t="s">
        <v>390</v>
      </c>
      <c r="C82" s="93">
        <v>228788.39</v>
      </c>
      <c r="D82" s="93">
        <v>0.78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3" t="s">
        <v>392</v>
      </c>
      <c r="B83" s="93" t="s">
        <v>390</v>
      </c>
      <c r="C83" s="93">
        <v>37357.410000000003</v>
      </c>
      <c r="D83" s="93">
        <v>0.8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393</v>
      </c>
      <c r="B84" s="93" t="s">
        <v>390</v>
      </c>
      <c r="C84" s="93">
        <v>37355.15</v>
      </c>
      <c r="D84" s="93">
        <v>0.8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5"/>
      <c r="B86" s="93" t="s">
        <v>114</v>
      </c>
      <c r="C86" s="93" t="s">
        <v>394</v>
      </c>
      <c r="D86" s="93" t="s">
        <v>395</v>
      </c>
      <c r="E86" s="93" t="s">
        <v>396</v>
      </c>
      <c r="F86" s="93" t="s">
        <v>397</v>
      </c>
      <c r="G86" s="93" t="s">
        <v>398</v>
      </c>
      <c r="H86" s="93" t="s">
        <v>399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400</v>
      </c>
      <c r="B87" s="93" t="s">
        <v>401</v>
      </c>
      <c r="C87" s="93">
        <v>0.54</v>
      </c>
      <c r="D87" s="93">
        <v>49.8</v>
      </c>
      <c r="E87" s="93">
        <v>0.12</v>
      </c>
      <c r="F87" s="93">
        <v>11.14</v>
      </c>
      <c r="G87" s="93">
        <v>1</v>
      </c>
      <c r="H87" s="93" t="s">
        <v>402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403</v>
      </c>
      <c r="B88" s="93" t="s">
        <v>404</v>
      </c>
      <c r="C88" s="93">
        <v>0.56999999999999995</v>
      </c>
      <c r="D88" s="93">
        <v>622</v>
      </c>
      <c r="E88" s="93">
        <v>3.42</v>
      </c>
      <c r="F88" s="93">
        <v>3738.22</v>
      </c>
      <c r="G88" s="93">
        <v>1</v>
      </c>
      <c r="H88" s="93" t="s">
        <v>405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406</v>
      </c>
      <c r="B89" s="93" t="s">
        <v>404</v>
      </c>
      <c r="C89" s="93">
        <v>0.59</v>
      </c>
      <c r="D89" s="93">
        <v>1109.6500000000001</v>
      </c>
      <c r="E89" s="93">
        <v>7.12</v>
      </c>
      <c r="F89" s="93">
        <v>13349.71</v>
      </c>
      <c r="G89" s="93">
        <v>1</v>
      </c>
      <c r="H89" s="93" t="s">
        <v>405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407</v>
      </c>
      <c r="B90" s="93" t="s">
        <v>404</v>
      </c>
      <c r="C90" s="93">
        <v>0.55000000000000004</v>
      </c>
      <c r="D90" s="93">
        <v>622</v>
      </c>
      <c r="E90" s="93">
        <v>1.51</v>
      </c>
      <c r="F90" s="93">
        <v>1716.58</v>
      </c>
      <c r="G90" s="93">
        <v>1</v>
      </c>
      <c r="H90" s="93" t="s">
        <v>405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408</v>
      </c>
      <c r="B91" s="93" t="s">
        <v>404</v>
      </c>
      <c r="C91" s="93">
        <v>0.55000000000000004</v>
      </c>
      <c r="D91" s="93">
        <v>622</v>
      </c>
      <c r="E91" s="93">
        <v>1.51</v>
      </c>
      <c r="F91" s="93">
        <v>1716.44</v>
      </c>
      <c r="G91" s="93">
        <v>1</v>
      </c>
      <c r="H91" s="93" t="s">
        <v>405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5"/>
      <c r="B93" s="93" t="s">
        <v>114</v>
      </c>
      <c r="C93" s="93" t="s">
        <v>409</v>
      </c>
      <c r="D93" s="93" t="s">
        <v>410</v>
      </c>
      <c r="E93" s="93" t="s">
        <v>411</v>
      </c>
      <c r="F93" s="93" t="s">
        <v>412</v>
      </c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33</v>
      </c>
      <c r="B94" s="93"/>
      <c r="C94" s="93"/>
      <c r="D94" s="93"/>
      <c r="E94" s="93"/>
      <c r="F94" s="93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5"/>
      <c r="B96" s="93" t="s">
        <v>114</v>
      </c>
      <c r="C96" s="93" t="s">
        <v>413</v>
      </c>
      <c r="D96" s="93" t="s">
        <v>414</v>
      </c>
      <c r="E96" s="93" t="s">
        <v>415</v>
      </c>
      <c r="F96" s="93" t="s">
        <v>416</v>
      </c>
      <c r="G96" s="93" t="s">
        <v>417</v>
      </c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33</v>
      </c>
      <c r="B97" s="93"/>
      <c r="C97" s="93"/>
      <c r="D97" s="93"/>
      <c r="E97" s="93"/>
      <c r="F97" s="93"/>
      <c r="G97" s="93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5"/>
      <c r="B99" s="93" t="s">
        <v>432</v>
      </c>
      <c r="C99" s="93" t="s">
        <v>433</v>
      </c>
      <c r="D99" s="93" t="s">
        <v>434</v>
      </c>
      <c r="E99" s="93" t="s">
        <v>435</v>
      </c>
      <c r="F99" s="93" t="s">
        <v>436</v>
      </c>
      <c r="G99" s="93" t="s">
        <v>437</v>
      </c>
      <c r="H99" s="93" t="s">
        <v>438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3" t="s">
        <v>418</v>
      </c>
      <c r="B100" s="93">
        <v>49438.164400000001</v>
      </c>
      <c r="C100" s="93">
        <v>76.378200000000007</v>
      </c>
      <c r="D100" s="93">
        <v>170.7199</v>
      </c>
      <c r="E100" s="93">
        <v>0</v>
      </c>
      <c r="F100" s="93">
        <v>6.9999999999999999E-4</v>
      </c>
      <c r="G100" s="93">
        <v>177456.9351</v>
      </c>
      <c r="H100" s="93">
        <v>20200.711299999999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3" t="s">
        <v>419</v>
      </c>
      <c r="B101" s="93">
        <v>42900.5717</v>
      </c>
      <c r="C101" s="93">
        <v>67.3108</v>
      </c>
      <c r="D101" s="93">
        <v>153.73390000000001</v>
      </c>
      <c r="E101" s="93">
        <v>0</v>
      </c>
      <c r="F101" s="93">
        <v>5.9999999999999995E-4</v>
      </c>
      <c r="G101" s="93">
        <v>159809.30300000001</v>
      </c>
      <c r="H101" s="93">
        <v>17630.713599999999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3" t="s">
        <v>420</v>
      </c>
      <c r="B102" s="93">
        <v>45264.588799999998</v>
      </c>
      <c r="C102" s="93">
        <v>73.012699999999995</v>
      </c>
      <c r="D102" s="93">
        <v>172.99100000000001</v>
      </c>
      <c r="E102" s="93">
        <v>0</v>
      </c>
      <c r="F102" s="93">
        <v>6.9999999999999999E-4</v>
      </c>
      <c r="G102" s="93">
        <v>179843.5373</v>
      </c>
      <c r="H102" s="93">
        <v>18797.712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3" t="s">
        <v>421</v>
      </c>
      <c r="B103" s="93">
        <v>39147.303599999999</v>
      </c>
      <c r="C103" s="93">
        <v>65.659400000000005</v>
      </c>
      <c r="D103" s="93">
        <v>163.2192</v>
      </c>
      <c r="E103" s="93">
        <v>0</v>
      </c>
      <c r="F103" s="93">
        <v>5.9999999999999995E-4</v>
      </c>
      <c r="G103" s="93">
        <v>169703.71950000001</v>
      </c>
      <c r="H103" s="93">
        <v>16503.8917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3" t="s">
        <v>266</v>
      </c>
      <c r="B104" s="93">
        <v>39537.470699999998</v>
      </c>
      <c r="C104" s="93">
        <v>67.858699999999999</v>
      </c>
      <c r="D104" s="93">
        <v>173.20779999999999</v>
      </c>
      <c r="E104" s="93">
        <v>0</v>
      </c>
      <c r="F104" s="93">
        <v>6.9999999999999999E-4</v>
      </c>
      <c r="G104" s="93">
        <v>180099.864</v>
      </c>
      <c r="H104" s="93">
        <v>16819.9192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3" t="s">
        <v>422</v>
      </c>
      <c r="B105" s="93">
        <v>40218.635999999999</v>
      </c>
      <c r="C105" s="93">
        <v>70.1678</v>
      </c>
      <c r="D105" s="93">
        <v>182.36199999999999</v>
      </c>
      <c r="E105" s="93">
        <v>0</v>
      </c>
      <c r="F105" s="93">
        <v>6.9999999999999999E-4</v>
      </c>
      <c r="G105" s="93">
        <v>189625.85310000001</v>
      </c>
      <c r="H105" s="93">
        <v>17221.517899999999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3" t="s">
        <v>423</v>
      </c>
      <c r="B106" s="93">
        <v>44477.451300000001</v>
      </c>
      <c r="C106" s="93">
        <v>78.032700000000006</v>
      </c>
      <c r="D106" s="93">
        <v>204.02600000000001</v>
      </c>
      <c r="E106" s="93">
        <v>0</v>
      </c>
      <c r="F106" s="93">
        <v>8.0000000000000004E-4</v>
      </c>
      <c r="G106" s="93">
        <v>212155.52859999999</v>
      </c>
      <c r="H106" s="93">
        <v>19087.7814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93" t="s">
        <v>424</v>
      </c>
      <c r="B107" s="93">
        <v>44778.336499999998</v>
      </c>
      <c r="C107" s="93">
        <v>78.527799999999999</v>
      </c>
      <c r="D107" s="93">
        <v>205.2286</v>
      </c>
      <c r="E107" s="93">
        <v>0</v>
      </c>
      <c r="F107" s="93">
        <v>8.0000000000000004E-4</v>
      </c>
      <c r="G107" s="93">
        <v>213405.81649999999</v>
      </c>
      <c r="H107" s="93">
        <v>19213.688900000001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3" t="s">
        <v>425</v>
      </c>
      <c r="B108" s="93">
        <v>39421.1391</v>
      </c>
      <c r="C108" s="93">
        <v>68.478200000000001</v>
      </c>
      <c r="D108" s="93">
        <v>177.13200000000001</v>
      </c>
      <c r="E108" s="93">
        <v>0</v>
      </c>
      <c r="F108" s="93">
        <v>6.9999999999999999E-4</v>
      </c>
      <c r="G108" s="93">
        <v>184185.5961</v>
      </c>
      <c r="H108" s="93">
        <v>16850.782299999999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3" t="s">
        <v>426</v>
      </c>
      <c r="B109" s="93">
        <v>40019.661399999997</v>
      </c>
      <c r="C109" s="93">
        <v>67.716200000000001</v>
      </c>
      <c r="D109" s="93">
        <v>170.0694</v>
      </c>
      <c r="E109" s="93">
        <v>0</v>
      </c>
      <c r="F109" s="93">
        <v>6.9999999999999999E-4</v>
      </c>
      <c r="G109" s="93">
        <v>176830.1545</v>
      </c>
      <c r="H109" s="93">
        <v>16929.892199999998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3" t="s">
        <v>427</v>
      </c>
      <c r="B110" s="93">
        <v>42854.074000000001</v>
      </c>
      <c r="C110" s="93">
        <v>68.957899999999995</v>
      </c>
      <c r="D110" s="93">
        <v>162.87710000000001</v>
      </c>
      <c r="E110" s="93">
        <v>0</v>
      </c>
      <c r="F110" s="93">
        <v>5.9999999999999995E-4</v>
      </c>
      <c r="G110" s="93">
        <v>169327.74</v>
      </c>
      <c r="H110" s="93">
        <v>17780.324100000002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3" t="s">
        <v>428</v>
      </c>
      <c r="B111" s="93">
        <v>49841.7693</v>
      </c>
      <c r="C111" s="93">
        <v>76.683000000000007</v>
      </c>
      <c r="D111" s="93">
        <v>170.3888</v>
      </c>
      <c r="E111" s="93">
        <v>0</v>
      </c>
      <c r="F111" s="93">
        <v>6.9999999999999999E-4</v>
      </c>
      <c r="G111" s="93">
        <v>177110.0797</v>
      </c>
      <c r="H111" s="93">
        <v>20334.367699999999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3"/>
      <c r="B112" s="93"/>
      <c r="C112" s="93"/>
      <c r="D112" s="93"/>
      <c r="E112" s="93"/>
      <c r="F112" s="93"/>
      <c r="G112" s="93"/>
      <c r="H112" s="93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3" t="s">
        <v>429</v>
      </c>
      <c r="B113" s="93">
        <v>517899.16680000001</v>
      </c>
      <c r="C113" s="93">
        <v>858.78330000000005</v>
      </c>
      <c r="D113" s="93">
        <v>2105.9557</v>
      </c>
      <c r="E113" s="93">
        <v>0</v>
      </c>
      <c r="F113" s="93">
        <v>8.3000000000000001E-3</v>
      </c>
      <c r="G113" s="94">
        <v>2189550</v>
      </c>
      <c r="H113" s="93">
        <v>217371.30230000001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3" t="s">
        <v>430</v>
      </c>
      <c r="B114" s="93">
        <v>39147.303599999999</v>
      </c>
      <c r="C114" s="93">
        <v>65.659400000000005</v>
      </c>
      <c r="D114" s="93">
        <v>153.73390000000001</v>
      </c>
      <c r="E114" s="93">
        <v>0</v>
      </c>
      <c r="F114" s="93">
        <v>5.9999999999999995E-4</v>
      </c>
      <c r="G114" s="93">
        <v>159809.30300000001</v>
      </c>
      <c r="H114" s="93">
        <v>16503.8917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3" t="s">
        <v>431</v>
      </c>
      <c r="B115" s="93">
        <v>49841.7693</v>
      </c>
      <c r="C115" s="93">
        <v>78.527799999999999</v>
      </c>
      <c r="D115" s="93">
        <v>205.2286</v>
      </c>
      <c r="E115" s="93">
        <v>0</v>
      </c>
      <c r="F115" s="93">
        <v>8.0000000000000004E-4</v>
      </c>
      <c r="G115" s="93">
        <v>213405.81649999999</v>
      </c>
      <c r="H115" s="93">
        <v>20334.367699999999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5"/>
      <c r="B117" s="93" t="s">
        <v>439</v>
      </c>
      <c r="C117" s="93" t="s">
        <v>440</v>
      </c>
      <c r="D117" s="93" t="s">
        <v>441</v>
      </c>
      <c r="E117" s="93" t="s">
        <v>442</v>
      </c>
      <c r="F117" s="93" t="s">
        <v>443</v>
      </c>
      <c r="G117" s="93" t="s">
        <v>444</v>
      </c>
      <c r="H117" s="93" t="s">
        <v>445</v>
      </c>
      <c r="I117" s="93" t="s">
        <v>446</v>
      </c>
      <c r="J117" s="93" t="s">
        <v>447</v>
      </c>
      <c r="K117" s="93" t="s">
        <v>448</v>
      </c>
      <c r="L117" s="93" t="s">
        <v>449</v>
      </c>
      <c r="M117" s="93" t="s">
        <v>450</v>
      </c>
      <c r="N117" s="93" t="s">
        <v>451</v>
      </c>
      <c r="O117" s="93" t="s">
        <v>452</v>
      </c>
      <c r="P117" s="93" t="s">
        <v>453</v>
      </c>
      <c r="Q117" s="93" t="s">
        <v>454</v>
      </c>
      <c r="R117" s="93" t="s">
        <v>455</v>
      </c>
      <c r="S117" s="93" t="s">
        <v>456</v>
      </c>
    </row>
    <row r="118" spans="1:19">
      <c r="A118" s="93" t="s">
        <v>418</v>
      </c>
      <c r="B118" s="94">
        <v>140690000000</v>
      </c>
      <c r="C118" s="93">
        <v>102682.61500000001</v>
      </c>
      <c r="D118" s="93" t="s">
        <v>546</v>
      </c>
      <c r="E118" s="93">
        <v>66738.464999999997</v>
      </c>
      <c r="F118" s="93">
        <v>10771.038</v>
      </c>
      <c r="G118" s="93">
        <v>20532.098000000002</v>
      </c>
      <c r="H118" s="93">
        <v>949.01499999999999</v>
      </c>
      <c r="I118" s="93">
        <v>0</v>
      </c>
      <c r="J118" s="93">
        <v>3692</v>
      </c>
      <c r="K118" s="93">
        <v>0</v>
      </c>
      <c r="L118" s="93">
        <v>0</v>
      </c>
      <c r="M118" s="93">
        <v>0</v>
      </c>
      <c r="N118" s="93">
        <v>0</v>
      </c>
      <c r="O118" s="93">
        <v>0</v>
      </c>
      <c r="P118" s="93">
        <v>0</v>
      </c>
      <c r="Q118" s="93">
        <v>0</v>
      </c>
      <c r="R118" s="93">
        <v>0</v>
      </c>
      <c r="S118" s="93">
        <v>0</v>
      </c>
    </row>
    <row r="119" spans="1:19">
      <c r="A119" s="93" t="s">
        <v>419</v>
      </c>
      <c r="B119" s="94">
        <v>126699000000</v>
      </c>
      <c r="C119" s="93">
        <v>102846.64</v>
      </c>
      <c r="D119" s="93" t="s">
        <v>518</v>
      </c>
      <c r="E119" s="93">
        <v>66738.464999999997</v>
      </c>
      <c r="F119" s="93">
        <v>10771.038</v>
      </c>
      <c r="G119" s="93">
        <v>20532.098000000002</v>
      </c>
      <c r="H119" s="93">
        <v>1113.04</v>
      </c>
      <c r="I119" s="93">
        <v>0</v>
      </c>
      <c r="J119" s="93">
        <v>3692</v>
      </c>
      <c r="K119" s="93">
        <v>0</v>
      </c>
      <c r="L119" s="93">
        <v>0</v>
      </c>
      <c r="M119" s="93">
        <v>0</v>
      </c>
      <c r="N119" s="93">
        <v>0</v>
      </c>
      <c r="O119" s="93">
        <v>0</v>
      </c>
      <c r="P119" s="93">
        <v>0</v>
      </c>
      <c r="Q119" s="93">
        <v>0</v>
      </c>
      <c r="R119" s="93">
        <v>0</v>
      </c>
      <c r="S119" s="93">
        <v>0</v>
      </c>
    </row>
    <row r="120" spans="1:19">
      <c r="A120" s="93" t="s">
        <v>420</v>
      </c>
      <c r="B120" s="94">
        <v>142582000000</v>
      </c>
      <c r="C120" s="93">
        <v>110344.07799999999</v>
      </c>
      <c r="D120" s="93" t="s">
        <v>606</v>
      </c>
      <c r="E120" s="93">
        <v>66738.464999999997</v>
      </c>
      <c r="F120" s="93">
        <v>10771.038</v>
      </c>
      <c r="G120" s="93">
        <v>20520.953000000001</v>
      </c>
      <c r="H120" s="93">
        <v>0</v>
      </c>
      <c r="I120" s="93">
        <v>12313.623</v>
      </c>
      <c r="J120" s="93">
        <v>0</v>
      </c>
      <c r="K120" s="93">
        <v>0</v>
      </c>
      <c r="L120" s="93">
        <v>0</v>
      </c>
      <c r="M120" s="93">
        <v>0</v>
      </c>
      <c r="N120" s="93">
        <v>0</v>
      </c>
      <c r="O120" s="93">
        <v>0</v>
      </c>
      <c r="P120" s="93">
        <v>0</v>
      </c>
      <c r="Q120" s="93">
        <v>0</v>
      </c>
      <c r="R120" s="93">
        <v>0</v>
      </c>
      <c r="S120" s="93">
        <v>0</v>
      </c>
    </row>
    <row r="121" spans="1:19">
      <c r="A121" s="93" t="s">
        <v>421</v>
      </c>
      <c r="B121" s="94">
        <v>134543000000</v>
      </c>
      <c r="C121" s="93">
        <v>118270.872</v>
      </c>
      <c r="D121" s="93" t="s">
        <v>519</v>
      </c>
      <c r="E121" s="93">
        <v>66738.464999999997</v>
      </c>
      <c r="F121" s="93">
        <v>10771.038</v>
      </c>
      <c r="G121" s="93">
        <v>20520.953000000001</v>
      </c>
      <c r="H121" s="93">
        <v>0</v>
      </c>
      <c r="I121" s="93">
        <v>20240.417000000001</v>
      </c>
      <c r="J121" s="93">
        <v>0</v>
      </c>
      <c r="K121" s="93">
        <v>0</v>
      </c>
      <c r="L121" s="93">
        <v>0</v>
      </c>
      <c r="M121" s="93">
        <v>0</v>
      </c>
      <c r="N121" s="93">
        <v>0</v>
      </c>
      <c r="O121" s="93">
        <v>0</v>
      </c>
      <c r="P121" s="93">
        <v>0</v>
      </c>
      <c r="Q121" s="93">
        <v>0</v>
      </c>
      <c r="R121" s="93">
        <v>0</v>
      </c>
      <c r="S121" s="93">
        <v>0</v>
      </c>
    </row>
    <row r="122" spans="1:19">
      <c r="A122" s="93" t="s">
        <v>266</v>
      </c>
      <c r="B122" s="94">
        <v>142785000000</v>
      </c>
      <c r="C122" s="93">
        <v>128787.274</v>
      </c>
      <c r="D122" s="93" t="s">
        <v>520</v>
      </c>
      <c r="E122" s="93">
        <v>66738.464999999997</v>
      </c>
      <c r="F122" s="93">
        <v>10771.038</v>
      </c>
      <c r="G122" s="93">
        <v>20520.953000000001</v>
      </c>
      <c r="H122" s="93">
        <v>0</v>
      </c>
      <c r="I122" s="93">
        <v>30756.819</v>
      </c>
      <c r="J122" s="93">
        <v>0</v>
      </c>
      <c r="K122" s="93">
        <v>0</v>
      </c>
      <c r="L122" s="93">
        <v>0</v>
      </c>
      <c r="M122" s="93">
        <v>0</v>
      </c>
      <c r="N122" s="93">
        <v>0</v>
      </c>
      <c r="O122" s="93">
        <v>0</v>
      </c>
      <c r="P122" s="93">
        <v>0</v>
      </c>
      <c r="Q122" s="93">
        <v>0</v>
      </c>
      <c r="R122" s="93">
        <v>0</v>
      </c>
      <c r="S122" s="93">
        <v>0</v>
      </c>
    </row>
    <row r="123" spans="1:19">
      <c r="A123" s="93" t="s">
        <v>422</v>
      </c>
      <c r="B123" s="94">
        <v>150338000000</v>
      </c>
      <c r="C123" s="93">
        <v>141964.179</v>
      </c>
      <c r="D123" s="93" t="s">
        <v>607</v>
      </c>
      <c r="E123" s="93">
        <v>66738.464999999997</v>
      </c>
      <c r="F123" s="93">
        <v>10771.038</v>
      </c>
      <c r="G123" s="93">
        <v>20520.953000000001</v>
      </c>
      <c r="H123" s="93">
        <v>0</v>
      </c>
      <c r="I123" s="93">
        <v>43933.724000000002</v>
      </c>
      <c r="J123" s="93">
        <v>0</v>
      </c>
      <c r="K123" s="93">
        <v>0</v>
      </c>
      <c r="L123" s="93">
        <v>0</v>
      </c>
      <c r="M123" s="93">
        <v>0</v>
      </c>
      <c r="N123" s="93">
        <v>0</v>
      </c>
      <c r="O123" s="93">
        <v>0</v>
      </c>
      <c r="P123" s="93">
        <v>0</v>
      </c>
      <c r="Q123" s="93">
        <v>0</v>
      </c>
      <c r="R123" s="93">
        <v>0</v>
      </c>
      <c r="S123" s="93">
        <v>0</v>
      </c>
    </row>
    <row r="124" spans="1:19">
      <c r="A124" s="93" t="s">
        <v>423</v>
      </c>
      <c r="B124" s="94">
        <v>168199000000</v>
      </c>
      <c r="C124" s="93">
        <v>150301.103</v>
      </c>
      <c r="D124" s="93" t="s">
        <v>578</v>
      </c>
      <c r="E124" s="93">
        <v>66738.464999999997</v>
      </c>
      <c r="F124" s="93">
        <v>10771.038</v>
      </c>
      <c r="G124" s="93">
        <v>20520.953000000001</v>
      </c>
      <c r="H124" s="93">
        <v>0</v>
      </c>
      <c r="I124" s="93">
        <v>52270.648000000001</v>
      </c>
      <c r="J124" s="93">
        <v>0</v>
      </c>
      <c r="K124" s="93">
        <v>0</v>
      </c>
      <c r="L124" s="93">
        <v>0</v>
      </c>
      <c r="M124" s="93">
        <v>0</v>
      </c>
      <c r="N124" s="93">
        <v>0</v>
      </c>
      <c r="O124" s="93">
        <v>0</v>
      </c>
      <c r="P124" s="93">
        <v>0</v>
      </c>
      <c r="Q124" s="93">
        <v>0</v>
      </c>
      <c r="R124" s="93">
        <v>0</v>
      </c>
      <c r="S124" s="93">
        <v>0</v>
      </c>
    </row>
    <row r="125" spans="1:19">
      <c r="A125" s="93" t="s">
        <v>424</v>
      </c>
      <c r="B125" s="94">
        <v>169191000000</v>
      </c>
      <c r="C125" s="93">
        <v>151365.93299999999</v>
      </c>
      <c r="D125" s="93" t="s">
        <v>521</v>
      </c>
      <c r="E125" s="93">
        <v>66738.464999999997</v>
      </c>
      <c r="F125" s="93">
        <v>10771.038</v>
      </c>
      <c r="G125" s="93">
        <v>20520.953000000001</v>
      </c>
      <c r="H125" s="93">
        <v>0</v>
      </c>
      <c r="I125" s="93">
        <v>53335.478000000003</v>
      </c>
      <c r="J125" s="93">
        <v>0</v>
      </c>
      <c r="K125" s="93">
        <v>0</v>
      </c>
      <c r="L125" s="93">
        <v>0</v>
      </c>
      <c r="M125" s="93">
        <v>0</v>
      </c>
      <c r="N125" s="93">
        <v>0</v>
      </c>
      <c r="O125" s="93">
        <v>0</v>
      </c>
      <c r="P125" s="93">
        <v>0</v>
      </c>
      <c r="Q125" s="93">
        <v>0</v>
      </c>
      <c r="R125" s="93">
        <v>0</v>
      </c>
      <c r="S125" s="93">
        <v>0</v>
      </c>
    </row>
    <row r="126" spans="1:19">
      <c r="A126" s="93" t="s">
        <v>425</v>
      </c>
      <c r="B126" s="94">
        <v>146025000000</v>
      </c>
      <c r="C126" s="93">
        <v>140086.177</v>
      </c>
      <c r="D126" s="93" t="s">
        <v>522</v>
      </c>
      <c r="E126" s="93">
        <v>66738.464999999997</v>
      </c>
      <c r="F126" s="93">
        <v>10771.038</v>
      </c>
      <c r="G126" s="93">
        <v>20520.953000000001</v>
      </c>
      <c r="H126" s="93">
        <v>0</v>
      </c>
      <c r="I126" s="93">
        <v>42055.722000000002</v>
      </c>
      <c r="J126" s="93">
        <v>0</v>
      </c>
      <c r="K126" s="93">
        <v>0</v>
      </c>
      <c r="L126" s="93">
        <v>0</v>
      </c>
      <c r="M126" s="93">
        <v>0</v>
      </c>
      <c r="N126" s="93">
        <v>0</v>
      </c>
      <c r="O126" s="93">
        <v>0</v>
      </c>
      <c r="P126" s="93">
        <v>0</v>
      </c>
      <c r="Q126" s="93">
        <v>0</v>
      </c>
      <c r="R126" s="93">
        <v>0</v>
      </c>
      <c r="S126" s="93">
        <v>0</v>
      </c>
    </row>
    <row r="127" spans="1:19">
      <c r="A127" s="93" t="s">
        <v>426</v>
      </c>
      <c r="B127" s="94">
        <v>140193000000</v>
      </c>
      <c r="C127" s="93">
        <v>125323.55899999999</v>
      </c>
      <c r="D127" s="93" t="s">
        <v>523</v>
      </c>
      <c r="E127" s="93">
        <v>66738.464999999997</v>
      </c>
      <c r="F127" s="93">
        <v>10771.038</v>
      </c>
      <c r="G127" s="93">
        <v>20520.953000000001</v>
      </c>
      <c r="H127" s="93">
        <v>0</v>
      </c>
      <c r="I127" s="93">
        <v>27293.103999999999</v>
      </c>
      <c r="J127" s="93">
        <v>0</v>
      </c>
      <c r="K127" s="93">
        <v>0</v>
      </c>
      <c r="L127" s="93">
        <v>0</v>
      </c>
      <c r="M127" s="93">
        <v>0</v>
      </c>
      <c r="N127" s="93">
        <v>0</v>
      </c>
      <c r="O127" s="93">
        <v>0</v>
      </c>
      <c r="P127" s="93">
        <v>0</v>
      </c>
      <c r="Q127" s="93">
        <v>0</v>
      </c>
      <c r="R127" s="93">
        <v>0</v>
      </c>
      <c r="S127" s="93">
        <v>0</v>
      </c>
    </row>
    <row r="128" spans="1:19">
      <c r="A128" s="93" t="s">
        <v>427</v>
      </c>
      <c r="B128" s="94">
        <v>134245000000</v>
      </c>
      <c r="C128" s="93">
        <v>102534.94899999999</v>
      </c>
      <c r="D128" s="93" t="s">
        <v>642</v>
      </c>
      <c r="E128" s="93">
        <v>66738.464999999997</v>
      </c>
      <c r="F128" s="93">
        <v>10771.038</v>
      </c>
      <c r="G128" s="93">
        <v>20520.953000000001</v>
      </c>
      <c r="H128" s="93">
        <v>0</v>
      </c>
      <c r="I128" s="93">
        <v>812.49400000000003</v>
      </c>
      <c r="J128" s="93">
        <v>3692</v>
      </c>
      <c r="K128" s="93">
        <v>0</v>
      </c>
      <c r="L128" s="93">
        <v>0</v>
      </c>
      <c r="M128" s="93">
        <v>0</v>
      </c>
      <c r="N128" s="93">
        <v>0</v>
      </c>
      <c r="O128" s="93">
        <v>0</v>
      </c>
      <c r="P128" s="93">
        <v>0</v>
      </c>
      <c r="Q128" s="93">
        <v>0</v>
      </c>
      <c r="R128" s="93">
        <v>0</v>
      </c>
      <c r="S128" s="93">
        <v>0</v>
      </c>
    </row>
    <row r="129" spans="1:19">
      <c r="A129" s="93" t="s">
        <v>428</v>
      </c>
      <c r="B129" s="94">
        <v>140415000000</v>
      </c>
      <c r="C129" s="93">
        <v>102903.287</v>
      </c>
      <c r="D129" s="93" t="s">
        <v>579</v>
      </c>
      <c r="E129" s="93">
        <v>66738.464999999997</v>
      </c>
      <c r="F129" s="93">
        <v>10771.038</v>
      </c>
      <c r="G129" s="93">
        <v>20532.098000000002</v>
      </c>
      <c r="H129" s="93">
        <v>1169.6869999999999</v>
      </c>
      <c r="I129" s="93">
        <v>0</v>
      </c>
      <c r="J129" s="93">
        <v>3692</v>
      </c>
      <c r="K129" s="93">
        <v>0</v>
      </c>
      <c r="L129" s="93">
        <v>0</v>
      </c>
      <c r="M129" s="93">
        <v>0</v>
      </c>
      <c r="N129" s="93">
        <v>0</v>
      </c>
      <c r="O129" s="93">
        <v>0</v>
      </c>
      <c r="P129" s="93">
        <v>0</v>
      </c>
      <c r="Q129" s="93">
        <v>0</v>
      </c>
      <c r="R129" s="93">
        <v>0</v>
      </c>
      <c r="S129" s="93">
        <v>0</v>
      </c>
    </row>
    <row r="130" spans="1:19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</row>
    <row r="131" spans="1:19">
      <c r="A131" s="93" t="s">
        <v>429</v>
      </c>
      <c r="B131" s="94">
        <v>1735900000000</v>
      </c>
      <c r="C131" s="93"/>
      <c r="D131" s="93"/>
      <c r="E131" s="93"/>
      <c r="F131" s="93"/>
      <c r="G131" s="93"/>
      <c r="H131" s="93"/>
      <c r="I131" s="93"/>
      <c r="J131" s="93"/>
      <c r="K131" s="93">
        <v>0</v>
      </c>
      <c r="L131" s="93">
        <v>0</v>
      </c>
      <c r="M131" s="93">
        <v>0</v>
      </c>
      <c r="N131" s="93">
        <v>0</v>
      </c>
      <c r="O131" s="93">
        <v>0</v>
      </c>
      <c r="P131" s="93">
        <v>0</v>
      </c>
      <c r="Q131" s="93">
        <v>0</v>
      </c>
      <c r="R131" s="93">
        <v>0</v>
      </c>
      <c r="S131" s="93">
        <v>0</v>
      </c>
    </row>
    <row r="132" spans="1:19">
      <c r="A132" s="93" t="s">
        <v>430</v>
      </c>
      <c r="B132" s="94">
        <v>126699000000</v>
      </c>
      <c r="C132" s="93">
        <v>102534.94899999999</v>
      </c>
      <c r="D132" s="93"/>
      <c r="E132" s="93">
        <v>66738.464999999997</v>
      </c>
      <c r="F132" s="93">
        <v>10771.038</v>
      </c>
      <c r="G132" s="93">
        <v>20520.953000000001</v>
      </c>
      <c r="H132" s="93">
        <v>0</v>
      </c>
      <c r="I132" s="93">
        <v>0</v>
      </c>
      <c r="J132" s="93">
        <v>0</v>
      </c>
      <c r="K132" s="93">
        <v>0</v>
      </c>
      <c r="L132" s="93">
        <v>0</v>
      </c>
      <c r="M132" s="93">
        <v>0</v>
      </c>
      <c r="N132" s="93">
        <v>0</v>
      </c>
      <c r="O132" s="93">
        <v>0</v>
      </c>
      <c r="P132" s="93">
        <v>0</v>
      </c>
      <c r="Q132" s="93">
        <v>0</v>
      </c>
      <c r="R132" s="93">
        <v>0</v>
      </c>
      <c r="S132" s="93">
        <v>0</v>
      </c>
    </row>
    <row r="133" spans="1:19">
      <c r="A133" s="93" t="s">
        <v>431</v>
      </c>
      <c r="B133" s="94">
        <v>169191000000</v>
      </c>
      <c r="C133" s="93">
        <v>151365.93299999999</v>
      </c>
      <c r="D133" s="93"/>
      <c r="E133" s="93">
        <v>66738.464999999997</v>
      </c>
      <c r="F133" s="93">
        <v>10771.038</v>
      </c>
      <c r="G133" s="93">
        <v>20532.098000000002</v>
      </c>
      <c r="H133" s="93">
        <v>1169.6869999999999</v>
      </c>
      <c r="I133" s="93">
        <v>53335.478000000003</v>
      </c>
      <c r="J133" s="93">
        <v>3692</v>
      </c>
      <c r="K133" s="93">
        <v>0</v>
      </c>
      <c r="L133" s="93">
        <v>0</v>
      </c>
      <c r="M133" s="93">
        <v>0</v>
      </c>
      <c r="N133" s="93">
        <v>0</v>
      </c>
      <c r="O133" s="93">
        <v>0</v>
      </c>
      <c r="P133" s="93">
        <v>0</v>
      </c>
      <c r="Q133" s="93">
        <v>0</v>
      </c>
      <c r="R133" s="93">
        <v>0</v>
      </c>
      <c r="S133" s="93">
        <v>0</v>
      </c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5"/>
      <c r="B135" s="93" t="s">
        <v>462</v>
      </c>
      <c r="C135" s="93" t="s">
        <v>463</v>
      </c>
      <c r="D135" s="93" t="s">
        <v>464</v>
      </c>
      <c r="E135" s="93" t="s">
        <v>239</v>
      </c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3" t="s">
        <v>465</v>
      </c>
      <c r="B136" s="93">
        <v>17999</v>
      </c>
      <c r="C136" s="93">
        <v>7794.93</v>
      </c>
      <c r="D136" s="93">
        <v>0</v>
      </c>
      <c r="E136" s="93">
        <v>25793.93</v>
      </c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3" t="s">
        <v>466</v>
      </c>
      <c r="B137" s="93">
        <v>7.85</v>
      </c>
      <c r="C137" s="93">
        <v>3.4</v>
      </c>
      <c r="D137" s="93">
        <v>0</v>
      </c>
      <c r="E137" s="93">
        <v>11.24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3" t="s">
        <v>467</v>
      </c>
      <c r="B138" s="93">
        <v>7.85</v>
      </c>
      <c r="C138" s="93">
        <v>3.4</v>
      </c>
      <c r="D138" s="93">
        <v>0</v>
      </c>
      <c r="E138" s="93">
        <v>11.24</v>
      </c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4"/>
      <c r="B139" s="84"/>
    </row>
    <row r="140" spans="1:19">
      <c r="A140" s="84"/>
      <c r="B140" s="84"/>
    </row>
    <row r="141" spans="1:19">
      <c r="A141" s="84"/>
      <c r="B141" s="84"/>
    </row>
    <row r="142" spans="1:19">
      <c r="A142" s="84"/>
      <c r="B142" s="8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0"/>
  <dimension ref="A1:S142"/>
  <sheetViews>
    <sheetView workbookViewId="0"/>
  </sheetViews>
  <sheetFormatPr defaultRowHeight="10.5"/>
  <cols>
    <col min="1" max="1" width="38.83203125" style="83" customWidth="1"/>
    <col min="2" max="2" width="25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164062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4.83203125" style="83" customWidth="1"/>
    <col min="18" max="18" width="42.6640625" style="83" customWidth="1"/>
    <col min="19" max="19" width="48.1640625" style="83" customWidth="1"/>
    <col min="20" max="27" width="9.33203125" style="83" customWidth="1"/>
    <col min="28" max="16384" width="9.33203125" style="83"/>
  </cols>
  <sheetData>
    <row r="1" spans="1:19">
      <c r="A1" s="85"/>
      <c r="B1" s="93" t="s">
        <v>297</v>
      </c>
      <c r="C1" s="93" t="s">
        <v>298</v>
      </c>
      <c r="D1" s="93" t="s">
        <v>299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300</v>
      </c>
      <c r="B2" s="93">
        <v>3846.83</v>
      </c>
      <c r="C2" s="93">
        <v>1676.91</v>
      </c>
      <c r="D2" s="93">
        <v>1676.91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301</v>
      </c>
      <c r="B3" s="93">
        <v>3846.83</v>
      </c>
      <c r="C3" s="93">
        <v>1676.91</v>
      </c>
      <c r="D3" s="93">
        <v>1676.91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302</v>
      </c>
      <c r="B4" s="93">
        <v>8644.8799999999992</v>
      </c>
      <c r="C4" s="93">
        <v>3768.49</v>
      </c>
      <c r="D4" s="93">
        <v>3768.49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303</v>
      </c>
      <c r="B5" s="93">
        <v>8644.8799999999992</v>
      </c>
      <c r="C5" s="93">
        <v>3768.49</v>
      </c>
      <c r="D5" s="93">
        <v>3768.49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3" t="s">
        <v>304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305</v>
      </c>
      <c r="B8" s="93">
        <v>2293.9899999999998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306</v>
      </c>
      <c r="B9" s="93">
        <v>2293.9899999999998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307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3" t="s">
        <v>308</v>
      </c>
      <c r="C12" s="93" t="s">
        <v>309</v>
      </c>
      <c r="D12" s="93" t="s">
        <v>310</v>
      </c>
      <c r="E12" s="93" t="s">
        <v>311</v>
      </c>
      <c r="F12" s="93" t="s">
        <v>312</v>
      </c>
      <c r="G12" s="93" t="s">
        <v>313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70</v>
      </c>
      <c r="B13" s="93">
        <v>7.44</v>
      </c>
      <c r="C13" s="93">
        <v>1951.68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71</v>
      </c>
      <c r="B14" s="93">
        <v>142.85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78</v>
      </c>
      <c r="B15" s="93">
        <v>971.08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79</v>
      </c>
      <c r="B16" s="93">
        <v>57.96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80</v>
      </c>
      <c r="B17" s="93">
        <v>198.81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81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82</v>
      </c>
      <c r="B19" s="93">
        <v>517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83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84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85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65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86</v>
      </c>
      <c r="B24" s="93">
        <v>0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87</v>
      </c>
      <c r="B25" s="93">
        <v>0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88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89</v>
      </c>
      <c r="B28" s="93">
        <v>1895.16</v>
      </c>
      <c r="C28" s="93">
        <v>1951.68</v>
      </c>
      <c r="D28" s="93">
        <v>0</v>
      </c>
      <c r="E28" s="93">
        <v>0</v>
      </c>
      <c r="F28" s="93">
        <v>0</v>
      </c>
      <c r="G28" s="93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3" t="s">
        <v>304</v>
      </c>
      <c r="C30" s="93" t="s">
        <v>2</v>
      </c>
      <c r="D30" s="93" t="s">
        <v>314</v>
      </c>
      <c r="E30" s="93" t="s">
        <v>315</v>
      </c>
      <c r="F30" s="93" t="s">
        <v>316</v>
      </c>
      <c r="G30" s="93" t="s">
        <v>317</v>
      </c>
      <c r="H30" s="93" t="s">
        <v>318</v>
      </c>
      <c r="I30" s="93" t="s">
        <v>319</v>
      </c>
      <c r="J30" s="93" t="s">
        <v>320</v>
      </c>
      <c r="K30"/>
      <c r="L30"/>
      <c r="M30"/>
      <c r="N30"/>
      <c r="O30"/>
      <c r="P30"/>
      <c r="Q30"/>
      <c r="R30"/>
      <c r="S30"/>
    </row>
    <row r="31" spans="1:19">
      <c r="A31" s="93" t="s">
        <v>321</v>
      </c>
      <c r="B31" s="93">
        <v>379.89</v>
      </c>
      <c r="C31" s="93" t="s">
        <v>3</v>
      </c>
      <c r="D31" s="93">
        <v>2317.33</v>
      </c>
      <c r="E31" s="93">
        <v>1</v>
      </c>
      <c r="F31" s="93">
        <v>416.17</v>
      </c>
      <c r="G31" s="93">
        <v>0</v>
      </c>
      <c r="H31" s="93">
        <v>12.55</v>
      </c>
      <c r="I31" s="93">
        <v>27.87</v>
      </c>
      <c r="J31" s="93">
        <v>8.07</v>
      </c>
      <c r="K31"/>
      <c r="L31"/>
      <c r="M31"/>
      <c r="N31"/>
      <c r="O31"/>
      <c r="P31"/>
      <c r="Q31"/>
      <c r="R31"/>
      <c r="S31"/>
    </row>
    <row r="32" spans="1:19">
      <c r="A32" s="93" t="s">
        <v>322</v>
      </c>
      <c r="B32" s="93">
        <v>1600.48</v>
      </c>
      <c r="C32" s="93" t="s">
        <v>3</v>
      </c>
      <c r="D32" s="93">
        <v>9762.9500000000007</v>
      </c>
      <c r="E32" s="93">
        <v>1</v>
      </c>
      <c r="F32" s="93">
        <v>356.86</v>
      </c>
      <c r="G32" s="93">
        <v>0</v>
      </c>
      <c r="H32" s="93">
        <v>36.25</v>
      </c>
      <c r="I32" s="93">
        <v>6.19</v>
      </c>
      <c r="J32" s="93">
        <v>3.23</v>
      </c>
      <c r="K32"/>
      <c r="L32"/>
      <c r="M32"/>
      <c r="N32"/>
      <c r="O32"/>
      <c r="P32"/>
      <c r="Q32"/>
      <c r="R32"/>
      <c r="S32"/>
    </row>
    <row r="33" spans="1:19">
      <c r="A33" s="93" t="s">
        <v>323</v>
      </c>
      <c r="B33" s="93">
        <v>12</v>
      </c>
      <c r="C33" s="93" t="s">
        <v>3</v>
      </c>
      <c r="D33" s="93">
        <v>73.2</v>
      </c>
      <c r="E33" s="93">
        <v>1</v>
      </c>
      <c r="F33" s="93">
        <v>24.38</v>
      </c>
      <c r="G33" s="93">
        <v>7.83</v>
      </c>
      <c r="H33" s="93">
        <v>36.25</v>
      </c>
      <c r="I33" s="93">
        <v>6.19</v>
      </c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324</v>
      </c>
      <c r="B34" s="93">
        <v>150.81</v>
      </c>
      <c r="C34" s="93" t="s">
        <v>3</v>
      </c>
      <c r="D34" s="93">
        <v>919.94</v>
      </c>
      <c r="E34" s="93">
        <v>1</v>
      </c>
      <c r="F34" s="93">
        <v>189.8</v>
      </c>
      <c r="G34" s="93">
        <v>38.049999999999997</v>
      </c>
      <c r="H34" s="93">
        <v>36.25</v>
      </c>
      <c r="I34" s="93">
        <v>6.19</v>
      </c>
      <c r="J34" s="93">
        <v>3.23</v>
      </c>
      <c r="K34"/>
      <c r="L34"/>
      <c r="M34"/>
      <c r="N34"/>
      <c r="O34"/>
      <c r="P34"/>
      <c r="Q34"/>
      <c r="R34"/>
      <c r="S34"/>
    </row>
    <row r="35" spans="1:19">
      <c r="A35" s="93" t="s">
        <v>325</v>
      </c>
      <c r="B35" s="93">
        <v>150.81</v>
      </c>
      <c r="C35" s="93" t="s">
        <v>3</v>
      </c>
      <c r="D35" s="93">
        <v>919.94</v>
      </c>
      <c r="E35" s="93">
        <v>1</v>
      </c>
      <c r="F35" s="93">
        <v>189.8</v>
      </c>
      <c r="G35" s="93">
        <v>38.049999999999997</v>
      </c>
      <c r="H35" s="93">
        <v>36.25</v>
      </c>
      <c r="I35" s="93">
        <v>6.19</v>
      </c>
      <c r="J35" s="93">
        <v>21.52</v>
      </c>
      <c r="K35"/>
      <c r="L35"/>
      <c r="M35"/>
      <c r="N35"/>
      <c r="O35"/>
      <c r="P35"/>
      <c r="Q35"/>
      <c r="R35"/>
      <c r="S35"/>
    </row>
    <row r="36" spans="1:19">
      <c r="A36" s="93" t="s">
        <v>239</v>
      </c>
      <c r="B36" s="93">
        <v>2293.9899999999998</v>
      </c>
      <c r="C36" s="93"/>
      <c r="D36" s="93">
        <v>13993.36</v>
      </c>
      <c r="E36" s="93"/>
      <c r="F36" s="93">
        <v>1177.02</v>
      </c>
      <c r="G36" s="93">
        <v>83.94</v>
      </c>
      <c r="H36" s="93">
        <v>32.325200000000002</v>
      </c>
      <c r="I36" s="93">
        <v>7.11</v>
      </c>
      <c r="J36" s="93">
        <v>5.2169999999999996</v>
      </c>
      <c r="K36"/>
      <c r="L36"/>
      <c r="M36"/>
      <c r="N36"/>
      <c r="O36"/>
      <c r="P36"/>
      <c r="Q36"/>
      <c r="R36"/>
      <c r="S36"/>
    </row>
    <row r="37" spans="1:19">
      <c r="A37" s="93" t="s">
        <v>326</v>
      </c>
      <c r="B37" s="93">
        <v>2293.9899999999998</v>
      </c>
      <c r="C37" s="93"/>
      <c r="D37" s="93">
        <v>13993.36</v>
      </c>
      <c r="E37" s="93"/>
      <c r="F37" s="93">
        <v>1177.02</v>
      </c>
      <c r="G37" s="93">
        <v>83.94</v>
      </c>
      <c r="H37" s="93">
        <v>32.325200000000002</v>
      </c>
      <c r="I37" s="93">
        <v>7.11</v>
      </c>
      <c r="J37" s="93">
        <v>5.2169999999999996</v>
      </c>
      <c r="K37"/>
      <c r="L37"/>
      <c r="M37"/>
      <c r="N37"/>
      <c r="O37"/>
      <c r="P37"/>
      <c r="Q37"/>
      <c r="R37"/>
      <c r="S37"/>
    </row>
    <row r="38" spans="1:19">
      <c r="A38" s="93" t="s">
        <v>327</v>
      </c>
      <c r="B38" s="93">
        <v>0</v>
      </c>
      <c r="C38" s="93"/>
      <c r="D38" s="93">
        <v>0</v>
      </c>
      <c r="E38" s="93"/>
      <c r="F38" s="93">
        <v>0</v>
      </c>
      <c r="G38" s="93">
        <v>0</v>
      </c>
      <c r="H38" s="93"/>
      <c r="I38" s="93"/>
      <c r="J38" s="93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 s="85"/>
      <c r="B40" s="93" t="s">
        <v>49</v>
      </c>
      <c r="C40" s="93" t="s">
        <v>328</v>
      </c>
      <c r="D40" s="93" t="s">
        <v>329</v>
      </c>
      <c r="E40" s="93" t="s">
        <v>330</v>
      </c>
      <c r="F40" s="93" t="s">
        <v>331</v>
      </c>
      <c r="G40" s="93" t="s">
        <v>332</v>
      </c>
      <c r="H40" s="93" t="s">
        <v>333</v>
      </c>
      <c r="I40" s="93" t="s">
        <v>334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335</v>
      </c>
      <c r="B41" s="93" t="s">
        <v>336</v>
      </c>
      <c r="C41" s="93">
        <v>0.08</v>
      </c>
      <c r="D41" s="93">
        <v>0.40300000000000002</v>
      </c>
      <c r="E41" s="93">
        <v>0.42899999999999999</v>
      </c>
      <c r="F41" s="93">
        <v>42.67</v>
      </c>
      <c r="G41" s="93">
        <v>90</v>
      </c>
      <c r="H41" s="93">
        <v>90</v>
      </c>
      <c r="I41" s="93" t="s">
        <v>337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338</v>
      </c>
      <c r="B42" s="93" t="s">
        <v>336</v>
      </c>
      <c r="C42" s="93">
        <v>0.08</v>
      </c>
      <c r="D42" s="93">
        <v>0.40300000000000002</v>
      </c>
      <c r="E42" s="93">
        <v>0.42899999999999999</v>
      </c>
      <c r="F42" s="93">
        <v>330.83</v>
      </c>
      <c r="G42" s="93">
        <v>0</v>
      </c>
      <c r="H42" s="93">
        <v>90</v>
      </c>
      <c r="I42" s="93" t="s">
        <v>339</v>
      </c>
      <c r="J42"/>
      <c r="K42"/>
      <c r="L42"/>
      <c r="M42"/>
      <c r="N42"/>
      <c r="O42"/>
      <c r="P42"/>
      <c r="Q42"/>
      <c r="R42"/>
      <c r="S42"/>
    </row>
    <row r="43" spans="1:19">
      <c r="A43" s="93" t="s">
        <v>340</v>
      </c>
      <c r="B43" s="93" t="s">
        <v>336</v>
      </c>
      <c r="C43" s="93">
        <v>0.08</v>
      </c>
      <c r="D43" s="93">
        <v>0.40300000000000002</v>
      </c>
      <c r="E43" s="93">
        <v>0.42899999999999999</v>
      </c>
      <c r="F43" s="93">
        <v>42.67</v>
      </c>
      <c r="G43" s="93">
        <v>270</v>
      </c>
      <c r="H43" s="93">
        <v>90</v>
      </c>
      <c r="I43" s="93" t="s">
        <v>341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342</v>
      </c>
      <c r="B44" s="93" t="s">
        <v>343</v>
      </c>
      <c r="C44" s="93">
        <v>0.3</v>
      </c>
      <c r="D44" s="93">
        <v>3.12</v>
      </c>
      <c r="E44" s="93">
        <v>12.904</v>
      </c>
      <c r="F44" s="93">
        <v>379.89</v>
      </c>
      <c r="G44" s="93">
        <v>90</v>
      </c>
      <c r="H44" s="93">
        <v>180</v>
      </c>
      <c r="I44" s="93"/>
      <c r="J44"/>
      <c r="K44"/>
      <c r="L44"/>
      <c r="M44"/>
      <c r="N44"/>
      <c r="O44"/>
      <c r="P44"/>
      <c r="Q44"/>
      <c r="R44"/>
      <c r="S44"/>
    </row>
    <row r="45" spans="1:19">
      <c r="A45" s="93" t="s">
        <v>344</v>
      </c>
      <c r="B45" s="93" t="s">
        <v>345</v>
      </c>
      <c r="C45" s="93">
        <v>0.3</v>
      </c>
      <c r="D45" s="93">
        <v>0.252</v>
      </c>
      <c r="E45" s="93">
        <v>0.26500000000000001</v>
      </c>
      <c r="F45" s="93">
        <v>379.89</v>
      </c>
      <c r="G45" s="93">
        <v>90</v>
      </c>
      <c r="H45" s="93">
        <v>0</v>
      </c>
      <c r="I45" s="93"/>
      <c r="J45"/>
      <c r="K45"/>
      <c r="L45"/>
      <c r="M45"/>
      <c r="N45"/>
      <c r="O45"/>
      <c r="P45"/>
      <c r="Q45"/>
      <c r="R45"/>
      <c r="S45"/>
    </row>
    <row r="46" spans="1:19">
      <c r="A46" s="93" t="s">
        <v>346</v>
      </c>
      <c r="B46" s="93" t="s">
        <v>336</v>
      </c>
      <c r="C46" s="93">
        <v>0.08</v>
      </c>
      <c r="D46" s="93">
        <v>0.40300000000000002</v>
      </c>
      <c r="E46" s="93">
        <v>0.42899999999999999</v>
      </c>
      <c r="F46" s="93">
        <v>178.43</v>
      </c>
      <c r="G46" s="93">
        <v>90</v>
      </c>
      <c r="H46" s="93">
        <v>90</v>
      </c>
      <c r="I46" s="93" t="s">
        <v>337</v>
      </c>
      <c r="J46"/>
      <c r="K46"/>
      <c r="L46"/>
      <c r="M46"/>
      <c r="N46"/>
      <c r="O46"/>
      <c r="P46"/>
      <c r="Q46"/>
      <c r="R46"/>
      <c r="S46"/>
    </row>
    <row r="47" spans="1:19">
      <c r="A47" s="93" t="s">
        <v>347</v>
      </c>
      <c r="B47" s="93" t="s">
        <v>336</v>
      </c>
      <c r="C47" s="93">
        <v>0.08</v>
      </c>
      <c r="D47" s="93">
        <v>0.40300000000000002</v>
      </c>
      <c r="E47" s="93">
        <v>0.42899999999999999</v>
      </c>
      <c r="F47" s="93">
        <v>178.43</v>
      </c>
      <c r="G47" s="93">
        <v>270</v>
      </c>
      <c r="H47" s="93">
        <v>90</v>
      </c>
      <c r="I47" s="93" t="s">
        <v>341</v>
      </c>
      <c r="J47"/>
      <c r="K47"/>
      <c r="L47"/>
      <c r="M47"/>
      <c r="N47"/>
      <c r="O47"/>
      <c r="P47"/>
      <c r="Q47"/>
      <c r="R47"/>
      <c r="S47"/>
    </row>
    <row r="48" spans="1:19">
      <c r="A48" s="93" t="s">
        <v>348</v>
      </c>
      <c r="B48" s="93" t="s">
        <v>343</v>
      </c>
      <c r="C48" s="93">
        <v>0.3</v>
      </c>
      <c r="D48" s="93">
        <v>3.12</v>
      </c>
      <c r="E48" s="93">
        <v>12.904</v>
      </c>
      <c r="F48" s="93">
        <v>1600.48</v>
      </c>
      <c r="G48" s="93">
        <v>0</v>
      </c>
      <c r="H48" s="93">
        <v>180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349</v>
      </c>
      <c r="B49" s="93" t="s">
        <v>345</v>
      </c>
      <c r="C49" s="93">
        <v>0.3</v>
      </c>
      <c r="D49" s="93">
        <v>0.252</v>
      </c>
      <c r="E49" s="93">
        <v>0.26500000000000001</v>
      </c>
      <c r="F49" s="93">
        <v>1600.48</v>
      </c>
      <c r="G49" s="93">
        <v>180</v>
      </c>
      <c r="H49" s="93">
        <v>0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350</v>
      </c>
      <c r="B50" s="93" t="s">
        <v>336</v>
      </c>
      <c r="C50" s="93">
        <v>0.08</v>
      </c>
      <c r="D50" s="93">
        <v>0.40300000000000002</v>
      </c>
      <c r="E50" s="93">
        <v>0.42899999999999999</v>
      </c>
      <c r="F50" s="93">
        <v>24.38</v>
      </c>
      <c r="G50" s="93">
        <v>180</v>
      </c>
      <c r="H50" s="93">
        <v>90</v>
      </c>
      <c r="I50" s="93" t="s">
        <v>351</v>
      </c>
      <c r="J50"/>
      <c r="K50"/>
      <c r="L50"/>
      <c r="M50"/>
      <c r="N50"/>
      <c r="O50"/>
      <c r="P50"/>
      <c r="Q50"/>
      <c r="R50"/>
      <c r="S50"/>
    </row>
    <row r="51" spans="1:19">
      <c r="A51" s="93" t="s">
        <v>352</v>
      </c>
      <c r="B51" s="93" t="s">
        <v>343</v>
      </c>
      <c r="C51" s="93">
        <v>0.3</v>
      </c>
      <c r="D51" s="93">
        <v>3.12</v>
      </c>
      <c r="E51" s="93">
        <v>12.904</v>
      </c>
      <c r="F51" s="93">
        <v>12</v>
      </c>
      <c r="G51" s="93">
        <v>180</v>
      </c>
      <c r="H51" s="93">
        <v>180</v>
      </c>
      <c r="I51" s="93"/>
      <c r="J51"/>
      <c r="K51"/>
      <c r="L51"/>
      <c r="M51"/>
      <c r="N51"/>
      <c r="O51"/>
      <c r="P51"/>
      <c r="Q51"/>
      <c r="R51"/>
      <c r="S51"/>
    </row>
    <row r="52" spans="1:19">
      <c r="A52" s="93" t="s">
        <v>353</v>
      </c>
      <c r="B52" s="93" t="s">
        <v>345</v>
      </c>
      <c r="C52" s="93">
        <v>0.3</v>
      </c>
      <c r="D52" s="93">
        <v>0.252</v>
      </c>
      <c r="E52" s="93">
        <v>0.26500000000000001</v>
      </c>
      <c r="F52" s="93">
        <v>12</v>
      </c>
      <c r="G52" s="93">
        <v>180</v>
      </c>
      <c r="H52" s="93">
        <v>0</v>
      </c>
      <c r="I52" s="93"/>
      <c r="J52"/>
      <c r="K52"/>
      <c r="L52"/>
      <c r="M52"/>
      <c r="N52"/>
      <c r="O52"/>
      <c r="P52"/>
      <c r="Q52"/>
      <c r="R52"/>
      <c r="S52"/>
    </row>
    <row r="53" spans="1:19">
      <c r="A53" s="93" t="s">
        <v>354</v>
      </c>
      <c r="B53" s="93" t="s">
        <v>336</v>
      </c>
      <c r="C53" s="93">
        <v>0.08</v>
      </c>
      <c r="D53" s="93">
        <v>0.40300000000000002</v>
      </c>
      <c r="E53" s="93">
        <v>0.42899999999999999</v>
      </c>
      <c r="F53" s="93">
        <v>153.22</v>
      </c>
      <c r="G53" s="93">
        <v>180</v>
      </c>
      <c r="H53" s="93">
        <v>90</v>
      </c>
      <c r="I53" s="93" t="s">
        <v>351</v>
      </c>
      <c r="J53"/>
      <c r="K53"/>
      <c r="L53"/>
      <c r="M53"/>
      <c r="N53"/>
      <c r="O53"/>
      <c r="P53"/>
      <c r="Q53"/>
      <c r="R53"/>
      <c r="S53"/>
    </row>
    <row r="54" spans="1:19">
      <c r="A54" s="93" t="s">
        <v>355</v>
      </c>
      <c r="B54" s="93" t="s">
        <v>336</v>
      </c>
      <c r="C54" s="93">
        <v>0.08</v>
      </c>
      <c r="D54" s="93">
        <v>0.40300000000000002</v>
      </c>
      <c r="E54" s="93">
        <v>0.42899999999999999</v>
      </c>
      <c r="F54" s="93">
        <v>36.58</v>
      </c>
      <c r="G54" s="93">
        <v>90</v>
      </c>
      <c r="H54" s="93">
        <v>90</v>
      </c>
      <c r="I54" s="93" t="s">
        <v>337</v>
      </c>
      <c r="J54"/>
      <c r="K54"/>
      <c r="L54"/>
      <c r="M54"/>
      <c r="N54"/>
      <c r="O54"/>
      <c r="P54"/>
      <c r="Q54"/>
      <c r="R54"/>
      <c r="S54"/>
    </row>
    <row r="55" spans="1:19">
      <c r="A55" s="93" t="s">
        <v>356</v>
      </c>
      <c r="B55" s="93" t="s">
        <v>343</v>
      </c>
      <c r="C55" s="93">
        <v>0.3</v>
      </c>
      <c r="D55" s="93">
        <v>3.12</v>
      </c>
      <c r="E55" s="93">
        <v>12.904</v>
      </c>
      <c r="F55" s="93">
        <v>150.81</v>
      </c>
      <c r="G55" s="93">
        <v>90</v>
      </c>
      <c r="H55" s="93">
        <v>180</v>
      </c>
      <c r="I55" s="93"/>
      <c r="J55"/>
      <c r="K55"/>
      <c r="L55"/>
      <c r="M55"/>
      <c r="N55"/>
      <c r="O55"/>
      <c r="P55"/>
      <c r="Q55"/>
      <c r="R55"/>
      <c r="S55"/>
    </row>
    <row r="56" spans="1:19">
      <c r="A56" s="93" t="s">
        <v>357</v>
      </c>
      <c r="B56" s="93" t="s">
        <v>345</v>
      </c>
      <c r="C56" s="93">
        <v>0.3</v>
      </c>
      <c r="D56" s="93">
        <v>0.252</v>
      </c>
      <c r="E56" s="93">
        <v>0.26500000000000001</v>
      </c>
      <c r="F56" s="93">
        <v>150.81</v>
      </c>
      <c r="G56" s="93">
        <v>90</v>
      </c>
      <c r="H56" s="93">
        <v>0</v>
      </c>
      <c r="I56" s="93"/>
      <c r="J56"/>
      <c r="K56"/>
      <c r="L56"/>
      <c r="M56"/>
      <c r="N56"/>
      <c r="O56"/>
      <c r="P56"/>
      <c r="Q56"/>
      <c r="R56"/>
      <c r="S56"/>
    </row>
    <row r="57" spans="1:19">
      <c r="A57" s="93" t="s">
        <v>358</v>
      </c>
      <c r="B57" s="93" t="s">
        <v>336</v>
      </c>
      <c r="C57" s="93">
        <v>0.08</v>
      </c>
      <c r="D57" s="93">
        <v>0.40300000000000002</v>
      </c>
      <c r="E57" s="93">
        <v>0.42899999999999999</v>
      </c>
      <c r="F57" s="93">
        <v>153.22</v>
      </c>
      <c r="G57" s="93">
        <v>180</v>
      </c>
      <c r="H57" s="93">
        <v>90</v>
      </c>
      <c r="I57" s="93" t="s">
        <v>351</v>
      </c>
      <c r="J57"/>
      <c r="K57"/>
      <c r="L57"/>
      <c r="M57"/>
      <c r="N57"/>
      <c r="O57"/>
      <c r="P57"/>
      <c r="Q57"/>
      <c r="R57"/>
      <c r="S57"/>
    </row>
    <row r="58" spans="1:19">
      <c r="A58" s="93" t="s">
        <v>359</v>
      </c>
      <c r="B58" s="93" t="s">
        <v>336</v>
      </c>
      <c r="C58" s="93">
        <v>0.08</v>
      </c>
      <c r="D58" s="93">
        <v>0.40300000000000002</v>
      </c>
      <c r="E58" s="93">
        <v>0.42899999999999999</v>
      </c>
      <c r="F58" s="93">
        <v>36.58</v>
      </c>
      <c r="G58" s="93">
        <v>270</v>
      </c>
      <c r="H58" s="93">
        <v>90</v>
      </c>
      <c r="I58" s="93" t="s">
        <v>341</v>
      </c>
      <c r="J58"/>
      <c r="K58"/>
      <c r="L58"/>
      <c r="M58"/>
      <c r="N58"/>
      <c r="O58"/>
      <c r="P58"/>
      <c r="Q58"/>
      <c r="R58"/>
      <c r="S58"/>
    </row>
    <row r="59" spans="1:19">
      <c r="A59" s="93" t="s">
        <v>360</v>
      </c>
      <c r="B59" s="93" t="s">
        <v>343</v>
      </c>
      <c r="C59" s="93">
        <v>0.3</v>
      </c>
      <c r="D59" s="93">
        <v>3.12</v>
      </c>
      <c r="E59" s="93">
        <v>12.904</v>
      </c>
      <c r="F59" s="93">
        <v>150.81</v>
      </c>
      <c r="G59" s="93">
        <v>180</v>
      </c>
      <c r="H59" s="93">
        <v>180</v>
      </c>
      <c r="I59" s="93"/>
      <c r="J59"/>
      <c r="K59"/>
      <c r="L59"/>
      <c r="M59"/>
      <c r="N59"/>
      <c r="O59"/>
      <c r="P59"/>
      <c r="Q59"/>
      <c r="R59"/>
      <c r="S59"/>
    </row>
    <row r="60" spans="1:19">
      <c r="A60" s="93" t="s">
        <v>361</v>
      </c>
      <c r="B60" s="93" t="s">
        <v>345</v>
      </c>
      <c r="C60" s="93">
        <v>0.3</v>
      </c>
      <c r="D60" s="93">
        <v>0.252</v>
      </c>
      <c r="E60" s="93">
        <v>0.26500000000000001</v>
      </c>
      <c r="F60" s="93">
        <v>150.81</v>
      </c>
      <c r="G60" s="93">
        <v>180</v>
      </c>
      <c r="H60" s="93">
        <v>0</v>
      </c>
      <c r="I60" s="93"/>
      <c r="J60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85"/>
      <c r="B62" s="93" t="s">
        <v>49</v>
      </c>
      <c r="C62" s="93" t="s">
        <v>362</v>
      </c>
      <c r="D62" s="93" t="s">
        <v>363</v>
      </c>
      <c r="E62" s="93" t="s">
        <v>364</v>
      </c>
      <c r="F62" s="93" t="s">
        <v>43</v>
      </c>
      <c r="G62" s="93" t="s">
        <v>365</v>
      </c>
      <c r="H62" s="93" t="s">
        <v>366</v>
      </c>
      <c r="I62" s="93" t="s">
        <v>367</v>
      </c>
      <c r="J62" s="93" t="s">
        <v>332</v>
      </c>
      <c r="K62" s="93" t="s">
        <v>334</v>
      </c>
      <c r="L62"/>
      <c r="M62"/>
      <c r="N62"/>
      <c r="O62"/>
      <c r="P62"/>
      <c r="Q62"/>
      <c r="R62"/>
      <c r="S62"/>
    </row>
    <row r="63" spans="1:19">
      <c r="A63" s="93" t="s">
        <v>368</v>
      </c>
      <c r="B63" s="93" t="s">
        <v>639</v>
      </c>
      <c r="C63" s="93">
        <v>7.83</v>
      </c>
      <c r="D63" s="93">
        <v>7.83</v>
      </c>
      <c r="E63" s="93">
        <v>2.956</v>
      </c>
      <c r="F63" s="93">
        <v>0.38500000000000001</v>
      </c>
      <c r="G63" s="93">
        <v>0.30499999999999999</v>
      </c>
      <c r="H63" s="93" t="s">
        <v>369</v>
      </c>
      <c r="I63" s="93" t="s">
        <v>350</v>
      </c>
      <c r="J63" s="93">
        <v>180</v>
      </c>
      <c r="K63" s="93" t="s">
        <v>351</v>
      </c>
      <c r="L63"/>
      <c r="M63"/>
      <c r="N63"/>
      <c r="O63"/>
      <c r="P63"/>
      <c r="Q63"/>
      <c r="R63"/>
      <c r="S63"/>
    </row>
    <row r="64" spans="1:19">
      <c r="A64" s="93" t="s">
        <v>370</v>
      </c>
      <c r="B64" s="93" t="s">
        <v>639</v>
      </c>
      <c r="C64" s="93">
        <v>38.049999999999997</v>
      </c>
      <c r="D64" s="93">
        <v>38.049999999999997</v>
      </c>
      <c r="E64" s="93">
        <v>2.956</v>
      </c>
      <c r="F64" s="93">
        <v>0.38500000000000001</v>
      </c>
      <c r="G64" s="93">
        <v>0.30499999999999999</v>
      </c>
      <c r="H64" s="93" t="s">
        <v>369</v>
      </c>
      <c r="I64" s="93" t="s">
        <v>354</v>
      </c>
      <c r="J64" s="93">
        <v>180</v>
      </c>
      <c r="K64" s="93" t="s">
        <v>351</v>
      </c>
      <c r="L64"/>
      <c r="M64"/>
      <c r="N64"/>
      <c r="O64"/>
      <c r="P64"/>
      <c r="Q64"/>
      <c r="R64"/>
      <c r="S64"/>
    </row>
    <row r="65" spans="1:19">
      <c r="A65" s="93" t="s">
        <v>371</v>
      </c>
      <c r="B65" s="93" t="s">
        <v>639</v>
      </c>
      <c r="C65" s="93">
        <v>38.049999999999997</v>
      </c>
      <c r="D65" s="93">
        <v>38.049999999999997</v>
      </c>
      <c r="E65" s="93">
        <v>2.956</v>
      </c>
      <c r="F65" s="93">
        <v>0.38500000000000001</v>
      </c>
      <c r="G65" s="93">
        <v>0.30499999999999999</v>
      </c>
      <c r="H65" s="93" t="s">
        <v>369</v>
      </c>
      <c r="I65" s="93" t="s">
        <v>358</v>
      </c>
      <c r="J65" s="93">
        <v>180</v>
      </c>
      <c r="K65" s="93" t="s">
        <v>351</v>
      </c>
      <c r="L65"/>
      <c r="M65"/>
      <c r="N65"/>
      <c r="O65"/>
      <c r="P65"/>
      <c r="Q65"/>
      <c r="R65"/>
      <c r="S65"/>
    </row>
    <row r="66" spans="1:19">
      <c r="A66" s="93" t="s">
        <v>372</v>
      </c>
      <c r="B66" s="93"/>
      <c r="C66" s="93"/>
      <c r="D66" s="93">
        <v>83.94</v>
      </c>
      <c r="E66" s="93">
        <v>2.96</v>
      </c>
      <c r="F66" s="93">
        <v>0.38500000000000001</v>
      </c>
      <c r="G66" s="93">
        <v>0.30499999999999999</v>
      </c>
      <c r="H66" s="93"/>
      <c r="I66" s="93"/>
      <c r="J66" s="93"/>
      <c r="K66" s="93"/>
      <c r="L66"/>
      <c r="M66"/>
      <c r="N66"/>
      <c r="O66"/>
      <c r="P66"/>
      <c r="Q66"/>
      <c r="R66"/>
      <c r="S66"/>
    </row>
    <row r="67" spans="1:19">
      <c r="A67" s="93" t="s">
        <v>373</v>
      </c>
      <c r="B67" s="93"/>
      <c r="C67" s="93"/>
      <c r="D67" s="93">
        <v>0</v>
      </c>
      <c r="E67" s="93" t="s">
        <v>374</v>
      </c>
      <c r="F67" s="93" t="s">
        <v>374</v>
      </c>
      <c r="G67" s="93" t="s">
        <v>374</v>
      </c>
      <c r="H67" s="93"/>
      <c r="I67" s="93"/>
      <c r="J67" s="93"/>
      <c r="K67" s="93"/>
      <c r="L67"/>
      <c r="M67"/>
      <c r="N67"/>
      <c r="O67"/>
      <c r="P67"/>
      <c r="Q67"/>
      <c r="R67"/>
      <c r="S67"/>
    </row>
    <row r="68" spans="1:19">
      <c r="A68" s="93" t="s">
        <v>375</v>
      </c>
      <c r="B68" s="93"/>
      <c r="C68" s="93"/>
      <c r="D68" s="93">
        <v>83.94</v>
      </c>
      <c r="E68" s="93">
        <v>2.96</v>
      </c>
      <c r="F68" s="93">
        <v>0.38500000000000001</v>
      </c>
      <c r="G68" s="93">
        <v>0.30499999999999999</v>
      </c>
      <c r="H68" s="93"/>
      <c r="I68" s="93"/>
      <c r="J68" s="93"/>
      <c r="K68" s="93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5"/>
      <c r="B70" s="93" t="s">
        <v>114</v>
      </c>
      <c r="C70" s="93" t="s">
        <v>376</v>
      </c>
      <c r="D70" s="93" t="s">
        <v>377</v>
      </c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3" t="s">
        <v>33</v>
      </c>
      <c r="B71" s="93"/>
      <c r="C71" s="93"/>
      <c r="D71" s="93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 s="85"/>
      <c r="B73" s="93" t="s">
        <v>114</v>
      </c>
      <c r="C73" s="93" t="s">
        <v>378</v>
      </c>
      <c r="D73" s="93" t="s">
        <v>379</v>
      </c>
      <c r="E73" s="93" t="s">
        <v>380</v>
      </c>
      <c r="F73" s="93" t="s">
        <v>381</v>
      </c>
      <c r="G73" s="93" t="s">
        <v>377</v>
      </c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382</v>
      </c>
      <c r="B74" s="93" t="s">
        <v>383</v>
      </c>
      <c r="C74" s="93">
        <v>91162.52</v>
      </c>
      <c r="D74" s="93">
        <v>61633.45</v>
      </c>
      <c r="E74" s="93">
        <v>29529.07</v>
      </c>
      <c r="F74" s="93">
        <v>0.68</v>
      </c>
      <c r="G74" s="93">
        <v>2.9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384</v>
      </c>
      <c r="B75" s="93" t="s">
        <v>383</v>
      </c>
      <c r="C75" s="93">
        <v>203689.54</v>
      </c>
      <c r="D75" s="93">
        <v>137711.07999999999</v>
      </c>
      <c r="E75" s="93">
        <v>65978.460000000006</v>
      </c>
      <c r="F75" s="93">
        <v>0.68</v>
      </c>
      <c r="G75" s="93">
        <v>2.89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3" t="s">
        <v>385</v>
      </c>
      <c r="B76" s="93" t="s">
        <v>383</v>
      </c>
      <c r="C76" s="93">
        <v>35258.26</v>
      </c>
      <c r="D76" s="93">
        <v>25159.07</v>
      </c>
      <c r="E76" s="93">
        <v>10099.19</v>
      </c>
      <c r="F76" s="93">
        <v>0.71</v>
      </c>
      <c r="G76" s="93">
        <v>3.04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3" t="s">
        <v>386</v>
      </c>
      <c r="B77" s="93" t="s">
        <v>383</v>
      </c>
      <c r="C77" s="93">
        <v>40650.379999999997</v>
      </c>
      <c r="D77" s="93">
        <v>27483.040000000001</v>
      </c>
      <c r="E77" s="93">
        <v>13167.34</v>
      </c>
      <c r="F77" s="93">
        <v>0.68</v>
      </c>
      <c r="G77" s="93">
        <v>2.64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5"/>
      <c r="B79" s="93" t="s">
        <v>114</v>
      </c>
      <c r="C79" s="93" t="s">
        <v>378</v>
      </c>
      <c r="D79" s="93" t="s">
        <v>377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3" t="s">
        <v>387</v>
      </c>
      <c r="B80" s="93" t="s">
        <v>388</v>
      </c>
      <c r="C80" s="93">
        <v>2693.32</v>
      </c>
      <c r="D80" s="93">
        <v>1</v>
      </c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389</v>
      </c>
      <c r="B81" s="93" t="s">
        <v>390</v>
      </c>
      <c r="C81" s="93">
        <v>97683.04</v>
      </c>
      <c r="D81" s="93">
        <v>0.78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93" t="s">
        <v>391</v>
      </c>
      <c r="B82" s="93" t="s">
        <v>390</v>
      </c>
      <c r="C82" s="93">
        <v>315507.77</v>
      </c>
      <c r="D82" s="93">
        <v>0.78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3" t="s">
        <v>392</v>
      </c>
      <c r="B83" s="93" t="s">
        <v>390</v>
      </c>
      <c r="C83" s="93">
        <v>49026.73</v>
      </c>
      <c r="D83" s="93">
        <v>0.8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393</v>
      </c>
      <c r="B84" s="93" t="s">
        <v>390</v>
      </c>
      <c r="C84" s="93">
        <v>49026.61</v>
      </c>
      <c r="D84" s="93">
        <v>0.8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5"/>
      <c r="B86" s="93" t="s">
        <v>114</v>
      </c>
      <c r="C86" s="93" t="s">
        <v>394</v>
      </c>
      <c r="D86" s="93" t="s">
        <v>395</v>
      </c>
      <c r="E86" s="93" t="s">
        <v>396</v>
      </c>
      <c r="F86" s="93" t="s">
        <v>397</v>
      </c>
      <c r="G86" s="93" t="s">
        <v>398</v>
      </c>
      <c r="H86" s="93" t="s">
        <v>399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400</v>
      </c>
      <c r="B87" s="93" t="s">
        <v>401</v>
      </c>
      <c r="C87" s="93">
        <v>0.54</v>
      </c>
      <c r="D87" s="93">
        <v>49.8</v>
      </c>
      <c r="E87" s="93">
        <v>0.12</v>
      </c>
      <c r="F87" s="93">
        <v>11.04</v>
      </c>
      <c r="G87" s="93">
        <v>1</v>
      </c>
      <c r="H87" s="93" t="s">
        <v>402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403</v>
      </c>
      <c r="B88" s="93" t="s">
        <v>404</v>
      </c>
      <c r="C88" s="93">
        <v>0.57999999999999996</v>
      </c>
      <c r="D88" s="93">
        <v>1109.6500000000001</v>
      </c>
      <c r="E88" s="93">
        <v>3.67</v>
      </c>
      <c r="F88" s="93">
        <v>7002.4</v>
      </c>
      <c r="G88" s="93">
        <v>1</v>
      </c>
      <c r="H88" s="93" t="s">
        <v>405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406</v>
      </c>
      <c r="B89" s="93" t="s">
        <v>404</v>
      </c>
      <c r="C89" s="93">
        <v>0.59</v>
      </c>
      <c r="D89" s="93">
        <v>1109.6500000000001</v>
      </c>
      <c r="E89" s="93">
        <v>8.1999999999999993</v>
      </c>
      <c r="F89" s="93">
        <v>15387.95</v>
      </c>
      <c r="G89" s="93">
        <v>1</v>
      </c>
      <c r="H89" s="93" t="s">
        <v>405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407</v>
      </c>
      <c r="B90" s="93" t="s">
        <v>404</v>
      </c>
      <c r="C90" s="93">
        <v>0.55000000000000004</v>
      </c>
      <c r="D90" s="93">
        <v>622</v>
      </c>
      <c r="E90" s="93">
        <v>1.64</v>
      </c>
      <c r="F90" s="93">
        <v>1864.86</v>
      </c>
      <c r="G90" s="93">
        <v>1</v>
      </c>
      <c r="H90" s="93" t="s">
        <v>405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408</v>
      </c>
      <c r="B91" s="93" t="s">
        <v>404</v>
      </c>
      <c r="C91" s="93">
        <v>0.55000000000000004</v>
      </c>
      <c r="D91" s="93">
        <v>622</v>
      </c>
      <c r="E91" s="93">
        <v>1.64</v>
      </c>
      <c r="F91" s="93">
        <v>1864.85</v>
      </c>
      <c r="G91" s="93">
        <v>1</v>
      </c>
      <c r="H91" s="93" t="s">
        <v>405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5"/>
      <c r="B93" s="93" t="s">
        <v>114</v>
      </c>
      <c r="C93" s="93" t="s">
        <v>409</v>
      </c>
      <c r="D93" s="93" t="s">
        <v>410</v>
      </c>
      <c r="E93" s="93" t="s">
        <v>411</v>
      </c>
      <c r="F93" s="93" t="s">
        <v>412</v>
      </c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33</v>
      </c>
      <c r="B94" s="93"/>
      <c r="C94" s="93"/>
      <c r="D94" s="93"/>
      <c r="E94" s="93"/>
      <c r="F94" s="93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5"/>
      <c r="B96" s="93" t="s">
        <v>114</v>
      </c>
      <c r="C96" s="93" t="s">
        <v>413</v>
      </c>
      <c r="D96" s="93" t="s">
        <v>414</v>
      </c>
      <c r="E96" s="93" t="s">
        <v>415</v>
      </c>
      <c r="F96" s="93" t="s">
        <v>416</v>
      </c>
      <c r="G96" s="93" t="s">
        <v>417</v>
      </c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33</v>
      </c>
      <c r="B97" s="93"/>
      <c r="C97" s="93"/>
      <c r="D97" s="93"/>
      <c r="E97" s="93"/>
      <c r="F97" s="93"/>
      <c r="G97" s="93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5"/>
      <c r="B99" s="93" t="s">
        <v>432</v>
      </c>
      <c r="C99" s="93" t="s">
        <v>433</v>
      </c>
      <c r="D99" s="93" t="s">
        <v>434</v>
      </c>
      <c r="E99" s="93" t="s">
        <v>435</v>
      </c>
      <c r="F99" s="93" t="s">
        <v>436</v>
      </c>
      <c r="G99" s="93" t="s">
        <v>437</v>
      </c>
      <c r="H99" s="93" t="s">
        <v>438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3" t="s">
        <v>418</v>
      </c>
      <c r="B100" s="93">
        <v>60531.498099999997</v>
      </c>
      <c r="C100" s="93">
        <v>86.047600000000003</v>
      </c>
      <c r="D100" s="93">
        <v>101.5548</v>
      </c>
      <c r="E100" s="93">
        <v>0</v>
      </c>
      <c r="F100" s="93">
        <v>8.0000000000000004E-4</v>
      </c>
      <c r="G100" s="93">
        <v>66666.521099999998</v>
      </c>
      <c r="H100" s="93">
        <v>23923.066599999998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3" t="s">
        <v>419</v>
      </c>
      <c r="B101" s="93">
        <v>49789.614200000004</v>
      </c>
      <c r="C101" s="93">
        <v>72.947400000000002</v>
      </c>
      <c r="D101" s="93">
        <v>90.597999999999999</v>
      </c>
      <c r="E101" s="93">
        <v>0</v>
      </c>
      <c r="F101" s="93">
        <v>6.9999999999999999E-4</v>
      </c>
      <c r="G101" s="93">
        <v>59488.1342</v>
      </c>
      <c r="H101" s="93">
        <v>19885.0939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3" t="s">
        <v>420</v>
      </c>
      <c r="B102" s="93">
        <v>45507.945099999997</v>
      </c>
      <c r="C102" s="93">
        <v>71.962500000000006</v>
      </c>
      <c r="D102" s="93">
        <v>100.02630000000001</v>
      </c>
      <c r="E102" s="93">
        <v>0</v>
      </c>
      <c r="F102" s="93">
        <v>8.0000000000000004E-4</v>
      </c>
      <c r="G102" s="93">
        <v>65710.955300000001</v>
      </c>
      <c r="H102" s="93">
        <v>18680.5537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3" t="s">
        <v>421</v>
      </c>
      <c r="B103" s="93">
        <v>35572.474199999997</v>
      </c>
      <c r="C103" s="93">
        <v>60.977699999999999</v>
      </c>
      <c r="D103" s="93">
        <v>93.578000000000003</v>
      </c>
      <c r="E103" s="93">
        <v>0</v>
      </c>
      <c r="F103" s="93">
        <v>6.9999999999999999E-4</v>
      </c>
      <c r="G103" s="93">
        <v>61498.550199999998</v>
      </c>
      <c r="H103" s="93">
        <v>15053.921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3" t="s">
        <v>266</v>
      </c>
      <c r="B104" s="93">
        <v>35930.095600000001</v>
      </c>
      <c r="C104" s="93">
        <v>64.597200000000001</v>
      </c>
      <c r="D104" s="93">
        <v>104.3082</v>
      </c>
      <c r="E104" s="93">
        <v>0</v>
      </c>
      <c r="F104" s="93">
        <v>8.0000000000000004E-4</v>
      </c>
      <c r="G104" s="93">
        <v>68562.926900000006</v>
      </c>
      <c r="H104" s="93">
        <v>15492.6373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3" t="s">
        <v>422</v>
      </c>
      <c r="B105" s="93">
        <v>38462.150199999996</v>
      </c>
      <c r="C105" s="93">
        <v>70.088399999999993</v>
      </c>
      <c r="D105" s="93">
        <v>114.7163</v>
      </c>
      <c r="E105" s="93">
        <v>0</v>
      </c>
      <c r="F105" s="93">
        <v>8.0000000000000004E-4</v>
      </c>
      <c r="G105" s="93">
        <v>75407.884300000005</v>
      </c>
      <c r="H105" s="93">
        <v>16674.180799999998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3" t="s">
        <v>423</v>
      </c>
      <c r="B106" s="93">
        <v>41322.578999999998</v>
      </c>
      <c r="C106" s="93">
        <v>75.382000000000005</v>
      </c>
      <c r="D106" s="93">
        <v>123.5119</v>
      </c>
      <c r="E106" s="93">
        <v>0</v>
      </c>
      <c r="F106" s="93">
        <v>8.9999999999999998E-4</v>
      </c>
      <c r="G106" s="93">
        <v>81189.885299999994</v>
      </c>
      <c r="H106" s="93">
        <v>17921.9925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93" t="s">
        <v>424</v>
      </c>
      <c r="B107" s="93">
        <v>41970.939299999998</v>
      </c>
      <c r="C107" s="93">
        <v>76.580600000000004</v>
      </c>
      <c r="D107" s="93">
        <v>125.5014</v>
      </c>
      <c r="E107" s="93">
        <v>0</v>
      </c>
      <c r="F107" s="93">
        <v>8.9999999999999998E-4</v>
      </c>
      <c r="G107" s="93">
        <v>82497.718599999993</v>
      </c>
      <c r="H107" s="93">
        <v>18204.705900000001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3" t="s">
        <v>425</v>
      </c>
      <c r="B108" s="93">
        <v>33396.766600000003</v>
      </c>
      <c r="C108" s="93">
        <v>60.351700000000001</v>
      </c>
      <c r="D108" s="93">
        <v>97.960099999999997</v>
      </c>
      <c r="E108" s="93">
        <v>0</v>
      </c>
      <c r="F108" s="93">
        <v>6.9999999999999999E-4</v>
      </c>
      <c r="G108" s="93">
        <v>64391.444799999997</v>
      </c>
      <c r="H108" s="93">
        <v>14429.839099999999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3" t="s">
        <v>426</v>
      </c>
      <c r="B109" s="93">
        <v>36448.190300000002</v>
      </c>
      <c r="C109" s="93">
        <v>62.7331</v>
      </c>
      <c r="D109" s="93">
        <v>96.709599999999995</v>
      </c>
      <c r="E109" s="93">
        <v>0</v>
      </c>
      <c r="F109" s="93">
        <v>6.9999999999999999E-4</v>
      </c>
      <c r="G109" s="93">
        <v>63557.693899999998</v>
      </c>
      <c r="H109" s="93">
        <v>15448.820400000001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3" t="s">
        <v>427</v>
      </c>
      <c r="B110" s="93">
        <v>42782.560100000002</v>
      </c>
      <c r="C110" s="93">
        <v>67.769800000000004</v>
      </c>
      <c r="D110" s="93">
        <v>94.416899999999998</v>
      </c>
      <c r="E110" s="93">
        <v>0</v>
      </c>
      <c r="F110" s="93">
        <v>6.9999999999999999E-4</v>
      </c>
      <c r="G110" s="93">
        <v>62026.517200000002</v>
      </c>
      <c r="H110" s="93">
        <v>17572.9944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3" t="s">
        <v>428</v>
      </c>
      <c r="B111" s="93">
        <v>55385.5622</v>
      </c>
      <c r="C111" s="93">
        <v>80.938800000000001</v>
      </c>
      <c r="D111" s="93">
        <v>100.10550000000001</v>
      </c>
      <c r="E111" s="93">
        <v>0</v>
      </c>
      <c r="F111" s="93">
        <v>8.0000000000000004E-4</v>
      </c>
      <c r="G111" s="93">
        <v>65729.631800000003</v>
      </c>
      <c r="H111" s="93">
        <v>22100.2012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3"/>
      <c r="B112" s="93"/>
      <c r="C112" s="93"/>
      <c r="D112" s="93"/>
      <c r="E112" s="93"/>
      <c r="F112" s="93"/>
      <c r="G112" s="93"/>
      <c r="H112" s="93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3" t="s">
        <v>429</v>
      </c>
      <c r="B113" s="93">
        <v>517100.37520000001</v>
      </c>
      <c r="C113" s="93">
        <v>850.37639999999999</v>
      </c>
      <c r="D113" s="93">
        <v>1242.9870000000001</v>
      </c>
      <c r="E113" s="93">
        <v>0</v>
      </c>
      <c r="F113" s="93">
        <v>9.2999999999999992E-3</v>
      </c>
      <c r="G113" s="93">
        <v>816727.86340000003</v>
      </c>
      <c r="H113" s="93">
        <v>215388.00690000001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3" t="s">
        <v>430</v>
      </c>
      <c r="B114" s="93">
        <v>33396.766600000003</v>
      </c>
      <c r="C114" s="93">
        <v>60.351700000000001</v>
      </c>
      <c r="D114" s="93">
        <v>90.597999999999999</v>
      </c>
      <c r="E114" s="93">
        <v>0</v>
      </c>
      <c r="F114" s="93">
        <v>6.9999999999999999E-4</v>
      </c>
      <c r="G114" s="93">
        <v>59488.1342</v>
      </c>
      <c r="H114" s="93">
        <v>14429.839099999999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3" t="s">
        <v>431</v>
      </c>
      <c r="B115" s="93">
        <v>60531.498099999997</v>
      </c>
      <c r="C115" s="93">
        <v>86.047600000000003</v>
      </c>
      <c r="D115" s="93">
        <v>125.5014</v>
      </c>
      <c r="E115" s="93">
        <v>0</v>
      </c>
      <c r="F115" s="93">
        <v>8.9999999999999998E-4</v>
      </c>
      <c r="G115" s="93">
        <v>82497.718599999993</v>
      </c>
      <c r="H115" s="93">
        <v>23923.066599999998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5"/>
      <c r="B117" s="93" t="s">
        <v>439</v>
      </c>
      <c r="C117" s="93" t="s">
        <v>440</v>
      </c>
      <c r="D117" s="93" t="s">
        <v>441</v>
      </c>
      <c r="E117" s="93" t="s">
        <v>442</v>
      </c>
      <c r="F117" s="93" t="s">
        <v>443</v>
      </c>
      <c r="G117" s="93" t="s">
        <v>444</v>
      </c>
      <c r="H117" s="93" t="s">
        <v>445</v>
      </c>
      <c r="I117" s="93" t="s">
        <v>446</v>
      </c>
      <c r="J117" s="93" t="s">
        <v>447</v>
      </c>
      <c r="K117" s="93" t="s">
        <v>448</v>
      </c>
      <c r="L117" s="93" t="s">
        <v>449</v>
      </c>
      <c r="M117" s="93" t="s">
        <v>450</v>
      </c>
      <c r="N117" s="93" t="s">
        <v>451</v>
      </c>
      <c r="O117" s="93" t="s">
        <v>452</v>
      </c>
      <c r="P117" s="93" t="s">
        <v>453</v>
      </c>
      <c r="Q117" s="93" t="s">
        <v>454</v>
      </c>
      <c r="R117" s="93" t="s">
        <v>455</v>
      </c>
      <c r="S117" s="93" t="s">
        <v>456</v>
      </c>
    </row>
    <row r="118" spans="1:19">
      <c r="A118" s="93" t="s">
        <v>418</v>
      </c>
      <c r="B118" s="94">
        <v>154695000000</v>
      </c>
      <c r="C118" s="93">
        <v>108894.22199999999</v>
      </c>
      <c r="D118" s="93" t="s">
        <v>492</v>
      </c>
      <c r="E118" s="93">
        <v>66738.464999999997</v>
      </c>
      <c r="F118" s="93">
        <v>10771.038</v>
      </c>
      <c r="G118" s="93">
        <v>26131.101999999999</v>
      </c>
      <c r="H118" s="93">
        <v>1561.6179999999999</v>
      </c>
      <c r="I118" s="93">
        <v>0</v>
      </c>
      <c r="J118" s="93">
        <v>3692</v>
      </c>
      <c r="K118" s="93">
        <v>0</v>
      </c>
      <c r="L118" s="93">
        <v>0</v>
      </c>
      <c r="M118" s="93">
        <v>0</v>
      </c>
      <c r="N118" s="93">
        <v>0</v>
      </c>
      <c r="O118" s="93">
        <v>0</v>
      </c>
      <c r="P118" s="93">
        <v>0</v>
      </c>
      <c r="Q118" s="93">
        <v>0</v>
      </c>
      <c r="R118" s="93">
        <v>0</v>
      </c>
      <c r="S118" s="93">
        <v>0</v>
      </c>
    </row>
    <row r="119" spans="1:19">
      <c r="A119" s="93" t="s">
        <v>419</v>
      </c>
      <c r="B119" s="94">
        <v>138038000000</v>
      </c>
      <c r="C119" s="93">
        <v>108543.034</v>
      </c>
      <c r="D119" s="93" t="s">
        <v>545</v>
      </c>
      <c r="E119" s="93">
        <v>66738.464999999997</v>
      </c>
      <c r="F119" s="93">
        <v>10771.038</v>
      </c>
      <c r="G119" s="93">
        <v>26131.101999999999</v>
      </c>
      <c r="H119" s="93">
        <v>1210.43</v>
      </c>
      <c r="I119" s="93">
        <v>0</v>
      </c>
      <c r="J119" s="93">
        <v>3692</v>
      </c>
      <c r="K119" s="93">
        <v>0</v>
      </c>
      <c r="L119" s="93">
        <v>0</v>
      </c>
      <c r="M119" s="93">
        <v>0</v>
      </c>
      <c r="N119" s="93">
        <v>0</v>
      </c>
      <c r="O119" s="93">
        <v>0</v>
      </c>
      <c r="P119" s="93">
        <v>0</v>
      </c>
      <c r="Q119" s="93">
        <v>0</v>
      </c>
      <c r="R119" s="93">
        <v>0</v>
      </c>
      <c r="S119" s="93">
        <v>0</v>
      </c>
    </row>
    <row r="120" spans="1:19">
      <c r="A120" s="93" t="s">
        <v>420</v>
      </c>
      <c r="B120" s="94">
        <v>152477000000</v>
      </c>
      <c r="C120" s="93">
        <v>108144.46</v>
      </c>
      <c r="D120" s="93" t="s">
        <v>493</v>
      </c>
      <c r="E120" s="93">
        <v>66738.464999999997</v>
      </c>
      <c r="F120" s="93">
        <v>10771.038</v>
      </c>
      <c r="G120" s="93">
        <v>26131.101999999999</v>
      </c>
      <c r="H120" s="93">
        <v>811.85599999999999</v>
      </c>
      <c r="I120" s="93">
        <v>0</v>
      </c>
      <c r="J120" s="93">
        <v>3692</v>
      </c>
      <c r="K120" s="93">
        <v>0</v>
      </c>
      <c r="L120" s="93">
        <v>0</v>
      </c>
      <c r="M120" s="93">
        <v>0</v>
      </c>
      <c r="N120" s="93">
        <v>0</v>
      </c>
      <c r="O120" s="93">
        <v>0</v>
      </c>
      <c r="P120" s="93">
        <v>0</v>
      </c>
      <c r="Q120" s="93">
        <v>0</v>
      </c>
      <c r="R120" s="93">
        <v>0</v>
      </c>
      <c r="S120" s="93">
        <v>0</v>
      </c>
    </row>
    <row r="121" spans="1:19">
      <c r="A121" s="93" t="s">
        <v>421</v>
      </c>
      <c r="B121" s="94">
        <v>142703000000</v>
      </c>
      <c r="C121" s="93">
        <v>120993.08100000001</v>
      </c>
      <c r="D121" s="93" t="s">
        <v>475</v>
      </c>
      <c r="E121" s="93">
        <v>66738.464999999997</v>
      </c>
      <c r="F121" s="93">
        <v>10771.038</v>
      </c>
      <c r="G121" s="93">
        <v>26120.058000000001</v>
      </c>
      <c r="H121" s="93">
        <v>0</v>
      </c>
      <c r="I121" s="93">
        <v>17363.521000000001</v>
      </c>
      <c r="J121" s="93">
        <v>0</v>
      </c>
      <c r="K121" s="93">
        <v>0</v>
      </c>
      <c r="L121" s="93">
        <v>0</v>
      </c>
      <c r="M121" s="93">
        <v>0</v>
      </c>
      <c r="N121" s="93">
        <v>0</v>
      </c>
      <c r="O121" s="93">
        <v>0</v>
      </c>
      <c r="P121" s="93">
        <v>0</v>
      </c>
      <c r="Q121" s="93">
        <v>0</v>
      </c>
      <c r="R121" s="93">
        <v>0</v>
      </c>
      <c r="S121" s="93">
        <v>0</v>
      </c>
    </row>
    <row r="122" spans="1:19">
      <c r="A122" s="93" t="s">
        <v>266</v>
      </c>
      <c r="B122" s="94">
        <v>159095000000</v>
      </c>
      <c r="C122" s="93">
        <v>179546.09599999999</v>
      </c>
      <c r="D122" s="93" t="s">
        <v>524</v>
      </c>
      <c r="E122" s="93">
        <v>66738.464999999997</v>
      </c>
      <c r="F122" s="93">
        <v>10771.038</v>
      </c>
      <c r="G122" s="93">
        <v>26120.058000000001</v>
      </c>
      <c r="H122" s="93">
        <v>0</v>
      </c>
      <c r="I122" s="93">
        <v>75916.535000000003</v>
      </c>
      <c r="J122" s="93">
        <v>0</v>
      </c>
      <c r="K122" s="93">
        <v>0</v>
      </c>
      <c r="L122" s="93">
        <v>0</v>
      </c>
      <c r="M122" s="93">
        <v>0</v>
      </c>
      <c r="N122" s="93">
        <v>0</v>
      </c>
      <c r="O122" s="93">
        <v>0</v>
      </c>
      <c r="P122" s="93">
        <v>0</v>
      </c>
      <c r="Q122" s="93">
        <v>0</v>
      </c>
      <c r="R122" s="93">
        <v>0</v>
      </c>
      <c r="S122" s="93">
        <v>0</v>
      </c>
    </row>
    <row r="123" spans="1:19">
      <c r="A123" s="93" t="s">
        <v>422</v>
      </c>
      <c r="B123" s="94">
        <v>174978000000</v>
      </c>
      <c r="C123" s="93">
        <v>179184.70800000001</v>
      </c>
      <c r="D123" s="93" t="s">
        <v>525</v>
      </c>
      <c r="E123" s="93">
        <v>66738.464999999997</v>
      </c>
      <c r="F123" s="93">
        <v>10771.038</v>
      </c>
      <c r="G123" s="93">
        <v>26120.058000000001</v>
      </c>
      <c r="H123" s="93">
        <v>0</v>
      </c>
      <c r="I123" s="93">
        <v>75555.148000000001</v>
      </c>
      <c r="J123" s="93">
        <v>0</v>
      </c>
      <c r="K123" s="93">
        <v>0</v>
      </c>
      <c r="L123" s="93">
        <v>0</v>
      </c>
      <c r="M123" s="93">
        <v>0</v>
      </c>
      <c r="N123" s="93">
        <v>0</v>
      </c>
      <c r="O123" s="93">
        <v>0</v>
      </c>
      <c r="P123" s="93">
        <v>0</v>
      </c>
      <c r="Q123" s="93">
        <v>0</v>
      </c>
      <c r="R123" s="93">
        <v>0</v>
      </c>
      <c r="S123" s="93">
        <v>0</v>
      </c>
    </row>
    <row r="124" spans="1:19">
      <c r="A124" s="93" t="s">
        <v>423</v>
      </c>
      <c r="B124" s="94">
        <v>188395000000</v>
      </c>
      <c r="C124" s="93">
        <v>187218.693</v>
      </c>
      <c r="D124" s="93" t="s">
        <v>526</v>
      </c>
      <c r="E124" s="93">
        <v>66738.464999999997</v>
      </c>
      <c r="F124" s="93">
        <v>10771.038</v>
      </c>
      <c r="G124" s="93">
        <v>26120.058000000001</v>
      </c>
      <c r="H124" s="93">
        <v>0</v>
      </c>
      <c r="I124" s="93">
        <v>83589.133000000002</v>
      </c>
      <c r="J124" s="93">
        <v>0</v>
      </c>
      <c r="K124" s="93">
        <v>0</v>
      </c>
      <c r="L124" s="93">
        <v>0</v>
      </c>
      <c r="M124" s="93">
        <v>0</v>
      </c>
      <c r="N124" s="93">
        <v>0</v>
      </c>
      <c r="O124" s="93">
        <v>0</v>
      </c>
      <c r="P124" s="93">
        <v>0</v>
      </c>
      <c r="Q124" s="93">
        <v>0</v>
      </c>
      <c r="R124" s="93">
        <v>0</v>
      </c>
      <c r="S124" s="93">
        <v>0</v>
      </c>
    </row>
    <row r="125" spans="1:19">
      <c r="A125" s="93" t="s">
        <v>424</v>
      </c>
      <c r="B125" s="94">
        <v>191430000000</v>
      </c>
      <c r="C125" s="93">
        <v>177293.826</v>
      </c>
      <c r="D125" s="93" t="s">
        <v>635</v>
      </c>
      <c r="E125" s="93">
        <v>66738.464999999997</v>
      </c>
      <c r="F125" s="93">
        <v>10771.038</v>
      </c>
      <c r="G125" s="93">
        <v>26120.058000000001</v>
      </c>
      <c r="H125" s="93">
        <v>0</v>
      </c>
      <c r="I125" s="93">
        <v>73664.266000000003</v>
      </c>
      <c r="J125" s="93">
        <v>0</v>
      </c>
      <c r="K125" s="93">
        <v>0</v>
      </c>
      <c r="L125" s="93">
        <v>0</v>
      </c>
      <c r="M125" s="93">
        <v>0</v>
      </c>
      <c r="N125" s="93">
        <v>0</v>
      </c>
      <c r="O125" s="93">
        <v>0</v>
      </c>
      <c r="P125" s="93">
        <v>0</v>
      </c>
      <c r="Q125" s="93">
        <v>0</v>
      </c>
      <c r="R125" s="93">
        <v>0</v>
      </c>
      <c r="S125" s="93">
        <v>0</v>
      </c>
    </row>
    <row r="126" spans="1:19">
      <c r="A126" s="93" t="s">
        <v>425</v>
      </c>
      <c r="B126" s="94">
        <v>149415000000</v>
      </c>
      <c r="C126" s="93">
        <v>153152.42199999999</v>
      </c>
      <c r="D126" s="93" t="s">
        <v>527</v>
      </c>
      <c r="E126" s="93">
        <v>66738.464999999997</v>
      </c>
      <c r="F126" s="93">
        <v>10771.038</v>
      </c>
      <c r="G126" s="93">
        <v>26120.058000000001</v>
      </c>
      <c r="H126" s="93">
        <v>0</v>
      </c>
      <c r="I126" s="93">
        <v>49522.862000000001</v>
      </c>
      <c r="J126" s="93">
        <v>0</v>
      </c>
      <c r="K126" s="93">
        <v>0</v>
      </c>
      <c r="L126" s="93">
        <v>0</v>
      </c>
      <c r="M126" s="93">
        <v>0</v>
      </c>
      <c r="N126" s="93">
        <v>0</v>
      </c>
      <c r="O126" s="93">
        <v>0</v>
      </c>
      <c r="P126" s="93">
        <v>0</v>
      </c>
      <c r="Q126" s="93">
        <v>0</v>
      </c>
      <c r="R126" s="93">
        <v>0</v>
      </c>
      <c r="S126" s="93">
        <v>0</v>
      </c>
    </row>
    <row r="127" spans="1:19">
      <c r="A127" s="93" t="s">
        <v>426</v>
      </c>
      <c r="B127" s="94">
        <v>147481000000</v>
      </c>
      <c r="C127" s="93">
        <v>134178.89799999999</v>
      </c>
      <c r="D127" s="93" t="s">
        <v>528</v>
      </c>
      <c r="E127" s="93">
        <v>66738.464999999997</v>
      </c>
      <c r="F127" s="93">
        <v>10771.038</v>
      </c>
      <c r="G127" s="93">
        <v>26120.058000000001</v>
      </c>
      <c r="H127" s="93">
        <v>0</v>
      </c>
      <c r="I127" s="93">
        <v>30549.338</v>
      </c>
      <c r="J127" s="93">
        <v>0</v>
      </c>
      <c r="K127" s="93">
        <v>0</v>
      </c>
      <c r="L127" s="93">
        <v>0</v>
      </c>
      <c r="M127" s="93">
        <v>0</v>
      </c>
      <c r="N127" s="93">
        <v>0</v>
      </c>
      <c r="O127" s="93">
        <v>0</v>
      </c>
      <c r="P127" s="93">
        <v>0</v>
      </c>
      <c r="Q127" s="93">
        <v>0</v>
      </c>
      <c r="R127" s="93">
        <v>0</v>
      </c>
      <c r="S127" s="93">
        <v>0</v>
      </c>
    </row>
    <row r="128" spans="1:19">
      <c r="A128" s="93" t="s">
        <v>427</v>
      </c>
      <c r="B128" s="94">
        <v>143928000000</v>
      </c>
      <c r="C128" s="93">
        <v>108241.398</v>
      </c>
      <c r="D128" s="93" t="s">
        <v>580</v>
      </c>
      <c r="E128" s="93">
        <v>66738.464999999997</v>
      </c>
      <c r="F128" s="93">
        <v>10771.038</v>
      </c>
      <c r="G128" s="93">
        <v>26131.101999999999</v>
      </c>
      <c r="H128" s="93">
        <v>908.79399999999998</v>
      </c>
      <c r="I128" s="93">
        <v>0</v>
      </c>
      <c r="J128" s="93">
        <v>3692</v>
      </c>
      <c r="K128" s="93">
        <v>0</v>
      </c>
      <c r="L128" s="93">
        <v>0</v>
      </c>
      <c r="M128" s="93">
        <v>0</v>
      </c>
      <c r="N128" s="93">
        <v>0</v>
      </c>
      <c r="O128" s="93">
        <v>0</v>
      </c>
      <c r="P128" s="93">
        <v>0</v>
      </c>
      <c r="Q128" s="93">
        <v>0</v>
      </c>
      <c r="R128" s="93">
        <v>0</v>
      </c>
      <c r="S128" s="93">
        <v>0</v>
      </c>
    </row>
    <row r="129" spans="1:19">
      <c r="A129" s="93" t="s">
        <v>428</v>
      </c>
      <c r="B129" s="94">
        <v>152521000000</v>
      </c>
      <c r="C129" s="93">
        <v>108748.41</v>
      </c>
      <c r="D129" s="93" t="s">
        <v>581</v>
      </c>
      <c r="E129" s="93">
        <v>66738.464999999997</v>
      </c>
      <c r="F129" s="93">
        <v>10771.038</v>
      </c>
      <c r="G129" s="93">
        <v>26131.101999999999</v>
      </c>
      <c r="H129" s="93">
        <v>1415.8050000000001</v>
      </c>
      <c r="I129" s="93">
        <v>0</v>
      </c>
      <c r="J129" s="93">
        <v>3692</v>
      </c>
      <c r="K129" s="93">
        <v>0</v>
      </c>
      <c r="L129" s="93">
        <v>0</v>
      </c>
      <c r="M129" s="93">
        <v>0</v>
      </c>
      <c r="N129" s="93">
        <v>0</v>
      </c>
      <c r="O129" s="93">
        <v>0</v>
      </c>
      <c r="P129" s="93">
        <v>0</v>
      </c>
      <c r="Q129" s="93">
        <v>0</v>
      </c>
      <c r="R129" s="93">
        <v>0</v>
      </c>
      <c r="S129" s="93">
        <v>0</v>
      </c>
    </row>
    <row r="130" spans="1:19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</row>
    <row r="131" spans="1:19">
      <c r="A131" s="93" t="s">
        <v>429</v>
      </c>
      <c r="B131" s="94">
        <v>1895160000000</v>
      </c>
      <c r="C131" s="93"/>
      <c r="D131" s="93"/>
      <c r="E131" s="93"/>
      <c r="F131" s="93"/>
      <c r="G131" s="93"/>
      <c r="H131" s="93"/>
      <c r="I131" s="93"/>
      <c r="J131" s="93"/>
      <c r="K131" s="93">
        <v>0</v>
      </c>
      <c r="L131" s="93">
        <v>0</v>
      </c>
      <c r="M131" s="93">
        <v>0</v>
      </c>
      <c r="N131" s="93">
        <v>0</v>
      </c>
      <c r="O131" s="93">
        <v>0</v>
      </c>
      <c r="P131" s="93">
        <v>0</v>
      </c>
      <c r="Q131" s="93">
        <v>0</v>
      </c>
      <c r="R131" s="93">
        <v>0</v>
      </c>
      <c r="S131" s="93">
        <v>0</v>
      </c>
    </row>
    <row r="132" spans="1:19">
      <c r="A132" s="93" t="s">
        <v>430</v>
      </c>
      <c r="B132" s="94">
        <v>138038000000</v>
      </c>
      <c r="C132" s="93">
        <v>108144.46</v>
      </c>
      <c r="D132" s="93"/>
      <c r="E132" s="93">
        <v>66738.464999999997</v>
      </c>
      <c r="F132" s="93">
        <v>10771.038</v>
      </c>
      <c r="G132" s="93">
        <v>26120.058000000001</v>
      </c>
      <c r="H132" s="93">
        <v>0</v>
      </c>
      <c r="I132" s="93">
        <v>0</v>
      </c>
      <c r="J132" s="93">
        <v>0</v>
      </c>
      <c r="K132" s="93">
        <v>0</v>
      </c>
      <c r="L132" s="93">
        <v>0</v>
      </c>
      <c r="M132" s="93">
        <v>0</v>
      </c>
      <c r="N132" s="93">
        <v>0</v>
      </c>
      <c r="O132" s="93">
        <v>0</v>
      </c>
      <c r="P132" s="93">
        <v>0</v>
      </c>
      <c r="Q132" s="93">
        <v>0</v>
      </c>
      <c r="R132" s="93">
        <v>0</v>
      </c>
      <c r="S132" s="93">
        <v>0</v>
      </c>
    </row>
    <row r="133" spans="1:19">
      <c r="A133" s="93" t="s">
        <v>431</v>
      </c>
      <c r="B133" s="94">
        <v>191430000000</v>
      </c>
      <c r="C133" s="93">
        <v>187218.693</v>
      </c>
      <c r="D133" s="93"/>
      <c r="E133" s="93">
        <v>66738.464999999997</v>
      </c>
      <c r="F133" s="93">
        <v>10771.038</v>
      </c>
      <c r="G133" s="93">
        <v>26131.101999999999</v>
      </c>
      <c r="H133" s="93">
        <v>1561.6179999999999</v>
      </c>
      <c r="I133" s="93">
        <v>83589.133000000002</v>
      </c>
      <c r="J133" s="93">
        <v>3692</v>
      </c>
      <c r="K133" s="93">
        <v>0</v>
      </c>
      <c r="L133" s="93">
        <v>0</v>
      </c>
      <c r="M133" s="93">
        <v>0</v>
      </c>
      <c r="N133" s="93">
        <v>0</v>
      </c>
      <c r="O133" s="93">
        <v>0</v>
      </c>
      <c r="P133" s="93">
        <v>0</v>
      </c>
      <c r="Q133" s="93">
        <v>0</v>
      </c>
      <c r="R133" s="93">
        <v>0</v>
      </c>
      <c r="S133" s="93">
        <v>0</v>
      </c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5"/>
      <c r="B135" s="93" t="s">
        <v>462</v>
      </c>
      <c r="C135" s="93" t="s">
        <v>463</v>
      </c>
      <c r="D135" s="93" t="s">
        <v>464</v>
      </c>
      <c r="E135" s="93" t="s">
        <v>239</v>
      </c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3" t="s">
        <v>465</v>
      </c>
      <c r="B136" s="93">
        <v>32386.12</v>
      </c>
      <c r="C136" s="93">
        <v>15377.28</v>
      </c>
      <c r="D136" s="93">
        <v>0</v>
      </c>
      <c r="E136" s="93">
        <v>47763.4</v>
      </c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3" t="s">
        <v>466</v>
      </c>
      <c r="B137" s="93">
        <v>14.12</v>
      </c>
      <c r="C137" s="93">
        <v>6.7</v>
      </c>
      <c r="D137" s="93">
        <v>0</v>
      </c>
      <c r="E137" s="93">
        <v>20.82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3" t="s">
        <v>467</v>
      </c>
      <c r="B138" s="93">
        <v>14.12</v>
      </c>
      <c r="C138" s="93">
        <v>6.7</v>
      </c>
      <c r="D138" s="93">
        <v>0</v>
      </c>
      <c r="E138" s="93">
        <v>20.82</v>
      </c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4"/>
      <c r="B139" s="84"/>
    </row>
    <row r="140" spans="1:19">
      <c r="A140" s="84"/>
      <c r="B140" s="84"/>
    </row>
    <row r="141" spans="1:19">
      <c r="A141" s="84"/>
      <c r="B141" s="84"/>
    </row>
    <row r="142" spans="1:19">
      <c r="A142" s="84"/>
      <c r="B142" s="8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9"/>
  <dimension ref="A1:S142"/>
  <sheetViews>
    <sheetView workbookViewId="0"/>
  </sheetViews>
  <sheetFormatPr defaultRowHeight="10.5"/>
  <cols>
    <col min="1" max="1" width="38.83203125" style="83" customWidth="1"/>
    <col min="2" max="2" width="25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164062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4.83203125" style="83" customWidth="1"/>
    <col min="18" max="18" width="42.6640625" style="83" customWidth="1"/>
    <col min="19" max="19" width="48.1640625" style="83" customWidth="1"/>
    <col min="20" max="27" width="9.33203125" style="83" customWidth="1"/>
    <col min="28" max="16384" width="9.33203125" style="83"/>
  </cols>
  <sheetData>
    <row r="1" spans="1:19">
      <c r="A1" s="85"/>
      <c r="B1" s="93" t="s">
        <v>297</v>
      </c>
      <c r="C1" s="93" t="s">
        <v>298</v>
      </c>
      <c r="D1" s="93" t="s">
        <v>299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300</v>
      </c>
      <c r="B2" s="93">
        <v>3406.53</v>
      </c>
      <c r="C2" s="93">
        <v>1484.98</v>
      </c>
      <c r="D2" s="93">
        <v>1484.98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301</v>
      </c>
      <c r="B3" s="93">
        <v>3406.53</v>
      </c>
      <c r="C3" s="93">
        <v>1484.98</v>
      </c>
      <c r="D3" s="93">
        <v>1484.98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302</v>
      </c>
      <c r="B4" s="93">
        <v>8117.01</v>
      </c>
      <c r="C4" s="93">
        <v>3538.38</v>
      </c>
      <c r="D4" s="93">
        <v>3538.38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303</v>
      </c>
      <c r="B5" s="93">
        <v>8117.01</v>
      </c>
      <c r="C5" s="93">
        <v>3538.38</v>
      </c>
      <c r="D5" s="93">
        <v>3538.38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3" t="s">
        <v>304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305</v>
      </c>
      <c r="B8" s="93">
        <v>2293.9899999999998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306</v>
      </c>
      <c r="B9" s="93">
        <v>2293.9899999999998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307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3" t="s">
        <v>308</v>
      </c>
      <c r="C12" s="93" t="s">
        <v>309</v>
      </c>
      <c r="D12" s="93" t="s">
        <v>310</v>
      </c>
      <c r="E12" s="93" t="s">
        <v>311</v>
      </c>
      <c r="F12" s="93" t="s">
        <v>312</v>
      </c>
      <c r="G12" s="93" t="s">
        <v>313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70</v>
      </c>
      <c r="B13" s="93">
        <v>6.72</v>
      </c>
      <c r="C13" s="93">
        <v>1562.12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71</v>
      </c>
      <c r="B14" s="93">
        <v>60.73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78</v>
      </c>
      <c r="B15" s="93">
        <v>971.08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79</v>
      </c>
      <c r="B16" s="93">
        <v>57.95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80</v>
      </c>
      <c r="B17" s="93">
        <v>198.81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81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82</v>
      </c>
      <c r="B19" s="93">
        <v>549.11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83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84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85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65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86</v>
      </c>
      <c r="B24" s="93">
        <v>0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87</v>
      </c>
      <c r="B25" s="93">
        <v>0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88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89</v>
      </c>
      <c r="B28" s="93">
        <v>1844.41</v>
      </c>
      <c r="C28" s="93">
        <v>1562.12</v>
      </c>
      <c r="D28" s="93">
        <v>0</v>
      </c>
      <c r="E28" s="93">
        <v>0</v>
      </c>
      <c r="F28" s="93">
        <v>0</v>
      </c>
      <c r="G28" s="93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3" t="s">
        <v>304</v>
      </c>
      <c r="C30" s="93" t="s">
        <v>2</v>
      </c>
      <c r="D30" s="93" t="s">
        <v>314</v>
      </c>
      <c r="E30" s="93" t="s">
        <v>315</v>
      </c>
      <c r="F30" s="93" t="s">
        <v>316</v>
      </c>
      <c r="G30" s="93" t="s">
        <v>317</v>
      </c>
      <c r="H30" s="93" t="s">
        <v>318</v>
      </c>
      <c r="I30" s="93" t="s">
        <v>319</v>
      </c>
      <c r="J30" s="93" t="s">
        <v>320</v>
      </c>
      <c r="K30"/>
      <c r="L30"/>
      <c r="M30"/>
      <c r="N30"/>
      <c r="O30"/>
      <c r="P30"/>
      <c r="Q30"/>
      <c r="R30"/>
      <c r="S30"/>
    </row>
    <row r="31" spans="1:19">
      <c r="A31" s="93" t="s">
        <v>321</v>
      </c>
      <c r="B31" s="93">
        <v>379.89</v>
      </c>
      <c r="C31" s="93" t="s">
        <v>3</v>
      </c>
      <c r="D31" s="93">
        <v>2317.33</v>
      </c>
      <c r="E31" s="93">
        <v>1</v>
      </c>
      <c r="F31" s="93">
        <v>416.17</v>
      </c>
      <c r="G31" s="93">
        <v>0</v>
      </c>
      <c r="H31" s="93">
        <v>12.55</v>
      </c>
      <c r="I31" s="93">
        <v>27.87</v>
      </c>
      <c r="J31" s="93">
        <v>8.07</v>
      </c>
      <c r="K31"/>
      <c r="L31"/>
      <c r="M31"/>
      <c r="N31"/>
      <c r="O31"/>
      <c r="P31"/>
      <c r="Q31"/>
      <c r="R31"/>
      <c r="S31"/>
    </row>
    <row r="32" spans="1:19">
      <c r="A32" s="93" t="s">
        <v>322</v>
      </c>
      <c r="B32" s="93">
        <v>1600.48</v>
      </c>
      <c r="C32" s="93" t="s">
        <v>3</v>
      </c>
      <c r="D32" s="93">
        <v>9762.9500000000007</v>
      </c>
      <c r="E32" s="93">
        <v>1</v>
      </c>
      <c r="F32" s="93">
        <v>356.86</v>
      </c>
      <c r="G32" s="93">
        <v>0</v>
      </c>
      <c r="H32" s="93">
        <v>36.25</v>
      </c>
      <c r="I32" s="93">
        <v>6.19</v>
      </c>
      <c r="J32" s="93">
        <v>3.23</v>
      </c>
      <c r="K32"/>
      <c r="L32"/>
      <c r="M32"/>
      <c r="N32"/>
      <c r="O32"/>
      <c r="P32"/>
      <c r="Q32"/>
      <c r="R32"/>
      <c r="S32"/>
    </row>
    <row r="33" spans="1:19">
      <c r="A33" s="93" t="s">
        <v>323</v>
      </c>
      <c r="B33" s="93">
        <v>12</v>
      </c>
      <c r="C33" s="93" t="s">
        <v>3</v>
      </c>
      <c r="D33" s="93">
        <v>73.2</v>
      </c>
      <c r="E33" s="93">
        <v>1</v>
      </c>
      <c r="F33" s="93">
        <v>24.38</v>
      </c>
      <c r="G33" s="93">
        <v>7.83</v>
      </c>
      <c r="H33" s="93">
        <v>36.25</v>
      </c>
      <c r="I33" s="93">
        <v>6.19</v>
      </c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324</v>
      </c>
      <c r="B34" s="93">
        <v>150.81</v>
      </c>
      <c r="C34" s="93" t="s">
        <v>3</v>
      </c>
      <c r="D34" s="93">
        <v>919.94</v>
      </c>
      <c r="E34" s="93">
        <v>1</v>
      </c>
      <c r="F34" s="93">
        <v>189.8</v>
      </c>
      <c r="G34" s="93">
        <v>38.049999999999997</v>
      </c>
      <c r="H34" s="93">
        <v>36.25</v>
      </c>
      <c r="I34" s="93">
        <v>6.19</v>
      </c>
      <c r="J34" s="93">
        <v>3.23</v>
      </c>
      <c r="K34"/>
      <c r="L34"/>
      <c r="M34"/>
      <c r="N34"/>
      <c r="O34"/>
      <c r="P34"/>
      <c r="Q34"/>
      <c r="R34"/>
      <c r="S34"/>
    </row>
    <row r="35" spans="1:19">
      <c r="A35" s="93" t="s">
        <v>325</v>
      </c>
      <c r="B35" s="93">
        <v>150.81</v>
      </c>
      <c r="C35" s="93" t="s">
        <v>3</v>
      </c>
      <c r="D35" s="93">
        <v>919.94</v>
      </c>
      <c r="E35" s="93">
        <v>1</v>
      </c>
      <c r="F35" s="93">
        <v>189.8</v>
      </c>
      <c r="G35" s="93">
        <v>38.049999999999997</v>
      </c>
      <c r="H35" s="93">
        <v>36.25</v>
      </c>
      <c r="I35" s="93">
        <v>6.19</v>
      </c>
      <c r="J35" s="93">
        <v>21.52</v>
      </c>
      <c r="K35"/>
      <c r="L35"/>
      <c r="M35"/>
      <c r="N35"/>
      <c r="O35"/>
      <c r="P35"/>
      <c r="Q35"/>
      <c r="R35"/>
      <c r="S35"/>
    </row>
    <row r="36" spans="1:19">
      <c r="A36" s="93" t="s">
        <v>239</v>
      </c>
      <c r="B36" s="93">
        <v>2293.9899999999998</v>
      </c>
      <c r="C36" s="93"/>
      <c r="D36" s="93">
        <v>13993.36</v>
      </c>
      <c r="E36" s="93"/>
      <c r="F36" s="93">
        <v>1177.02</v>
      </c>
      <c r="G36" s="93">
        <v>83.94</v>
      </c>
      <c r="H36" s="93">
        <v>32.325200000000002</v>
      </c>
      <c r="I36" s="93">
        <v>7.11</v>
      </c>
      <c r="J36" s="93">
        <v>5.2169999999999996</v>
      </c>
      <c r="K36"/>
      <c r="L36"/>
      <c r="M36"/>
      <c r="N36"/>
      <c r="O36"/>
      <c r="P36"/>
      <c r="Q36"/>
      <c r="R36"/>
      <c r="S36"/>
    </row>
    <row r="37" spans="1:19">
      <c r="A37" s="93" t="s">
        <v>326</v>
      </c>
      <c r="B37" s="93">
        <v>2293.9899999999998</v>
      </c>
      <c r="C37" s="93"/>
      <c r="D37" s="93">
        <v>13993.36</v>
      </c>
      <c r="E37" s="93"/>
      <c r="F37" s="93">
        <v>1177.02</v>
      </c>
      <c r="G37" s="93">
        <v>83.94</v>
      </c>
      <c r="H37" s="93">
        <v>32.325200000000002</v>
      </c>
      <c r="I37" s="93">
        <v>7.11</v>
      </c>
      <c r="J37" s="93">
        <v>5.2169999999999996</v>
      </c>
      <c r="K37"/>
      <c r="L37"/>
      <c r="M37"/>
      <c r="N37"/>
      <c r="O37"/>
      <c r="P37"/>
      <c r="Q37"/>
      <c r="R37"/>
      <c r="S37"/>
    </row>
    <row r="38" spans="1:19">
      <c r="A38" s="93" t="s">
        <v>327</v>
      </c>
      <c r="B38" s="93">
        <v>0</v>
      </c>
      <c r="C38" s="93"/>
      <c r="D38" s="93">
        <v>0</v>
      </c>
      <c r="E38" s="93"/>
      <c r="F38" s="93">
        <v>0</v>
      </c>
      <c r="G38" s="93">
        <v>0</v>
      </c>
      <c r="H38" s="93"/>
      <c r="I38" s="93"/>
      <c r="J38" s="93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 s="85"/>
      <c r="B40" s="93" t="s">
        <v>49</v>
      </c>
      <c r="C40" s="93" t="s">
        <v>328</v>
      </c>
      <c r="D40" s="93" t="s">
        <v>329</v>
      </c>
      <c r="E40" s="93" t="s">
        <v>330</v>
      </c>
      <c r="F40" s="93" t="s">
        <v>331</v>
      </c>
      <c r="G40" s="93" t="s">
        <v>332</v>
      </c>
      <c r="H40" s="93" t="s">
        <v>333</v>
      </c>
      <c r="I40" s="93" t="s">
        <v>334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335</v>
      </c>
      <c r="B41" s="93" t="s">
        <v>336</v>
      </c>
      <c r="C41" s="93">
        <v>0.08</v>
      </c>
      <c r="D41" s="93">
        <v>0.44900000000000001</v>
      </c>
      <c r="E41" s="93">
        <v>0.48099999999999998</v>
      </c>
      <c r="F41" s="93">
        <v>42.67</v>
      </c>
      <c r="G41" s="93">
        <v>90</v>
      </c>
      <c r="H41" s="93">
        <v>90</v>
      </c>
      <c r="I41" s="93" t="s">
        <v>337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338</v>
      </c>
      <c r="B42" s="93" t="s">
        <v>336</v>
      </c>
      <c r="C42" s="93">
        <v>0.08</v>
      </c>
      <c r="D42" s="93">
        <v>0.44900000000000001</v>
      </c>
      <c r="E42" s="93">
        <v>0.48099999999999998</v>
      </c>
      <c r="F42" s="93">
        <v>330.83</v>
      </c>
      <c r="G42" s="93">
        <v>0</v>
      </c>
      <c r="H42" s="93">
        <v>90</v>
      </c>
      <c r="I42" s="93" t="s">
        <v>339</v>
      </c>
      <c r="J42"/>
      <c r="K42"/>
      <c r="L42"/>
      <c r="M42"/>
      <c r="N42"/>
      <c r="O42"/>
      <c r="P42"/>
      <c r="Q42"/>
      <c r="R42"/>
      <c r="S42"/>
    </row>
    <row r="43" spans="1:19">
      <c r="A43" s="93" t="s">
        <v>340</v>
      </c>
      <c r="B43" s="93" t="s">
        <v>336</v>
      </c>
      <c r="C43" s="93">
        <v>0.08</v>
      </c>
      <c r="D43" s="93">
        <v>0.44900000000000001</v>
      </c>
      <c r="E43" s="93">
        <v>0.48099999999999998</v>
      </c>
      <c r="F43" s="93">
        <v>42.67</v>
      </c>
      <c r="G43" s="93">
        <v>270</v>
      </c>
      <c r="H43" s="93">
        <v>90</v>
      </c>
      <c r="I43" s="93" t="s">
        <v>341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342</v>
      </c>
      <c r="B44" s="93" t="s">
        <v>343</v>
      </c>
      <c r="C44" s="93">
        <v>0.3</v>
      </c>
      <c r="D44" s="93">
        <v>3.12</v>
      </c>
      <c r="E44" s="93">
        <v>12.904</v>
      </c>
      <c r="F44" s="93">
        <v>379.89</v>
      </c>
      <c r="G44" s="93">
        <v>90</v>
      </c>
      <c r="H44" s="93">
        <v>180</v>
      </c>
      <c r="I44" s="93"/>
      <c r="J44"/>
      <c r="K44"/>
      <c r="L44"/>
      <c r="M44"/>
      <c r="N44"/>
      <c r="O44"/>
      <c r="P44"/>
      <c r="Q44"/>
      <c r="R44"/>
      <c r="S44"/>
    </row>
    <row r="45" spans="1:19">
      <c r="A45" s="93" t="s">
        <v>344</v>
      </c>
      <c r="B45" s="93" t="s">
        <v>345</v>
      </c>
      <c r="C45" s="93">
        <v>0.3</v>
      </c>
      <c r="D45" s="93">
        <v>0.27400000000000002</v>
      </c>
      <c r="E45" s="93">
        <v>0.28899999999999998</v>
      </c>
      <c r="F45" s="93">
        <v>379.89</v>
      </c>
      <c r="G45" s="93">
        <v>90</v>
      </c>
      <c r="H45" s="93">
        <v>0</v>
      </c>
      <c r="I45" s="93"/>
      <c r="J45"/>
      <c r="K45"/>
      <c r="L45"/>
      <c r="M45"/>
      <c r="N45"/>
      <c r="O45"/>
      <c r="P45"/>
      <c r="Q45"/>
      <c r="R45"/>
      <c r="S45"/>
    </row>
    <row r="46" spans="1:19">
      <c r="A46" s="93" t="s">
        <v>346</v>
      </c>
      <c r="B46" s="93" t="s">
        <v>336</v>
      </c>
      <c r="C46" s="93">
        <v>0.08</v>
      </c>
      <c r="D46" s="93">
        <v>0.44900000000000001</v>
      </c>
      <c r="E46" s="93">
        <v>0.48099999999999998</v>
      </c>
      <c r="F46" s="93">
        <v>178.43</v>
      </c>
      <c r="G46" s="93">
        <v>90</v>
      </c>
      <c r="H46" s="93">
        <v>90</v>
      </c>
      <c r="I46" s="93" t="s">
        <v>337</v>
      </c>
      <c r="J46"/>
      <c r="K46"/>
      <c r="L46"/>
      <c r="M46"/>
      <c r="N46"/>
      <c r="O46"/>
      <c r="P46"/>
      <c r="Q46"/>
      <c r="R46"/>
      <c r="S46"/>
    </row>
    <row r="47" spans="1:19">
      <c r="A47" s="93" t="s">
        <v>347</v>
      </c>
      <c r="B47" s="93" t="s">
        <v>336</v>
      </c>
      <c r="C47" s="93">
        <v>0.08</v>
      </c>
      <c r="D47" s="93">
        <v>0.44900000000000001</v>
      </c>
      <c r="E47" s="93">
        <v>0.48099999999999998</v>
      </c>
      <c r="F47" s="93">
        <v>178.43</v>
      </c>
      <c r="G47" s="93">
        <v>270</v>
      </c>
      <c r="H47" s="93">
        <v>90</v>
      </c>
      <c r="I47" s="93" t="s">
        <v>341</v>
      </c>
      <c r="J47"/>
      <c r="K47"/>
      <c r="L47"/>
      <c r="M47"/>
      <c r="N47"/>
      <c r="O47"/>
      <c r="P47"/>
      <c r="Q47"/>
      <c r="R47"/>
      <c r="S47"/>
    </row>
    <row r="48" spans="1:19">
      <c r="A48" s="93" t="s">
        <v>348</v>
      </c>
      <c r="B48" s="93" t="s">
        <v>343</v>
      </c>
      <c r="C48" s="93">
        <v>0.3</v>
      </c>
      <c r="D48" s="93">
        <v>3.12</v>
      </c>
      <c r="E48" s="93">
        <v>12.904</v>
      </c>
      <c r="F48" s="93">
        <v>1600.48</v>
      </c>
      <c r="G48" s="93">
        <v>0</v>
      </c>
      <c r="H48" s="93">
        <v>180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349</v>
      </c>
      <c r="B49" s="93" t="s">
        <v>345</v>
      </c>
      <c r="C49" s="93">
        <v>0.3</v>
      </c>
      <c r="D49" s="93">
        <v>0.27400000000000002</v>
      </c>
      <c r="E49" s="93">
        <v>0.28899999999999998</v>
      </c>
      <c r="F49" s="93">
        <v>1600.48</v>
      </c>
      <c r="G49" s="93">
        <v>180</v>
      </c>
      <c r="H49" s="93">
        <v>0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350</v>
      </c>
      <c r="B50" s="93" t="s">
        <v>336</v>
      </c>
      <c r="C50" s="93">
        <v>0.08</v>
      </c>
      <c r="D50" s="93">
        <v>0.44900000000000001</v>
      </c>
      <c r="E50" s="93">
        <v>0.48099999999999998</v>
      </c>
      <c r="F50" s="93">
        <v>24.38</v>
      </c>
      <c r="G50" s="93">
        <v>180</v>
      </c>
      <c r="H50" s="93">
        <v>90</v>
      </c>
      <c r="I50" s="93" t="s">
        <v>351</v>
      </c>
      <c r="J50"/>
      <c r="K50"/>
      <c r="L50"/>
      <c r="M50"/>
      <c r="N50"/>
      <c r="O50"/>
      <c r="P50"/>
      <c r="Q50"/>
      <c r="R50"/>
      <c r="S50"/>
    </row>
    <row r="51" spans="1:19">
      <c r="A51" s="93" t="s">
        <v>352</v>
      </c>
      <c r="B51" s="93" t="s">
        <v>343</v>
      </c>
      <c r="C51" s="93">
        <v>0.3</v>
      </c>
      <c r="D51" s="93">
        <v>3.12</v>
      </c>
      <c r="E51" s="93">
        <v>12.904</v>
      </c>
      <c r="F51" s="93">
        <v>12</v>
      </c>
      <c r="G51" s="93">
        <v>180</v>
      </c>
      <c r="H51" s="93">
        <v>180</v>
      </c>
      <c r="I51" s="93"/>
      <c r="J51"/>
      <c r="K51"/>
      <c r="L51"/>
      <c r="M51"/>
      <c r="N51"/>
      <c r="O51"/>
      <c r="P51"/>
      <c r="Q51"/>
      <c r="R51"/>
      <c r="S51"/>
    </row>
    <row r="52" spans="1:19">
      <c r="A52" s="93" t="s">
        <v>353</v>
      </c>
      <c r="B52" s="93" t="s">
        <v>345</v>
      </c>
      <c r="C52" s="93">
        <v>0.3</v>
      </c>
      <c r="D52" s="93">
        <v>0.27400000000000002</v>
      </c>
      <c r="E52" s="93">
        <v>0.28899999999999998</v>
      </c>
      <c r="F52" s="93">
        <v>12</v>
      </c>
      <c r="G52" s="93">
        <v>180</v>
      </c>
      <c r="H52" s="93">
        <v>0</v>
      </c>
      <c r="I52" s="93"/>
      <c r="J52"/>
      <c r="K52"/>
      <c r="L52"/>
      <c r="M52"/>
      <c r="N52"/>
      <c r="O52"/>
      <c r="P52"/>
      <c r="Q52"/>
      <c r="R52"/>
      <c r="S52"/>
    </row>
    <row r="53" spans="1:19">
      <c r="A53" s="93" t="s">
        <v>354</v>
      </c>
      <c r="B53" s="93" t="s">
        <v>336</v>
      </c>
      <c r="C53" s="93">
        <v>0.08</v>
      </c>
      <c r="D53" s="93">
        <v>0.44900000000000001</v>
      </c>
      <c r="E53" s="93">
        <v>0.48099999999999998</v>
      </c>
      <c r="F53" s="93">
        <v>153.22</v>
      </c>
      <c r="G53" s="93">
        <v>180</v>
      </c>
      <c r="H53" s="93">
        <v>90</v>
      </c>
      <c r="I53" s="93" t="s">
        <v>351</v>
      </c>
      <c r="J53"/>
      <c r="K53"/>
      <c r="L53"/>
      <c r="M53"/>
      <c r="N53"/>
      <c r="O53"/>
      <c r="P53"/>
      <c r="Q53"/>
      <c r="R53"/>
      <c r="S53"/>
    </row>
    <row r="54" spans="1:19">
      <c r="A54" s="93" t="s">
        <v>355</v>
      </c>
      <c r="B54" s="93" t="s">
        <v>336</v>
      </c>
      <c r="C54" s="93">
        <v>0.08</v>
      </c>
      <c r="D54" s="93">
        <v>0.44900000000000001</v>
      </c>
      <c r="E54" s="93">
        <v>0.48099999999999998</v>
      </c>
      <c r="F54" s="93">
        <v>36.58</v>
      </c>
      <c r="G54" s="93">
        <v>90</v>
      </c>
      <c r="H54" s="93">
        <v>90</v>
      </c>
      <c r="I54" s="93" t="s">
        <v>337</v>
      </c>
      <c r="J54"/>
      <c r="K54"/>
      <c r="L54"/>
      <c r="M54"/>
      <c r="N54"/>
      <c r="O54"/>
      <c r="P54"/>
      <c r="Q54"/>
      <c r="R54"/>
      <c r="S54"/>
    </row>
    <row r="55" spans="1:19">
      <c r="A55" s="93" t="s">
        <v>356</v>
      </c>
      <c r="B55" s="93" t="s">
        <v>343</v>
      </c>
      <c r="C55" s="93">
        <v>0.3</v>
      </c>
      <c r="D55" s="93">
        <v>3.12</v>
      </c>
      <c r="E55" s="93">
        <v>12.904</v>
      </c>
      <c r="F55" s="93">
        <v>150.81</v>
      </c>
      <c r="G55" s="93">
        <v>90</v>
      </c>
      <c r="H55" s="93">
        <v>180</v>
      </c>
      <c r="I55" s="93"/>
      <c r="J55"/>
      <c r="K55"/>
      <c r="L55"/>
      <c r="M55"/>
      <c r="N55"/>
      <c r="O55"/>
      <c r="P55"/>
      <c r="Q55"/>
      <c r="R55"/>
      <c r="S55"/>
    </row>
    <row r="56" spans="1:19">
      <c r="A56" s="93" t="s">
        <v>357</v>
      </c>
      <c r="B56" s="93" t="s">
        <v>345</v>
      </c>
      <c r="C56" s="93">
        <v>0.3</v>
      </c>
      <c r="D56" s="93">
        <v>0.27400000000000002</v>
      </c>
      <c r="E56" s="93">
        <v>0.28899999999999998</v>
      </c>
      <c r="F56" s="93">
        <v>150.81</v>
      </c>
      <c r="G56" s="93">
        <v>90</v>
      </c>
      <c r="H56" s="93">
        <v>0</v>
      </c>
      <c r="I56" s="93"/>
      <c r="J56"/>
      <c r="K56"/>
      <c r="L56"/>
      <c r="M56"/>
      <c r="N56"/>
      <c r="O56"/>
      <c r="P56"/>
      <c r="Q56"/>
      <c r="R56"/>
      <c r="S56"/>
    </row>
    <row r="57" spans="1:19">
      <c r="A57" s="93" t="s">
        <v>358</v>
      </c>
      <c r="B57" s="93" t="s">
        <v>336</v>
      </c>
      <c r="C57" s="93">
        <v>0.08</v>
      </c>
      <c r="D57" s="93">
        <v>0.44900000000000001</v>
      </c>
      <c r="E57" s="93">
        <v>0.48099999999999998</v>
      </c>
      <c r="F57" s="93">
        <v>153.22</v>
      </c>
      <c r="G57" s="93">
        <v>180</v>
      </c>
      <c r="H57" s="93">
        <v>90</v>
      </c>
      <c r="I57" s="93" t="s">
        <v>351</v>
      </c>
      <c r="J57"/>
      <c r="K57"/>
      <c r="L57"/>
      <c r="M57"/>
      <c r="N57"/>
      <c r="O57"/>
      <c r="P57"/>
      <c r="Q57"/>
      <c r="R57"/>
      <c r="S57"/>
    </row>
    <row r="58" spans="1:19">
      <c r="A58" s="93" t="s">
        <v>359</v>
      </c>
      <c r="B58" s="93" t="s">
        <v>336</v>
      </c>
      <c r="C58" s="93">
        <v>0.08</v>
      </c>
      <c r="D58" s="93">
        <v>0.44900000000000001</v>
      </c>
      <c r="E58" s="93">
        <v>0.48099999999999998</v>
      </c>
      <c r="F58" s="93">
        <v>36.58</v>
      </c>
      <c r="G58" s="93">
        <v>270</v>
      </c>
      <c r="H58" s="93">
        <v>90</v>
      </c>
      <c r="I58" s="93" t="s">
        <v>341</v>
      </c>
      <c r="J58"/>
      <c r="K58"/>
      <c r="L58"/>
      <c r="M58"/>
      <c r="N58"/>
      <c r="O58"/>
      <c r="P58"/>
      <c r="Q58"/>
      <c r="R58"/>
      <c r="S58"/>
    </row>
    <row r="59" spans="1:19">
      <c r="A59" s="93" t="s">
        <v>360</v>
      </c>
      <c r="B59" s="93" t="s">
        <v>343</v>
      </c>
      <c r="C59" s="93">
        <v>0.3</v>
      </c>
      <c r="D59" s="93">
        <v>3.12</v>
      </c>
      <c r="E59" s="93">
        <v>12.904</v>
      </c>
      <c r="F59" s="93">
        <v>150.81</v>
      </c>
      <c r="G59" s="93">
        <v>180</v>
      </c>
      <c r="H59" s="93">
        <v>180</v>
      </c>
      <c r="I59" s="93"/>
      <c r="J59"/>
      <c r="K59"/>
      <c r="L59"/>
      <c r="M59"/>
      <c r="N59"/>
      <c r="O59"/>
      <c r="P59"/>
      <c r="Q59"/>
      <c r="R59"/>
      <c r="S59"/>
    </row>
    <row r="60" spans="1:19">
      <c r="A60" s="93" t="s">
        <v>361</v>
      </c>
      <c r="B60" s="93" t="s">
        <v>345</v>
      </c>
      <c r="C60" s="93">
        <v>0.3</v>
      </c>
      <c r="D60" s="93">
        <v>0.27400000000000002</v>
      </c>
      <c r="E60" s="93">
        <v>0.28899999999999998</v>
      </c>
      <c r="F60" s="93">
        <v>150.81</v>
      </c>
      <c r="G60" s="93">
        <v>180</v>
      </c>
      <c r="H60" s="93">
        <v>0</v>
      </c>
      <c r="I60" s="93"/>
      <c r="J60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85"/>
      <c r="B62" s="93" t="s">
        <v>49</v>
      </c>
      <c r="C62" s="93" t="s">
        <v>362</v>
      </c>
      <c r="D62" s="93" t="s">
        <v>363</v>
      </c>
      <c r="E62" s="93" t="s">
        <v>364</v>
      </c>
      <c r="F62" s="93" t="s">
        <v>43</v>
      </c>
      <c r="G62" s="93" t="s">
        <v>365</v>
      </c>
      <c r="H62" s="93" t="s">
        <v>366</v>
      </c>
      <c r="I62" s="93" t="s">
        <v>367</v>
      </c>
      <c r="J62" s="93" t="s">
        <v>332</v>
      </c>
      <c r="K62" s="93" t="s">
        <v>334</v>
      </c>
      <c r="L62"/>
      <c r="M62"/>
      <c r="N62"/>
      <c r="O62"/>
      <c r="P62"/>
      <c r="Q62"/>
      <c r="R62"/>
      <c r="S62"/>
    </row>
    <row r="63" spans="1:19">
      <c r="A63" s="93" t="s">
        <v>368</v>
      </c>
      <c r="B63" s="93" t="s">
        <v>639</v>
      </c>
      <c r="C63" s="93">
        <v>7.83</v>
      </c>
      <c r="D63" s="93">
        <v>7.83</v>
      </c>
      <c r="E63" s="93">
        <v>2.956</v>
      </c>
      <c r="F63" s="93">
        <v>0.38500000000000001</v>
      </c>
      <c r="G63" s="93">
        <v>0.30499999999999999</v>
      </c>
      <c r="H63" s="93" t="s">
        <v>369</v>
      </c>
      <c r="I63" s="93" t="s">
        <v>350</v>
      </c>
      <c r="J63" s="93">
        <v>180</v>
      </c>
      <c r="K63" s="93" t="s">
        <v>351</v>
      </c>
      <c r="L63"/>
      <c r="M63"/>
      <c r="N63"/>
      <c r="O63"/>
      <c r="P63"/>
      <c r="Q63"/>
      <c r="R63"/>
      <c r="S63"/>
    </row>
    <row r="64" spans="1:19">
      <c r="A64" s="93" t="s">
        <v>370</v>
      </c>
      <c r="B64" s="93" t="s">
        <v>639</v>
      </c>
      <c r="C64" s="93">
        <v>38.049999999999997</v>
      </c>
      <c r="D64" s="93">
        <v>38.049999999999997</v>
      </c>
      <c r="E64" s="93">
        <v>2.956</v>
      </c>
      <c r="F64" s="93">
        <v>0.38500000000000001</v>
      </c>
      <c r="G64" s="93">
        <v>0.30499999999999999</v>
      </c>
      <c r="H64" s="93" t="s">
        <v>369</v>
      </c>
      <c r="I64" s="93" t="s">
        <v>354</v>
      </c>
      <c r="J64" s="93">
        <v>180</v>
      </c>
      <c r="K64" s="93" t="s">
        <v>351</v>
      </c>
      <c r="L64"/>
      <c r="M64"/>
      <c r="N64"/>
      <c r="O64"/>
      <c r="P64"/>
      <c r="Q64"/>
      <c r="R64"/>
      <c r="S64"/>
    </row>
    <row r="65" spans="1:19">
      <c r="A65" s="93" t="s">
        <v>371</v>
      </c>
      <c r="B65" s="93" t="s">
        <v>639</v>
      </c>
      <c r="C65" s="93">
        <v>38.049999999999997</v>
      </c>
      <c r="D65" s="93">
        <v>38.049999999999997</v>
      </c>
      <c r="E65" s="93">
        <v>2.956</v>
      </c>
      <c r="F65" s="93">
        <v>0.38500000000000001</v>
      </c>
      <c r="G65" s="93">
        <v>0.30499999999999999</v>
      </c>
      <c r="H65" s="93" t="s">
        <v>369</v>
      </c>
      <c r="I65" s="93" t="s">
        <v>358</v>
      </c>
      <c r="J65" s="93">
        <v>180</v>
      </c>
      <c r="K65" s="93" t="s">
        <v>351</v>
      </c>
      <c r="L65"/>
      <c r="M65"/>
      <c r="N65"/>
      <c r="O65"/>
      <c r="P65"/>
      <c r="Q65"/>
      <c r="R65"/>
      <c r="S65"/>
    </row>
    <row r="66" spans="1:19">
      <c r="A66" s="93" t="s">
        <v>372</v>
      </c>
      <c r="B66" s="93"/>
      <c r="C66" s="93"/>
      <c r="D66" s="93">
        <v>83.94</v>
      </c>
      <c r="E66" s="93">
        <v>2.96</v>
      </c>
      <c r="F66" s="93">
        <v>0.38500000000000001</v>
      </c>
      <c r="G66" s="93">
        <v>0.30499999999999999</v>
      </c>
      <c r="H66" s="93"/>
      <c r="I66" s="93"/>
      <c r="J66" s="93"/>
      <c r="K66" s="93"/>
      <c r="L66"/>
      <c r="M66"/>
      <c r="N66"/>
      <c r="O66"/>
      <c r="P66"/>
      <c r="Q66"/>
      <c r="R66"/>
      <c r="S66"/>
    </row>
    <row r="67" spans="1:19">
      <c r="A67" s="93" t="s">
        <v>373</v>
      </c>
      <c r="B67" s="93"/>
      <c r="C67" s="93"/>
      <c r="D67" s="93">
        <v>0</v>
      </c>
      <c r="E67" s="93" t="s">
        <v>374</v>
      </c>
      <c r="F67" s="93" t="s">
        <v>374</v>
      </c>
      <c r="G67" s="93" t="s">
        <v>374</v>
      </c>
      <c r="H67" s="93"/>
      <c r="I67" s="93"/>
      <c r="J67" s="93"/>
      <c r="K67" s="93"/>
      <c r="L67"/>
      <c r="M67"/>
      <c r="N67"/>
      <c r="O67"/>
      <c r="P67"/>
      <c r="Q67"/>
      <c r="R67"/>
      <c r="S67"/>
    </row>
    <row r="68" spans="1:19">
      <c r="A68" s="93" t="s">
        <v>375</v>
      </c>
      <c r="B68" s="93"/>
      <c r="C68" s="93"/>
      <c r="D68" s="93">
        <v>83.94</v>
      </c>
      <c r="E68" s="93">
        <v>2.96</v>
      </c>
      <c r="F68" s="93">
        <v>0.38500000000000001</v>
      </c>
      <c r="G68" s="93">
        <v>0.30499999999999999</v>
      </c>
      <c r="H68" s="93"/>
      <c r="I68" s="93"/>
      <c r="J68" s="93"/>
      <c r="K68" s="93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5"/>
      <c r="B70" s="93" t="s">
        <v>114</v>
      </c>
      <c r="C70" s="93" t="s">
        <v>376</v>
      </c>
      <c r="D70" s="93" t="s">
        <v>377</v>
      </c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3" t="s">
        <v>33</v>
      </c>
      <c r="B71" s="93"/>
      <c r="C71" s="93"/>
      <c r="D71" s="93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 s="85"/>
      <c r="B73" s="93" t="s">
        <v>114</v>
      </c>
      <c r="C73" s="93" t="s">
        <v>378</v>
      </c>
      <c r="D73" s="93" t="s">
        <v>379</v>
      </c>
      <c r="E73" s="93" t="s">
        <v>380</v>
      </c>
      <c r="F73" s="93" t="s">
        <v>381</v>
      </c>
      <c r="G73" s="93" t="s">
        <v>377</v>
      </c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382</v>
      </c>
      <c r="B74" s="93" t="s">
        <v>383</v>
      </c>
      <c r="C74" s="93">
        <v>66002.63</v>
      </c>
      <c r="D74" s="93">
        <v>52425.88</v>
      </c>
      <c r="E74" s="93">
        <v>13576.75</v>
      </c>
      <c r="F74" s="93">
        <v>0.79</v>
      </c>
      <c r="G74" s="93">
        <v>3.33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384</v>
      </c>
      <c r="B75" s="93" t="s">
        <v>383</v>
      </c>
      <c r="C75" s="93">
        <v>148669.17000000001</v>
      </c>
      <c r="D75" s="93">
        <v>117480.68</v>
      </c>
      <c r="E75" s="93">
        <v>31188.49</v>
      </c>
      <c r="F75" s="93">
        <v>0.79</v>
      </c>
      <c r="G75" s="93">
        <v>3.29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3" t="s">
        <v>385</v>
      </c>
      <c r="B76" s="93" t="s">
        <v>383</v>
      </c>
      <c r="C76" s="93">
        <v>29031.23</v>
      </c>
      <c r="D76" s="93">
        <v>23185.94</v>
      </c>
      <c r="E76" s="93">
        <v>5845.28</v>
      </c>
      <c r="F76" s="93">
        <v>0.8</v>
      </c>
      <c r="G76" s="93">
        <v>3.22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3" t="s">
        <v>386</v>
      </c>
      <c r="B77" s="93" t="s">
        <v>383</v>
      </c>
      <c r="C77" s="93">
        <v>29031.57</v>
      </c>
      <c r="D77" s="93">
        <v>23186.22</v>
      </c>
      <c r="E77" s="93">
        <v>5845.35</v>
      </c>
      <c r="F77" s="93">
        <v>0.8</v>
      </c>
      <c r="G77" s="93">
        <v>3.22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5"/>
      <c r="B79" s="93" t="s">
        <v>114</v>
      </c>
      <c r="C79" s="93" t="s">
        <v>378</v>
      </c>
      <c r="D79" s="93" t="s">
        <v>377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3" t="s">
        <v>387</v>
      </c>
      <c r="B80" s="93" t="s">
        <v>388</v>
      </c>
      <c r="C80" s="93">
        <v>2647.1</v>
      </c>
      <c r="D80" s="93">
        <v>1</v>
      </c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389</v>
      </c>
      <c r="B81" s="93" t="s">
        <v>390</v>
      </c>
      <c r="C81" s="93">
        <v>93045.1</v>
      </c>
      <c r="D81" s="93">
        <v>0.78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93" t="s">
        <v>391</v>
      </c>
      <c r="B82" s="93" t="s">
        <v>390</v>
      </c>
      <c r="C82" s="93">
        <v>296637.78000000003</v>
      </c>
      <c r="D82" s="93">
        <v>0.78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3" t="s">
        <v>392</v>
      </c>
      <c r="B83" s="93" t="s">
        <v>390</v>
      </c>
      <c r="C83" s="93">
        <v>46449.84</v>
      </c>
      <c r="D83" s="93">
        <v>0.8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393</v>
      </c>
      <c r="B84" s="93" t="s">
        <v>390</v>
      </c>
      <c r="C84" s="93">
        <v>46450.26</v>
      </c>
      <c r="D84" s="93">
        <v>0.8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5"/>
      <c r="B86" s="93" t="s">
        <v>114</v>
      </c>
      <c r="C86" s="93" t="s">
        <v>394</v>
      </c>
      <c r="D86" s="93" t="s">
        <v>395</v>
      </c>
      <c r="E86" s="93" t="s">
        <v>396</v>
      </c>
      <c r="F86" s="93" t="s">
        <v>397</v>
      </c>
      <c r="G86" s="93" t="s">
        <v>398</v>
      </c>
      <c r="H86" s="93" t="s">
        <v>399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400</v>
      </c>
      <c r="B87" s="93" t="s">
        <v>401</v>
      </c>
      <c r="C87" s="93">
        <v>0.54</v>
      </c>
      <c r="D87" s="93">
        <v>49.8</v>
      </c>
      <c r="E87" s="93">
        <v>0.13</v>
      </c>
      <c r="F87" s="93">
        <v>12.15</v>
      </c>
      <c r="G87" s="93">
        <v>1</v>
      </c>
      <c r="H87" s="93" t="s">
        <v>402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403</v>
      </c>
      <c r="B88" s="93" t="s">
        <v>404</v>
      </c>
      <c r="C88" s="93">
        <v>0.57999999999999996</v>
      </c>
      <c r="D88" s="93">
        <v>1109.6500000000001</v>
      </c>
      <c r="E88" s="93">
        <v>3.94</v>
      </c>
      <c r="F88" s="93">
        <v>7515.25</v>
      </c>
      <c r="G88" s="93">
        <v>1</v>
      </c>
      <c r="H88" s="93" t="s">
        <v>405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406</v>
      </c>
      <c r="B89" s="93" t="s">
        <v>404</v>
      </c>
      <c r="C89" s="93">
        <v>0.59</v>
      </c>
      <c r="D89" s="93">
        <v>1109.6500000000001</v>
      </c>
      <c r="E89" s="93">
        <v>8.77</v>
      </c>
      <c r="F89" s="93">
        <v>16461.689999999999</v>
      </c>
      <c r="G89" s="93">
        <v>1</v>
      </c>
      <c r="H89" s="93" t="s">
        <v>405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407</v>
      </c>
      <c r="B90" s="93" t="s">
        <v>404</v>
      </c>
      <c r="C90" s="93">
        <v>0.55000000000000004</v>
      </c>
      <c r="D90" s="93">
        <v>622</v>
      </c>
      <c r="E90" s="93">
        <v>1.75</v>
      </c>
      <c r="F90" s="93">
        <v>1997.89</v>
      </c>
      <c r="G90" s="93">
        <v>1</v>
      </c>
      <c r="H90" s="93" t="s">
        <v>405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408</v>
      </c>
      <c r="B91" s="93" t="s">
        <v>404</v>
      </c>
      <c r="C91" s="93">
        <v>0.55000000000000004</v>
      </c>
      <c r="D91" s="93">
        <v>622</v>
      </c>
      <c r="E91" s="93">
        <v>1.75</v>
      </c>
      <c r="F91" s="93">
        <v>1997.92</v>
      </c>
      <c r="G91" s="93">
        <v>1</v>
      </c>
      <c r="H91" s="93" t="s">
        <v>405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5"/>
      <c r="B93" s="93" t="s">
        <v>114</v>
      </c>
      <c r="C93" s="93" t="s">
        <v>409</v>
      </c>
      <c r="D93" s="93" t="s">
        <v>410</v>
      </c>
      <c r="E93" s="93" t="s">
        <v>411</v>
      </c>
      <c r="F93" s="93" t="s">
        <v>412</v>
      </c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33</v>
      </c>
      <c r="B94" s="93"/>
      <c r="C94" s="93"/>
      <c r="D94" s="93"/>
      <c r="E94" s="93"/>
      <c r="F94" s="93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5"/>
      <c r="B96" s="93" t="s">
        <v>114</v>
      </c>
      <c r="C96" s="93" t="s">
        <v>413</v>
      </c>
      <c r="D96" s="93" t="s">
        <v>414</v>
      </c>
      <c r="E96" s="93" t="s">
        <v>415</v>
      </c>
      <c r="F96" s="93" t="s">
        <v>416</v>
      </c>
      <c r="G96" s="93" t="s">
        <v>417</v>
      </c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33</v>
      </c>
      <c r="B97" s="93"/>
      <c r="C97" s="93"/>
      <c r="D97" s="93"/>
      <c r="E97" s="93"/>
      <c r="F97" s="93"/>
      <c r="G97" s="93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5"/>
      <c r="B99" s="93" t="s">
        <v>432</v>
      </c>
      <c r="C99" s="93" t="s">
        <v>433</v>
      </c>
      <c r="D99" s="93" t="s">
        <v>434</v>
      </c>
      <c r="E99" s="93" t="s">
        <v>435</v>
      </c>
      <c r="F99" s="93" t="s">
        <v>436</v>
      </c>
      <c r="G99" s="93" t="s">
        <v>437</v>
      </c>
      <c r="H99" s="93" t="s">
        <v>438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3" t="s">
        <v>418</v>
      </c>
      <c r="B100" s="93">
        <v>55625.732300000003</v>
      </c>
      <c r="C100" s="93">
        <v>82.399799999999999</v>
      </c>
      <c r="D100" s="93">
        <v>115.6484</v>
      </c>
      <c r="E100" s="93">
        <v>0</v>
      </c>
      <c r="F100" s="93">
        <v>8.0000000000000004E-4</v>
      </c>
      <c r="G100" s="94">
        <v>2741270</v>
      </c>
      <c r="H100" s="93">
        <v>22336.498100000001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3" t="s">
        <v>419</v>
      </c>
      <c r="B101" s="93">
        <v>47173.853600000002</v>
      </c>
      <c r="C101" s="93">
        <v>71.4422</v>
      </c>
      <c r="D101" s="93">
        <v>103.72709999999999</v>
      </c>
      <c r="E101" s="93">
        <v>0</v>
      </c>
      <c r="F101" s="93">
        <v>6.9999999999999999E-4</v>
      </c>
      <c r="G101" s="94">
        <v>2459020</v>
      </c>
      <c r="H101" s="93">
        <v>19093.6777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3" t="s">
        <v>420</v>
      </c>
      <c r="B102" s="93">
        <v>45446.504300000001</v>
      </c>
      <c r="C102" s="93">
        <v>73.014200000000002</v>
      </c>
      <c r="D102" s="93">
        <v>115.0748</v>
      </c>
      <c r="E102" s="93">
        <v>0</v>
      </c>
      <c r="F102" s="93">
        <v>8.0000000000000004E-4</v>
      </c>
      <c r="G102" s="94">
        <v>2728880</v>
      </c>
      <c r="H102" s="93">
        <v>18799.356800000001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3" t="s">
        <v>421</v>
      </c>
      <c r="B103" s="93">
        <v>39412.847999999998</v>
      </c>
      <c r="C103" s="93">
        <v>65.515000000000001</v>
      </c>
      <c r="D103" s="93">
        <v>107.7332</v>
      </c>
      <c r="E103" s="93">
        <v>0</v>
      </c>
      <c r="F103" s="93">
        <v>8.0000000000000004E-4</v>
      </c>
      <c r="G103" s="94">
        <v>2555170</v>
      </c>
      <c r="H103" s="93">
        <v>16515.604500000001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3" t="s">
        <v>266</v>
      </c>
      <c r="B104" s="93">
        <v>37944.699399999998</v>
      </c>
      <c r="C104" s="93">
        <v>65.316800000000001</v>
      </c>
      <c r="D104" s="93">
        <v>111.82899999999999</v>
      </c>
      <c r="E104" s="93">
        <v>0</v>
      </c>
      <c r="F104" s="93">
        <v>8.0000000000000004E-4</v>
      </c>
      <c r="G104" s="94">
        <v>2652670</v>
      </c>
      <c r="H104" s="93">
        <v>16117.129300000001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3" t="s">
        <v>422</v>
      </c>
      <c r="B105" s="93">
        <v>38158.2264</v>
      </c>
      <c r="C105" s="93">
        <v>67.062799999999996</v>
      </c>
      <c r="D105" s="93">
        <v>117.44370000000001</v>
      </c>
      <c r="E105" s="93">
        <v>0</v>
      </c>
      <c r="F105" s="93">
        <v>8.0000000000000004E-4</v>
      </c>
      <c r="G105" s="94">
        <v>2786060</v>
      </c>
      <c r="H105" s="93">
        <v>16341.076999999999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3" t="s">
        <v>423</v>
      </c>
      <c r="B106" s="93">
        <v>40309.661999999997</v>
      </c>
      <c r="C106" s="93">
        <v>71.464699999999993</v>
      </c>
      <c r="D106" s="93">
        <v>126.31019999999999</v>
      </c>
      <c r="E106" s="93">
        <v>0</v>
      </c>
      <c r="F106" s="93">
        <v>8.9999999999999998E-4</v>
      </c>
      <c r="G106" s="94">
        <v>2996490</v>
      </c>
      <c r="H106" s="93">
        <v>17322.419099999999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93" t="s">
        <v>424</v>
      </c>
      <c r="B107" s="93">
        <v>39943.017500000002</v>
      </c>
      <c r="C107" s="93">
        <v>70.682299999999998</v>
      </c>
      <c r="D107" s="93">
        <v>124.6828</v>
      </c>
      <c r="E107" s="93">
        <v>0</v>
      </c>
      <c r="F107" s="93">
        <v>8.9999999999999998E-4</v>
      </c>
      <c r="G107" s="94">
        <v>2957860</v>
      </c>
      <c r="H107" s="93">
        <v>17152.070500000002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3" t="s">
        <v>425</v>
      </c>
      <c r="B108" s="93">
        <v>36788.9018</v>
      </c>
      <c r="C108" s="93">
        <v>64.2149</v>
      </c>
      <c r="D108" s="93">
        <v>111.63290000000001</v>
      </c>
      <c r="E108" s="93">
        <v>0</v>
      </c>
      <c r="F108" s="93">
        <v>8.0000000000000004E-4</v>
      </c>
      <c r="G108" s="94">
        <v>2648150</v>
      </c>
      <c r="H108" s="93">
        <v>15712.003699999999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3" t="s">
        <v>426</v>
      </c>
      <c r="B109" s="93">
        <v>39371.880599999997</v>
      </c>
      <c r="C109" s="93">
        <v>66.363699999999994</v>
      </c>
      <c r="D109" s="93">
        <v>110.9366</v>
      </c>
      <c r="E109" s="93">
        <v>0</v>
      </c>
      <c r="F109" s="93">
        <v>8.0000000000000004E-4</v>
      </c>
      <c r="G109" s="94">
        <v>2631290</v>
      </c>
      <c r="H109" s="93">
        <v>16587.051299999999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3" t="s">
        <v>427</v>
      </c>
      <c r="B110" s="93">
        <v>43532.008600000001</v>
      </c>
      <c r="C110" s="93">
        <v>69.530600000000007</v>
      </c>
      <c r="D110" s="93">
        <v>108.7522</v>
      </c>
      <c r="E110" s="93">
        <v>0</v>
      </c>
      <c r="F110" s="93">
        <v>8.0000000000000004E-4</v>
      </c>
      <c r="G110" s="94">
        <v>2578880</v>
      </c>
      <c r="H110" s="93">
        <v>17967.9879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3" t="s">
        <v>428</v>
      </c>
      <c r="B111" s="93">
        <v>53144.847600000001</v>
      </c>
      <c r="C111" s="93">
        <v>79.874499999999998</v>
      </c>
      <c r="D111" s="93">
        <v>114.6485</v>
      </c>
      <c r="E111" s="93">
        <v>0</v>
      </c>
      <c r="F111" s="93">
        <v>8.0000000000000004E-4</v>
      </c>
      <c r="G111" s="94">
        <v>2717810</v>
      </c>
      <c r="H111" s="93">
        <v>21451.434499999999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3"/>
      <c r="B112" s="93"/>
      <c r="C112" s="93"/>
      <c r="D112" s="93"/>
      <c r="E112" s="93"/>
      <c r="F112" s="93"/>
      <c r="G112" s="93"/>
      <c r="H112" s="93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3" t="s">
        <v>429</v>
      </c>
      <c r="B113" s="93">
        <v>516852.18209999998</v>
      </c>
      <c r="C113" s="93">
        <v>846.88149999999996</v>
      </c>
      <c r="D113" s="93">
        <v>1368.4195</v>
      </c>
      <c r="E113" s="93">
        <v>0</v>
      </c>
      <c r="F113" s="93">
        <v>9.7000000000000003E-3</v>
      </c>
      <c r="G113" s="94">
        <v>32453500</v>
      </c>
      <c r="H113" s="93">
        <v>215396.31030000001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3" t="s">
        <v>430</v>
      </c>
      <c r="B114" s="93">
        <v>36788.9018</v>
      </c>
      <c r="C114" s="93">
        <v>64.2149</v>
      </c>
      <c r="D114" s="93">
        <v>103.72709999999999</v>
      </c>
      <c r="E114" s="93">
        <v>0</v>
      </c>
      <c r="F114" s="93">
        <v>6.9999999999999999E-4</v>
      </c>
      <c r="G114" s="94">
        <v>2459020</v>
      </c>
      <c r="H114" s="93">
        <v>15712.003699999999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3" t="s">
        <v>431</v>
      </c>
      <c r="B115" s="93">
        <v>55625.732300000003</v>
      </c>
      <c r="C115" s="93">
        <v>82.399799999999999</v>
      </c>
      <c r="D115" s="93">
        <v>126.31019999999999</v>
      </c>
      <c r="E115" s="93">
        <v>0</v>
      </c>
      <c r="F115" s="93">
        <v>8.9999999999999998E-4</v>
      </c>
      <c r="G115" s="94">
        <v>2996490</v>
      </c>
      <c r="H115" s="93">
        <v>22336.498100000001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5"/>
      <c r="B117" s="93" t="s">
        <v>439</v>
      </c>
      <c r="C117" s="93" t="s">
        <v>440</v>
      </c>
      <c r="D117" s="93" t="s">
        <v>441</v>
      </c>
      <c r="E117" s="93" t="s">
        <v>442</v>
      </c>
      <c r="F117" s="93" t="s">
        <v>443</v>
      </c>
      <c r="G117" s="93" t="s">
        <v>444</v>
      </c>
      <c r="H117" s="93" t="s">
        <v>445</v>
      </c>
      <c r="I117" s="93" t="s">
        <v>446</v>
      </c>
      <c r="J117" s="93" t="s">
        <v>447</v>
      </c>
      <c r="K117" s="93" t="s">
        <v>448</v>
      </c>
      <c r="L117" s="93" t="s">
        <v>449</v>
      </c>
      <c r="M117" s="93" t="s">
        <v>450</v>
      </c>
      <c r="N117" s="93" t="s">
        <v>451</v>
      </c>
      <c r="O117" s="93" t="s">
        <v>452</v>
      </c>
      <c r="P117" s="93" t="s">
        <v>453</v>
      </c>
      <c r="Q117" s="93" t="s">
        <v>454</v>
      </c>
      <c r="R117" s="93" t="s">
        <v>455</v>
      </c>
      <c r="S117" s="93" t="s">
        <v>456</v>
      </c>
    </row>
    <row r="118" spans="1:19">
      <c r="A118" s="93" t="s">
        <v>418</v>
      </c>
      <c r="B118" s="94">
        <v>155793000000</v>
      </c>
      <c r="C118" s="93">
        <v>110485.22100000001</v>
      </c>
      <c r="D118" s="93" t="s">
        <v>529</v>
      </c>
      <c r="E118" s="93">
        <v>66738.464999999997</v>
      </c>
      <c r="F118" s="93">
        <v>10771.038</v>
      </c>
      <c r="G118" s="93">
        <v>27984.898000000001</v>
      </c>
      <c r="H118" s="93">
        <v>1298.8209999999999</v>
      </c>
      <c r="I118" s="93">
        <v>0</v>
      </c>
      <c r="J118" s="93">
        <v>3692</v>
      </c>
      <c r="K118" s="93">
        <v>0</v>
      </c>
      <c r="L118" s="93">
        <v>0</v>
      </c>
      <c r="M118" s="93">
        <v>0</v>
      </c>
      <c r="N118" s="93">
        <v>0</v>
      </c>
      <c r="O118" s="93">
        <v>0</v>
      </c>
      <c r="P118" s="93">
        <v>0</v>
      </c>
      <c r="Q118" s="93">
        <v>0</v>
      </c>
      <c r="R118" s="93">
        <v>0</v>
      </c>
      <c r="S118" s="93">
        <v>0</v>
      </c>
    </row>
    <row r="119" spans="1:19">
      <c r="A119" s="93" t="s">
        <v>419</v>
      </c>
      <c r="B119" s="94">
        <v>139752000000</v>
      </c>
      <c r="C119" s="93">
        <v>110231.611</v>
      </c>
      <c r="D119" s="93" t="s">
        <v>542</v>
      </c>
      <c r="E119" s="93">
        <v>66738.464999999997</v>
      </c>
      <c r="F119" s="93">
        <v>10771.038</v>
      </c>
      <c r="G119" s="93">
        <v>27984.898000000001</v>
      </c>
      <c r="H119" s="93">
        <v>1045.211</v>
      </c>
      <c r="I119" s="93">
        <v>0</v>
      </c>
      <c r="J119" s="93">
        <v>3692</v>
      </c>
      <c r="K119" s="93">
        <v>0</v>
      </c>
      <c r="L119" s="93">
        <v>0</v>
      </c>
      <c r="M119" s="93">
        <v>0</v>
      </c>
      <c r="N119" s="93">
        <v>0</v>
      </c>
      <c r="O119" s="93">
        <v>0</v>
      </c>
      <c r="P119" s="93">
        <v>0</v>
      </c>
      <c r="Q119" s="93">
        <v>0</v>
      </c>
      <c r="R119" s="93">
        <v>0</v>
      </c>
      <c r="S119" s="93">
        <v>0</v>
      </c>
    </row>
    <row r="120" spans="1:19">
      <c r="A120" s="93" t="s">
        <v>420</v>
      </c>
      <c r="B120" s="94">
        <v>155089000000</v>
      </c>
      <c r="C120" s="93">
        <v>108646.86599999999</v>
      </c>
      <c r="D120" s="93" t="s">
        <v>606</v>
      </c>
      <c r="E120" s="93">
        <v>66738.464999999997</v>
      </c>
      <c r="F120" s="93">
        <v>10771.038</v>
      </c>
      <c r="G120" s="93">
        <v>27972.751</v>
      </c>
      <c r="H120" s="93">
        <v>0</v>
      </c>
      <c r="I120" s="93">
        <v>3164.6129999999998</v>
      </c>
      <c r="J120" s="93">
        <v>0</v>
      </c>
      <c r="K120" s="93">
        <v>0</v>
      </c>
      <c r="L120" s="93">
        <v>0</v>
      </c>
      <c r="M120" s="93">
        <v>0</v>
      </c>
      <c r="N120" s="93">
        <v>0</v>
      </c>
      <c r="O120" s="93">
        <v>0</v>
      </c>
      <c r="P120" s="93">
        <v>0</v>
      </c>
      <c r="Q120" s="93">
        <v>0</v>
      </c>
      <c r="R120" s="93">
        <v>0</v>
      </c>
      <c r="S120" s="93">
        <v>0</v>
      </c>
    </row>
    <row r="121" spans="1:19">
      <c r="A121" s="93" t="s">
        <v>421</v>
      </c>
      <c r="B121" s="94">
        <v>145216000000</v>
      </c>
      <c r="C121" s="93">
        <v>106335.02099999999</v>
      </c>
      <c r="D121" s="93" t="s">
        <v>550</v>
      </c>
      <c r="E121" s="93">
        <v>66738.464999999997</v>
      </c>
      <c r="F121" s="93">
        <v>10771.038</v>
      </c>
      <c r="G121" s="93">
        <v>27984.898000000001</v>
      </c>
      <c r="H121" s="93">
        <v>840.62099999999998</v>
      </c>
      <c r="I121" s="93">
        <v>0</v>
      </c>
      <c r="J121" s="93">
        <v>0</v>
      </c>
      <c r="K121" s="93">
        <v>0</v>
      </c>
      <c r="L121" s="93">
        <v>0</v>
      </c>
      <c r="M121" s="93">
        <v>0</v>
      </c>
      <c r="N121" s="93">
        <v>0</v>
      </c>
      <c r="O121" s="93">
        <v>0</v>
      </c>
      <c r="P121" s="93">
        <v>0</v>
      </c>
      <c r="Q121" s="93">
        <v>0</v>
      </c>
      <c r="R121" s="93">
        <v>0</v>
      </c>
      <c r="S121" s="93">
        <v>0</v>
      </c>
    </row>
    <row r="122" spans="1:19">
      <c r="A122" s="93" t="s">
        <v>266</v>
      </c>
      <c r="B122" s="94">
        <v>150758000000</v>
      </c>
      <c r="C122" s="93">
        <v>126715.133</v>
      </c>
      <c r="D122" s="93" t="s">
        <v>530</v>
      </c>
      <c r="E122" s="93">
        <v>66738.464999999997</v>
      </c>
      <c r="F122" s="93">
        <v>10771.038</v>
      </c>
      <c r="G122" s="93">
        <v>27972.751</v>
      </c>
      <c r="H122" s="93">
        <v>0</v>
      </c>
      <c r="I122" s="93">
        <v>21232.879000000001</v>
      </c>
      <c r="J122" s="93">
        <v>0</v>
      </c>
      <c r="K122" s="93">
        <v>0</v>
      </c>
      <c r="L122" s="93">
        <v>0</v>
      </c>
      <c r="M122" s="93">
        <v>0</v>
      </c>
      <c r="N122" s="93">
        <v>0</v>
      </c>
      <c r="O122" s="93">
        <v>0</v>
      </c>
      <c r="P122" s="93">
        <v>0</v>
      </c>
      <c r="Q122" s="93">
        <v>0</v>
      </c>
      <c r="R122" s="93">
        <v>0</v>
      </c>
      <c r="S122" s="93">
        <v>0</v>
      </c>
    </row>
    <row r="123" spans="1:19">
      <c r="A123" s="93" t="s">
        <v>422</v>
      </c>
      <c r="B123" s="94">
        <v>158339000000</v>
      </c>
      <c r="C123" s="93">
        <v>154244.43</v>
      </c>
      <c r="D123" s="93" t="s">
        <v>501</v>
      </c>
      <c r="E123" s="93">
        <v>66738.464999999997</v>
      </c>
      <c r="F123" s="93">
        <v>10771.038</v>
      </c>
      <c r="G123" s="93">
        <v>27972.751</v>
      </c>
      <c r="H123" s="93">
        <v>0</v>
      </c>
      <c r="I123" s="93">
        <v>48762.175999999999</v>
      </c>
      <c r="J123" s="93">
        <v>0</v>
      </c>
      <c r="K123" s="93">
        <v>0</v>
      </c>
      <c r="L123" s="93">
        <v>0</v>
      </c>
      <c r="M123" s="93">
        <v>0</v>
      </c>
      <c r="N123" s="93">
        <v>0</v>
      </c>
      <c r="O123" s="93">
        <v>0</v>
      </c>
      <c r="P123" s="93">
        <v>0</v>
      </c>
      <c r="Q123" s="93">
        <v>0</v>
      </c>
      <c r="R123" s="93">
        <v>0</v>
      </c>
      <c r="S123" s="93">
        <v>0</v>
      </c>
    </row>
    <row r="124" spans="1:19">
      <c r="A124" s="93" t="s">
        <v>423</v>
      </c>
      <c r="B124" s="94">
        <v>170298000000</v>
      </c>
      <c r="C124" s="93">
        <v>154743.58300000001</v>
      </c>
      <c r="D124" s="93" t="s">
        <v>531</v>
      </c>
      <c r="E124" s="93">
        <v>66738.464999999997</v>
      </c>
      <c r="F124" s="93">
        <v>10771.038</v>
      </c>
      <c r="G124" s="93">
        <v>27972.751</v>
      </c>
      <c r="H124" s="93">
        <v>0</v>
      </c>
      <c r="I124" s="93">
        <v>49261.328999999998</v>
      </c>
      <c r="J124" s="93">
        <v>0</v>
      </c>
      <c r="K124" s="93">
        <v>0</v>
      </c>
      <c r="L124" s="93">
        <v>0</v>
      </c>
      <c r="M124" s="93">
        <v>0</v>
      </c>
      <c r="N124" s="93">
        <v>0</v>
      </c>
      <c r="O124" s="93">
        <v>0</v>
      </c>
      <c r="P124" s="93">
        <v>0</v>
      </c>
      <c r="Q124" s="93">
        <v>0</v>
      </c>
      <c r="R124" s="93">
        <v>0</v>
      </c>
      <c r="S124" s="93">
        <v>0</v>
      </c>
    </row>
    <row r="125" spans="1:19">
      <c r="A125" s="93" t="s">
        <v>424</v>
      </c>
      <c r="B125" s="94">
        <v>168102000000</v>
      </c>
      <c r="C125" s="93">
        <v>149612.905</v>
      </c>
      <c r="D125" s="93" t="s">
        <v>532</v>
      </c>
      <c r="E125" s="93">
        <v>66738.464999999997</v>
      </c>
      <c r="F125" s="93">
        <v>10771.038</v>
      </c>
      <c r="G125" s="93">
        <v>27972.751</v>
      </c>
      <c r="H125" s="93">
        <v>0</v>
      </c>
      <c r="I125" s="93">
        <v>44130.652000000002</v>
      </c>
      <c r="J125" s="93">
        <v>0</v>
      </c>
      <c r="K125" s="93">
        <v>0</v>
      </c>
      <c r="L125" s="93">
        <v>0</v>
      </c>
      <c r="M125" s="93">
        <v>0</v>
      </c>
      <c r="N125" s="93">
        <v>0</v>
      </c>
      <c r="O125" s="93">
        <v>0</v>
      </c>
      <c r="P125" s="93">
        <v>0</v>
      </c>
      <c r="Q125" s="93">
        <v>0</v>
      </c>
      <c r="R125" s="93">
        <v>0</v>
      </c>
      <c r="S125" s="93">
        <v>0</v>
      </c>
    </row>
    <row r="126" spans="1:19">
      <c r="A126" s="93" t="s">
        <v>425</v>
      </c>
      <c r="B126" s="94">
        <v>150501000000</v>
      </c>
      <c r="C126" s="93">
        <v>139537.33900000001</v>
      </c>
      <c r="D126" s="93" t="s">
        <v>636</v>
      </c>
      <c r="E126" s="93">
        <v>66738.464999999997</v>
      </c>
      <c r="F126" s="93">
        <v>10771.038</v>
      </c>
      <c r="G126" s="93">
        <v>27972.751</v>
      </c>
      <c r="H126" s="93">
        <v>0</v>
      </c>
      <c r="I126" s="93">
        <v>34055.086000000003</v>
      </c>
      <c r="J126" s="93">
        <v>0</v>
      </c>
      <c r="K126" s="93">
        <v>0</v>
      </c>
      <c r="L126" s="93">
        <v>0</v>
      </c>
      <c r="M126" s="93">
        <v>0</v>
      </c>
      <c r="N126" s="93">
        <v>0</v>
      </c>
      <c r="O126" s="93">
        <v>0</v>
      </c>
      <c r="P126" s="93">
        <v>0</v>
      </c>
      <c r="Q126" s="93">
        <v>0</v>
      </c>
      <c r="R126" s="93">
        <v>0</v>
      </c>
      <c r="S126" s="93">
        <v>0</v>
      </c>
    </row>
    <row r="127" spans="1:19">
      <c r="A127" s="93" t="s">
        <v>426</v>
      </c>
      <c r="B127" s="94">
        <v>149542000000</v>
      </c>
      <c r="C127" s="93">
        <v>121004.17</v>
      </c>
      <c r="D127" s="93" t="s">
        <v>608</v>
      </c>
      <c r="E127" s="93">
        <v>66738.464999999997</v>
      </c>
      <c r="F127" s="93">
        <v>10771.038</v>
      </c>
      <c r="G127" s="93">
        <v>27972.751</v>
      </c>
      <c r="H127" s="93">
        <v>0</v>
      </c>
      <c r="I127" s="93">
        <v>15521.916999999999</v>
      </c>
      <c r="J127" s="93">
        <v>0</v>
      </c>
      <c r="K127" s="93">
        <v>0</v>
      </c>
      <c r="L127" s="93">
        <v>0</v>
      </c>
      <c r="M127" s="93">
        <v>0</v>
      </c>
      <c r="N127" s="93">
        <v>0</v>
      </c>
      <c r="O127" s="93">
        <v>0</v>
      </c>
      <c r="P127" s="93">
        <v>0</v>
      </c>
      <c r="Q127" s="93">
        <v>0</v>
      </c>
      <c r="R127" s="93">
        <v>0</v>
      </c>
      <c r="S127" s="93">
        <v>0</v>
      </c>
    </row>
    <row r="128" spans="1:19">
      <c r="A128" s="93" t="s">
        <v>427</v>
      </c>
      <c r="B128" s="94">
        <v>146564000000</v>
      </c>
      <c r="C128" s="93">
        <v>109761.637</v>
      </c>
      <c r="D128" s="93" t="s">
        <v>547</v>
      </c>
      <c r="E128" s="93">
        <v>66738.464999999997</v>
      </c>
      <c r="F128" s="93">
        <v>10771.038</v>
      </c>
      <c r="G128" s="93">
        <v>27984.898000000001</v>
      </c>
      <c r="H128" s="93">
        <v>575.23699999999997</v>
      </c>
      <c r="I128" s="93">
        <v>0</v>
      </c>
      <c r="J128" s="93">
        <v>3692</v>
      </c>
      <c r="K128" s="93">
        <v>0</v>
      </c>
      <c r="L128" s="93">
        <v>0</v>
      </c>
      <c r="M128" s="93">
        <v>0</v>
      </c>
      <c r="N128" s="93">
        <v>0</v>
      </c>
      <c r="O128" s="93">
        <v>0</v>
      </c>
      <c r="P128" s="93">
        <v>0</v>
      </c>
      <c r="Q128" s="93">
        <v>0</v>
      </c>
      <c r="R128" s="93">
        <v>0</v>
      </c>
      <c r="S128" s="93">
        <v>0</v>
      </c>
    </row>
    <row r="129" spans="1:19">
      <c r="A129" s="93" t="s">
        <v>428</v>
      </c>
      <c r="B129" s="94">
        <v>154460000000</v>
      </c>
      <c r="C129" s="93">
        <v>110569.55499999999</v>
      </c>
      <c r="D129" s="93" t="s">
        <v>579</v>
      </c>
      <c r="E129" s="93">
        <v>66738.464999999997</v>
      </c>
      <c r="F129" s="93">
        <v>10771.038</v>
      </c>
      <c r="G129" s="93">
        <v>27984.898000000001</v>
      </c>
      <c r="H129" s="93">
        <v>1383.1559999999999</v>
      </c>
      <c r="I129" s="93">
        <v>0</v>
      </c>
      <c r="J129" s="93">
        <v>3692</v>
      </c>
      <c r="K129" s="93">
        <v>0</v>
      </c>
      <c r="L129" s="93">
        <v>0</v>
      </c>
      <c r="M129" s="93">
        <v>0</v>
      </c>
      <c r="N129" s="93">
        <v>0</v>
      </c>
      <c r="O129" s="93">
        <v>0</v>
      </c>
      <c r="P129" s="93">
        <v>0</v>
      </c>
      <c r="Q129" s="93">
        <v>0</v>
      </c>
      <c r="R129" s="93">
        <v>0</v>
      </c>
      <c r="S129" s="93">
        <v>0</v>
      </c>
    </row>
    <row r="130" spans="1:19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</row>
    <row r="131" spans="1:19">
      <c r="A131" s="93" t="s">
        <v>429</v>
      </c>
      <c r="B131" s="94">
        <v>1844410000000</v>
      </c>
      <c r="C131" s="93"/>
      <c r="D131" s="93"/>
      <c r="E131" s="93"/>
      <c r="F131" s="93"/>
      <c r="G131" s="93"/>
      <c r="H131" s="93"/>
      <c r="I131" s="93"/>
      <c r="J131" s="93"/>
      <c r="K131" s="93">
        <v>0</v>
      </c>
      <c r="L131" s="93">
        <v>0</v>
      </c>
      <c r="M131" s="93">
        <v>0</v>
      </c>
      <c r="N131" s="93">
        <v>0</v>
      </c>
      <c r="O131" s="93">
        <v>0</v>
      </c>
      <c r="P131" s="93">
        <v>0</v>
      </c>
      <c r="Q131" s="93">
        <v>0</v>
      </c>
      <c r="R131" s="93">
        <v>0</v>
      </c>
      <c r="S131" s="93">
        <v>0</v>
      </c>
    </row>
    <row r="132" spans="1:19">
      <c r="A132" s="93" t="s">
        <v>430</v>
      </c>
      <c r="B132" s="94">
        <v>139752000000</v>
      </c>
      <c r="C132" s="93">
        <v>106335.02099999999</v>
      </c>
      <c r="D132" s="93"/>
      <c r="E132" s="93">
        <v>66738.464999999997</v>
      </c>
      <c r="F132" s="93">
        <v>10771.038</v>
      </c>
      <c r="G132" s="93">
        <v>27972.751</v>
      </c>
      <c r="H132" s="93">
        <v>0</v>
      </c>
      <c r="I132" s="93">
        <v>0</v>
      </c>
      <c r="J132" s="93">
        <v>0</v>
      </c>
      <c r="K132" s="93">
        <v>0</v>
      </c>
      <c r="L132" s="93">
        <v>0</v>
      </c>
      <c r="M132" s="93">
        <v>0</v>
      </c>
      <c r="N132" s="93">
        <v>0</v>
      </c>
      <c r="O132" s="93">
        <v>0</v>
      </c>
      <c r="P132" s="93">
        <v>0</v>
      </c>
      <c r="Q132" s="93">
        <v>0</v>
      </c>
      <c r="R132" s="93">
        <v>0</v>
      </c>
      <c r="S132" s="93">
        <v>0</v>
      </c>
    </row>
    <row r="133" spans="1:19">
      <c r="A133" s="93" t="s">
        <v>431</v>
      </c>
      <c r="B133" s="94">
        <v>170298000000</v>
      </c>
      <c r="C133" s="93">
        <v>154743.58300000001</v>
      </c>
      <c r="D133" s="93"/>
      <c r="E133" s="93">
        <v>66738.464999999997</v>
      </c>
      <c r="F133" s="93">
        <v>10771.038</v>
      </c>
      <c r="G133" s="93">
        <v>27984.898000000001</v>
      </c>
      <c r="H133" s="93">
        <v>1383.1559999999999</v>
      </c>
      <c r="I133" s="93">
        <v>49261.328999999998</v>
      </c>
      <c r="J133" s="93">
        <v>3692</v>
      </c>
      <c r="K133" s="93">
        <v>0</v>
      </c>
      <c r="L133" s="93">
        <v>0</v>
      </c>
      <c r="M133" s="93">
        <v>0</v>
      </c>
      <c r="N133" s="93">
        <v>0</v>
      </c>
      <c r="O133" s="93">
        <v>0</v>
      </c>
      <c r="P133" s="93">
        <v>0</v>
      </c>
      <c r="Q133" s="93">
        <v>0</v>
      </c>
      <c r="R133" s="93">
        <v>0</v>
      </c>
      <c r="S133" s="93">
        <v>0</v>
      </c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5"/>
      <c r="B135" s="93" t="s">
        <v>462</v>
      </c>
      <c r="C135" s="93" t="s">
        <v>463</v>
      </c>
      <c r="D135" s="93" t="s">
        <v>464</v>
      </c>
      <c r="E135" s="93" t="s">
        <v>239</v>
      </c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3" t="s">
        <v>465</v>
      </c>
      <c r="B136" s="93">
        <v>38599.51</v>
      </c>
      <c r="C136" s="93">
        <v>12571.66</v>
      </c>
      <c r="D136" s="93">
        <v>0</v>
      </c>
      <c r="E136" s="93">
        <v>51171.17</v>
      </c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3" t="s">
        <v>466</v>
      </c>
      <c r="B137" s="93">
        <v>16.829999999999998</v>
      </c>
      <c r="C137" s="93">
        <v>5.48</v>
      </c>
      <c r="D137" s="93">
        <v>0</v>
      </c>
      <c r="E137" s="93">
        <v>22.31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3" t="s">
        <v>467</v>
      </c>
      <c r="B138" s="93">
        <v>16.829999999999998</v>
      </c>
      <c r="C138" s="93">
        <v>5.48</v>
      </c>
      <c r="D138" s="93">
        <v>0</v>
      </c>
      <c r="E138" s="93">
        <v>22.31</v>
      </c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4"/>
      <c r="B139" s="84"/>
    </row>
    <row r="140" spans="1:19">
      <c r="A140" s="84"/>
      <c r="B140" s="84"/>
    </row>
    <row r="141" spans="1:19">
      <c r="A141" s="84"/>
      <c r="B141" s="84"/>
    </row>
    <row r="142" spans="1:19">
      <c r="A142" s="84"/>
      <c r="B142" s="8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8"/>
  <dimension ref="A1:S142"/>
  <sheetViews>
    <sheetView workbookViewId="0"/>
  </sheetViews>
  <sheetFormatPr defaultRowHeight="10.5"/>
  <cols>
    <col min="1" max="1" width="38.83203125" style="83" customWidth="1"/>
    <col min="2" max="2" width="25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164062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4.83203125" style="83" customWidth="1"/>
    <col min="18" max="18" width="42.6640625" style="83" customWidth="1"/>
    <col min="19" max="19" width="48.1640625" style="83" customWidth="1"/>
    <col min="20" max="27" width="9.33203125" style="83" customWidth="1"/>
    <col min="28" max="16384" width="9.33203125" style="83"/>
  </cols>
  <sheetData>
    <row r="1" spans="1:19">
      <c r="A1" s="85"/>
      <c r="B1" s="93" t="s">
        <v>297</v>
      </c>
      <c r="C1" s="93" t="s">
        <v>298</v>
      </c>
      <c r="D1" s="93" t="s">
        <v>299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300</v>
      </c>
      <c r="B2" s="93">
        <v>4241.7299999999996</v>
      </c>
      <c r="C2" s="93">
        <v>1849.06</v>
      </c>
      <c r="D2" s="93">
        <v>1849.06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301</v>
      </c>
      <c r="B3" s="93">
        <v>4241.7299999999996</v>
      </c>
      <c r="C3" s="93">
        <v>1849.06</v>
      </c>
      <c r="D3" s="93">
        <v>1849.06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302</v>
      </c>
      <c r="B4" s="93">
        <v>8937.19</v>
      </c>
      <c r="C4" s="93">
        <v>3895.91</v>
      </c>
      <c r="D4" s="93">
        <v>3895.91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303</v>
      </c>
      <c r="B5" s="93">
        <v>8937.19</v>
      </c>
      <c r="C5" s="93">
        <v>3895.91</v>
      </c>
      <c r="D5" s="93">
        <v>3895.91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3" t="s">
        <v>304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305</v>
      </c>
      <c r="B8" s="93">
        <v>2293.9899999999998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306</v>
      </c>
      <c r="B9" s="93">
        <v>2293.9899999999998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307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3" t="s">
        <v>308</v>
      </c>
      <c r="C12" s="93" t="s">
        <v>309</v>
      </c>
      <c r="D12" s="93" t="s">
        <v>310</v>
      </c>
      <c r="E12" s="93" t="s">
        <v>311</v>
      </c>
      <c r="F12" s="93" t="s">
        <v>312</v>
      </c>
      <c r="G12" s="93" t="s">
        <v>313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70</v>
      </c>
      <c r="B13" s="93">
        <v>8.99</v>
      </c>
      <c r="C13" s="93">
        <v>2405.8200000000002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71</v>
      </c>
      <c r="B14" s="93">
        <v>41.83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78</v>
      </c>
      <c r="B15" s="93">
        <v>971.08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79</v>
      </c>
      <c r="B16" s="93">
        <v>57.92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80</v>
      </c>
      <c r="B17" s="93">
        <v>198.81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81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82</v>
      </c>
      <c r="B19" s="93">
        <v>557.29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83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84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85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65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86</v>
      </c>
      <c r="B24" s="93">
        <v>0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87</v>
      </c>
      <c r="B25" s="93">
        <v>0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88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89</v>
      </c>
      <c r="B28" s="93">
        <v>1835.91</v>
      </c>
      <c r="C28" s="93">
        <v>2405.8200000000002</v>
      </c>
      <c r="D28" s="93">
        <v>0</v>
      </c>
      <c r="E28" s="93">
        <v>0</v>
      </c>
      <c r="F28" s="93">
        <v>0</v>
      </c>
      <c r="G28" s="93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3" t="s">
        <v>304</v>
      </c>
      <c r="C30" s="93" t="s">
        <v>2</v>
      </c>
      <c r="D30" s="93" t="s">
        <v>314</v>
      </c>
      <c r="E30" s="93" t="s">
        <v>315</v>
      </c>
      <c r="F30" s="93" t="s">
        <v>316</v>
      </c>
      <c r="G30" s="93" t="s">
        <v>317</v>
      </c>
      <c r="H30" s="93" t="s">
        <v>318</v>
      </c>
      <c r="I30" s="93" t="s">
        <v>319</v>
      </c>
      <c r="J30" s="93" t="s">
        <v>320</v>
      </c>
      <c r="K30"/>
      <c r="L30"/>
      <c r="M30"/>
      <c r="N30"/>
      <c r="O30"/>
      <c r="P30"/>
      <c r="Q30"/>
      <c r="R30"/>
      <c r="S30"/>
    </row>
    <row r="31" spans="1:19">
      <c r="A31" s="93" t="s">
        <v>321</v>
      </c>
      <c r="B31" s="93">
        <v>379.89</v>
      </c>
      <c r="C31" s="93" t="s">
        <v>3</v>
      </c>
      <c r="D31" s="93">
        <v>2317.33</v>
      </c>
      <c r="E31" s="93">
        <v>1</v>
      </c>
      <c r="F31" s="93">
        <v>416.17</v>
      </c>
      <c r="G31" s="93">
        <v>0</v>
      </c>
      <c r="H31" s="93">
        <v>12.55</v>
      </c>
      <c r="I31" s="93">
        <v>27.87</v>
      </c>
      <c r="J31" s="93">
        <v>8.07</v>
      </c>
      <c r="K31"/>
      <c r="L31"/>
      <c r="M31"/>
      <c r="N31"/>
      <c r="O31"/>
      <c r="P31"/>
      <c r="Q31"/>
      <c r="R31"/>
      <c r="S31"/>
    </row>
    <row r="32" spans="1:19">
      <c r="A32" s="93" t="s">
        <v>322</v>
      </c>
      <c r="B32" s="93">
        <v>1600.48</v>
      </c>
      <c r="C32" s="93" t="s">
        <v>3</v>
      </c>
      <c r="D32" s="93">
        <v>9762.9500000000007</v>
      </c>
      <c r="E32" s="93">
        <v>1</v>
      </c>
      <c r="F32" s="93">
        <v>356.86</v>
      </c>
      <c r="G32" s="93">
        <v>0</v>
      </c>
      <c r="H32" s="93">
        <v>36.25</v>
      </c>
      <c r="I32" s="93">
        <v>6.19</v>
      </c>
      <c r="J32" s="93">
        <v>3.23</v>
      </c>
      <c r="K32"/>
      <c r="L32"/>
      <c r="M32"/>
      <c r="N32"/>
      <c r="O32"/>
      <c r="P32"/>
      <c r="Q32"/>
      <c r="R32"/>
      <c r="S32"/>
    </row>
    <row r="33" spans="1:19">
      <c r="A33" s="93" t="s">
        <v>323</v>
      </c>
      <c r="B33" s="93">
        <v>12</v>
      </c>
      <c r="C33" s="93" t="s">
        <v>3</v>
      </c>
      <c r="D33" s="93">
        <v>73.2</v>
      </c>
      <c r="E33" s="93">
        <v>1</v>
      </c>
      <c r="F33" s="93">
        <v>24.38</v>
      </c>
      <c r="G33" s="93">
        <v>7.83</v>
      </c>
      <c r="H33" s="93">
        <v>36.25</v>
      </c>
      <c r="I33" s="93">
        <v>6.19</v>
      </c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324</v>
      </c>
      <c r="B34" s="93">
        <v>150.81</v>
      </c>
      <c r="C34" s="93" t="s">
        <v>3</v>
      </c>
      <c r="D34" s="93">
        <v>919.94</v>
      </c>
      <c r="E34" s="93">
        <v>1</v>
      </c>
      <c r="F34" s="93">
        <v>189.8</v>
      </c>
      <c r="G34" s="93">
        <v>38.049999999999997</v>
      </c>
      <c r="H34" s="93">
        <v>36.25</v>
      </c>
      <c r="I34" s="93">
        <v>6.19</v>
      </c>
      <c r="J34" s="93">
        <v>3.23</v>
      </c>
      <c r="K34"/>
      <c r="L34"/>
      <c r="M34"/>
      <c r="N34"/>
      <c r="O34"/>
      <c r="P34"/>
      <c r="Q34"/>
      <c r="R34"/>
      <c r="S34"/>
    </row>
    <row r="35" spans="1:19">
      <c r="A35" s="93" t="s">
        <v>325</v>
      </c>
      <c r="B35" s="93">
        <v>150.81</v>
      </c>
      <c r="C35" s="93" t="s">
        <v>3</v>
      </c>
      <c r="D35" s="93">
        <v>919.94</v>
      </c>
      <c r="E35" s="93">
        <v>1</v>
      </c>
      <c r="F35" s="93">
        <v>189.8</v>
      </c>
      <c r="G35" s="93">
        <v>38.049999999999997</v>
      </c>
      <c r="H35" s="93">
        <v>36.25</v>
      </c>
      <c r="I35" s="93">
        <v>6.19</v>
      </c>
      <c r="J35" s="93">
        <v>21.52</v>
      </c>
      <c r="K35"/>
      <c r="L35"/>
      <c r="M35"/>
      <c r="N35"/>
      <c r="O35"/>
      <c r="P35"/>
      <c r="Q35"/>
      <c r="R35"/>
      <c r="S35"/>
    </row>
    <row r="36" spans="1:19">
      <c r="A36" s="93" t="s">
        <v>239</v>
      </c>
      <c r="B36" s="93">
        <v>2293.9899999999998</v>
      </c>
      <c r="C36" s="93"/>
      <c r="D36" s="93">
        <v>13993.36</v>
      </c>
      <c r="E36" s="93"/>
      <c r="F36" s="93">
        <v>1177.02</v>
      </c>
      <c r="G36" s="93">
        <v>83.94</v>
      </c>
      <c r="H36" s="93">
        <v>32.325200000000002</v>
      </c>
      <c r="I36" s="93">
        <v>7.11</v>
      </c>
      <c r="J36" s="93">
        <v>5.2169999999999996</v>
      </c>
      <c r="K36"/>
      <c r="L36"/>
      <c r="M36"/>
      <c r="N36"/>
      <c r="O36"/>
      <c r="P36"/>
      <c r="Q36"/>
      <c r="R36"/>
      <c r="S36"/>
    </row>
    <row r="37" spans="1:19">
      <c r="A37" s="93" t="s">
        <v>326</v>
      </c>
      <c r="B37" s="93">
        <v>2293.9899999999998</v>
      </c>
      <c r="C37" s="93"/>
      <c r="D37" s="93">
        <v>13993.36</v>
      </c>
      <c r="E37" s="93"/>
      <c r="F37" s="93">
        <v>1177.02</v>
      </c>
      <c r="G37" s="93">
        <v>83.94</v>
      </c>
      <c r="H37" s="93">
        <v>32.325200000000002</v>
      </c>
      <c r="I37" s="93">
        <v>7.11</v>
      </c>
      <c r="J37" s="93">
        <v>5.2169999999999996</v>
      </c>
      <c r="K37"/>
      <c r="L37"/>
      <c r="M37"/>
      <c r="N37"/>
      <c r="O37"/>
      <c r="P37"/>
      <c r="Q37"/>
      <c r="R37"/>
      <c r="S37"/>
    </row>
    <row r="38" spans="1:19">
      <c r="A38" s="93" t="s">
        <v>327</v>
      </c>
      <c r="B38" s="93">
        <v>0</v>
      </c>
      <c r="C38" s="93"/>
      <c r="D38" s="93">
        <v>0</v>
      </c>
      <c r="E38" s="93"/>
      <c r="F38" s="93">
        <v>0</v>
      </c>
      <c r="G38" s="93">
        <v>0</v>
      </c>
      <c r="H38" s="93"/>
      <c r="I38" s="93"/>
      <c r="J38" s="93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 s="85"/>
      <c r="B40" s="93" t="s">
        <v>49</v>
      </c>
      <c r="C40" s="93" t="s">
        <v>328</v>
      </c>
      <c r="D40" s="93" t="s">
        <v>329</v>
      </c>
      <c r="E40" s="93" t="s">
        <v>330</v>
      </c>
      <c r="F40" s="93" t="s">
        <v>331</v>
      </c>
      <c r="G40" s="93" t="s">
        <v>332</v>
      </c>
      <c r="H40" s="93" t="s">
        <v>333</v>
      </c>
      <c r="I40" s="93" t="s">
        <v>334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335</v>
      </c>
      <c r="B41" s="93" t="s">
        <v>336</v>
      </c>
      <c r="C41" s="93">
        <v>0.08</v>
      </c>
      <c r="D41" s="93">
        <v>0.34599999999999997</v>
      </c>
      <c r="E41" s="93">
        <v>0.36499999999999999</v>
      </c>
      <c r="F41" s="93">
        <v>42.67</v>
      </c>
      <c r="G41" s="93">
        <v>90</v>
      </c>
      <c r="H41" s="93">
        <v>90</v>
      </c>
      <c r="I41" s="93" t="s">
        <v>337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338</v>
      </c>
      <c r="B42" s="93" t="s">
        <v>336</v>
      </c>
      <c r="C42" s="93">
        <v>0.08</v>
      </c>
      <c r="D42" s="93">
        <v>0.34599999999999997</v>
      </c>
      <c r="E42" s="93">
        <v>0.36499999999999999</v>
      </c>
      <c r="F42" s="93">
        <v>330.83</v>
      </c>
      <c r="G42" s="93">
        <v>0</v>
      </c>
      <c r="H42" s="93">
        <v>90</v>
      </c>
      <c r="I42" s="93" t="s">
        <v>339</v>
      </c>
      <c r="J42"/>
      <c r="K42"/>
      <c r="L42"/>
      <c r="M42"/>
      <c r="N42"/>
      <c r="O42"/>
      <c r="P42"/>
      <c r="Q42"/>
      <c r="R42"/>
      <c r="S42"/>
    </row>
    <row r="43" spans="1:19">
      <c r="A43" s="93" t="s">
        <v>340</v>
      </c>
      <c r="B43" s="93" t="s">
        <v>336</v>
      </c>
      <c r="C43" s="93">
        <v>0.08</v>
      </c>
      <c r="D43" s="93">
        <v>0.34599999999999997</v>
      </c>
      <c r="E43" s="93">
        <v>0.36499999999999999</v>
      </c>
      <c r="F43" s="93">
        <v>42.67</v>
      </c>
      <c r="G43" s="93">
        <v>270</v>
      </c>
      <c r="H43" s="93">
        <v>90</v>
      </c>
      <c r="I43" s="93" t="s">
        <v>341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342</v>
      </c>
      <c r="B44" s="93" t="s">
        <v>343</v>
      </c>
      <c r="C44" s="93">
        <v>0.3</v>
      </c>
      <c r="D44" s="93">
        <v>3.12</v>
      </c>
      <c r="E44" s="93">
        <v>12.904</v>
      </c>
      <c r="F44" s="93">
        <v>379.89</v>
      </c>
      <c r="G44" s="93">
        <v>90</v>
      </c>
      <c r="H44" s="93">
        <v>180</v>
      </c>
      <c r="I44" s="93"/>
      <c r="J44"/>
      <c r="K44"/>
      <c r="L44"/>
      <c r="M44"/>
      <c r="N44"/>
      <c r="O44"/>
      <c r="P44"/>
      <c r="Q44"/>
      <c r="R44"/>
      <c r="S44"/>
    </row>
    <row r="45" spans="1:19">
      <c r="A45" s="93" t="s">
        <v>344</v>
      </c>
      <c r="B45" s="93" t="s">
        <v>345</v>
      </c>
      <c r="C45" s="93">
        <v>0.3</v>
      </c>
      <c r="D45" s="93">
        <v>0.22700000000000001</v>
      </c>
      <c r="E45" s="93">
        <v>0.23699999999999999</v>
      </c>
      <c r="F45" s="93">
        <v>379.89</v>
      </c>
      <c r="G45" s="93">
        <v>90</v>
      </c>
      <c r="H45" s="93">
        <v>0</v>
      </c>
      <c r="I45" s="93"/>
      <c r="J45"/>
      <c r="K45"/>
      <c r="L45"/>
      <c r="M45"/>
      <c r="N45"/>
      <c r="O45"/>
      <c r="P45"/>
      <c r="Q45"/>
      <c r="R45"/>
      <c r="S45"/>
    </row>
    <row r="46" spans="1:19">
      <c r="A46" s="93" t="s">
        <v>346</v>
      </c>
      <c r="B46" s="93" t="s">
        <v>336</v>
      </c>
      <c r="C46" s="93">
        <v>0.08</v>
      </c>
      <c r="D46" s="93">
        <v>0.34599999999999997</v>
      </c>
      <c r="E46" s="93">
        <v>0.36499999999999999</v>
      </c>
      <c r="F46" s="93">
        <v>178.43</v>
      </c>
      <c r="G46" s="93">
        <v>90</v>
      </c>
      <c r="H46" s="93">
        <v>90</v>
      </c>
      <c r="I46" s="93" t="s">
        <v>337</v>
      </c>
      <c r="J46"/>
      <c r="K46"/>
      <c r="L46"/>
      <c r="M46"/>
      <c r="N46"/>
      <c r="O46"/>
      <c r="P46"/>
      <c r="Q46"/>
      <c r="R46"/>
      <c r="S46"/>
    </row>
    <row r="47" spans="1:19">
      <c r="A47" s="93" t="s">
        <v>347</v>
      </c>
      <c r="B47" s="93" t="s">
        <v>336</v>
      </c>
      <c r="C47" s="93">
        <v>0.08</v>
      </c>
      <c r="D47" s="93">
        <v>0.34599999999999997</v>
      </c>
      <c r="E47" s="93">
        <v>0.36499999999999999</v>
      </c>
      <c r="F47" s="93">
        <v>178.43</v>
      </c>
      <c r="G47" s="93">
        <v>270</v>
      </c>
      <c r="H47" s="93">
        <v>90</v>
      </c>
      <c r="I47" s="93" t="s">
        <v>341</v>
      </c>
      <c r="J47"/>
      <c r="K47"/>
      <c r="L47"/>
      <c r="M47"/>
      <c r="N47"/>
      <c r="O47"/>
      <c r="P47"/>
      <c r="Q47"/>
      <c r="R47"/>
      <c r="S47"/>
    </row>
    <row r="48" spans="1:19">
      <c r="A48" s="93" t="s">
        <v>348</v>
      </c>
      <c r="B48" s="93" t="s">
        <v>343</v>
      </c>
      <c r="C48" s="93">
        <v>0.3</v>
      </c>
      <c r="D48" s="93">
        <v>3.12</v>
      </c>
      <c r="E48" s="93">
        <v>12.904</v>
      </c>
      <c r="F48" s="93">
        <v>1600.48</v>
      </c>
      <c r="G48" s="93">
        <v>0</v>
      </c>
      <c r="H48" s="93">
        <v>180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349</v>
      </c>
      <c r="B49" s="93" t="s">
        <v>345</v>
      </c>
      <c r="C49" s="93">
        <v>0.3</v>
      </c>
      <c r="D49" s="93">
        <v>0.22700000000000001</v>
      </c>
      <c r="E49" s="93">
        <v>0.23699999999999999</v>
      </c>
      <c r="F49" s="93">
        <v>1600.48</v>
      </c>
      <c r="G49" s="93">
        <v>180</v>
      </c>
      <c r="H49" s="93">
        <v>0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350</v>
      </c>
      <c r="B50" s="93" t="s">
        <v>336</v>
      </c>
      <c r="C50" s="93">
        <v>0.08</v>
      </c>
      <c r="D50" s="93">
        <v>0.34599999999999997</v>
      </c>
      <c r="E50" s="93">
        <v>0.36499999999999999</v>
      </c>
      <c r="F50" s="93">
        <v>24.38</v>
      </c>
      <c r="G50" s="93">
        <v>180</v>
      </c>
      <c r="H50" s="93">
        <v>90</v>
      </c>
      <c r="I50" s="93" t="s">
        <v>351</v>
      </c>
      <c r="J50"/>
      <c r="K50"/>
      <c r="L50"/>
      <c r="M50"/>
      <c r="N50"/>
      <c r="O50"/>
      <c r="P50"/>
      <c r="Q50"/>
      <c r="R50"/>
      <c r="S50"/>
    </row>
    <row r="51" spans="1:19">
      <c r="A51" s="93" t="s">
        <v>352</v>
      </c>
      <c r="B51" s="93" t="s">
        <v>343</v>
      </c>
      <c r="C51" s="93">
        <v>0.3</v>
      </c>
      <c r="D51" s="93">
        <v>3.12</v>
      </c>
      <c r="E51" s="93">
        <v>12.904</v>
      </c>
      <c r="F51" s="93">
        <v>12</v>
      </c>
      <c r="G51" s="93">
        <v>180</v>
      </c>
      <c r="H51" s="93">
        <v>180</v>
      </c>
      <c r="I51" s="93"/>
      <c r="J51"/>
      <c r="K51"/>
      <c r="L51"/>
      <c r="M51"/>
      <c r="N51"/>
      <c r="O51"/>
      <c r="P51"/>
      <c r="Q51"/>
      <c r="R51"/>
      <c r="S51"/>
    </row>
    <row r="52" spans="1:19">
      <c r="A52" s="93" t="s">
        <v>353</v>
      </c>
      <c r="B52" s="93" t="s">
        <v>345</v>
      </c>
      <c r="C52" s="93">
        <v>0.3</v>
      </c>
      <c r="D52" s="93">
        <v>0.22700000000000001</v>
      </c>
      <c r="E52" s="93">
        <v>0.23699999999999999</v>
      </c>
      <c r="F52" s="93">
        <v>12</v>
      </c>
      <c r="G52" s="93">
        <v>180</v>
      </c>
      <c r="H52" s="93">
        <v>0</v>
      </c>
      <c r="I52" s="93"/>
      <c r="J52"/>
      <c r="K52"/>
      <c r="L52"/>
      <c r="M52"/>
      <c r="N52"/>
      <c r="O52"/>
      <c r="P52"/>
      <c r="Q52"/>
      <c r="R52"/>
      <c r="S52"/>
    </row>
    <row r="53" spans="1:19">
      <c r="A53" s="93" t="s">
        <v>354</v>
      </c>
      <c r="B53" s="93" t="s">
        <v>336</v>
      </c>
      <c r="C53" s="93">
        <v>0.08</v>
      </c>
      <c r="D53" s="93">
        <v>0.34599999999999997</v>
      </c>
      <c r="E53" s="93">
        <v>0.36499999999999999</v>
      </c>
      <c r="F53" s="93">
        <v>153.22</v>
      </c>
      <c r="G53" s="93">
        <v>180</v>
      </c>
      <c r="H53" s="93">
        <v>90</v>
      </c>
      <c r="I53" s="93" t="s">
        <v>351</v>
      </c>
      <c r="J53"/>
      <c r="K53"/>
      <c r="L53"/>
      <c r="M53"/>
      <c r="N53"/>
      <c r="O53"/>
      <c r="P53"/>
      <c r="Q53"/>
      <c r="R53"/>
      <c r="S53"/>
    </row>
    <row r="54" spans="1:19">
      <c r="A54" s="93" t="s">
        <v>355</v>
      </c>
      <c r="B54" s="93" t="s">
        <v>336</v>
      </c>
      <c r="C54" s="93">
        <v>0.08</v>
      </c>
      <c r="D54" s="93">
        <v>0.34599999999999997</v>
      </c>
      <c r="E54" s="93">
        <v>0.36499999999999999</v>
      </c>
      <c r="F54" s="93">
        <v>36.58</v>
      </c>
      <c r="G54" s="93">
        <v>90</v>
      </c>
      <c r="H54" s="93">
        <v>90</v>
      </c>
      <c r="I54" s="93" t="s">
        <v>337</v>
      </c>
      <c r="J54"/>
      <c r="K54"/>
      <c r="L54"/>
      <c r="M54"/>
      <c r="N54"/>
      <c r="O54"/>
      <c r="P54"/>
      <c r="Q54"/>
      <c r="R54"/>
      <c r="S54"/>
    </row>
    <row r="55" spans="1:19">
      <c r="A55" s="93" t="s">
        <v>356</v>
      </c>
      <c r="B55" s="93" t="s">
        <v>343</v>
      </c>
      <c r="C55" s="93">
        <v>0.3</v>
      </c>
      <c r="D55" s="93">
        <v>3.12</v>
      </c>
      <c r="E55" s="93">
        <v>12.904</v>
      </c>
      <c r="F55" s="93">
        <v>150.81</v>
      </c>
      <c r="G55" s="93">
        <v>90</v>
      </c>
      <c r="H55" s="93">
        <v>180</v>
      </c>
      <c r="I55" s="93"/>
      <c r="J55"/>
      <c r="K55"/>
      <c r="L55"/>
      <c r="M55"/>
      <c r="N55"/>
      <c r="O55"/>
      <c r="P55"/>
      <c r="Q55"/>
      <c r="R55"/>
      <c r="S55"/>
    </row>
    <row r="56" spans="1:19">
      <c r="A56" s="93" t="s">
        <v>357</v>
      </c>
      <c r="B56" s="93" t="s">
        <v>345</v>
      </c>
      <c r="C56" s="93">
        <v>0.3</v>
      </c>
      <c r="D56" s="93">
        <v>0.22700000000000001</v>
      </c>
      <c r="E56" s="93">
        <v>0.23699999999999999</v>
      </c>
      <c r="F56" s="93">
        <v>150.81</v>
      </c>
      <c r="G56" s="93">
        <v>90</v>
      </c>
      <c r="H56" s="93">
        <v>0</v>
      </c>
      <c r="I56" s="93"/>
      <c r="J56"/>
      <c r="K56"/>
      <c r="L56"/>
      <c r="M56"/>
      <c r="N56"/>
      <c r="O56"/>
      <c r="P56"/>
      <c r="Q56"/>
      <c r="R56"/>
      <c r="S56"/>
    </row>
    <row r="57" spans="1:19">
      <c r="A57" s="93" t="s">
        <v>358</v>
      </c>
      <c r="B57" s="93" t="s">
        <v>336</v>
      </c>
      <c r="C57" s="93">
        <v>0.08</v>
      </c>
      <c r="D57" s="93">
        <v>0.34599999999999997</v>
      </c>
      <c r="E57" s="93">
        <v>0.36499999999999999</v>
      </c>
      <c r="F57" s="93">
        <v>153.22</v>
      </c>
      <c r="G57" s="93">
        <v>180</v>
      </c>
      <c r="H57" s="93">
        <v>90</v>
      </c>
      <c r="I57" s="93" t="s">
        <v>351</v>
      </c>
      <c r="J57"/>
      <c r="K57"/>
      <c r="L57"/>
      <c r="M57"/>
      <c r="N57"/>
      <c r="O57"/>
      <c r="P57"/>
      <c r="Q57"/>
      <c r="R57"/>
      <c r="S57"/>
    </row>
    <row r="58" spans="1:19">
      <c r="A58" s="93" t="s">
        <v>359</v>
      </c>
      <c r="B58" s="93" t="s">
        <v>336</v>
      </c>
      <c r="C58" s="93">
        <v>0.08</v>
      </c>
      <c r="D58" s="93">
        <v>0.34599999999999997</v>
      </c>
      <c r="E58" s="93">
        <v>0.36499999999999999</v>
      </c>
      <c r="F58" s="93">
        <v>36.58</v>
      </c>
      <c r="G58" s="93">
        <v>270</v>
      </c>
      <c r="H58" s="93">
        <v>90</v>
      </c>
      <c r="I58" s="93" t="s">
        <v>341</v>
      </c>
      <c r="J58"/>
      <c r="K58"/>
      <c r="L58"/>
      <c r="M58"/>
      <c r="N58"/>
      <c r="O58"/>
      <c r="P58"/>
      <c r="Q58"/>
      <c r="R58"/>
      <c r="S58"/>
    </row>
    <row r="59" spans="1:19">
      <c r="A59" s="93" t="s">
        <v>360</v>
      </c>
      <c r="B59" s="93" t="s">
        <v>343</v>
      </c>
      <c r="C59" s="93">
        <v>0.3</v>
      </c>
      <c r="D59" s="93">
        <v>3.12</v>
      </c>
      <c r="E59" s="93">
        <v>12.904</v>
      </c>
      <c r="F59" s="93">
        <v>150.81</v>
      </c>
      <c r="G59" s="93">
        <v>180</v>
      </c>
      <c r="H59" s="93">
        <v>180</v>
      </c>
      <c r="I59" s="93"/>
      <c r="J59"/>
      <c r="K59"/>
      <c r="L59"/>
      <c r="M59"/>
      <c r="N59"/>
      <c r="O59"/>
      <c r="P59"/>
      <c r="Q59"/>
      <c r="R59"/>
      <c r="S59"/>
    </row>
    <row r="60" spans="1:19">
      <c r="A60" s="93" t="s">
        <v>361</v>
      </c>
      <c r="B60" s="93" t="s">
        <v>345</v>
      </c>
      <c r="C60" s="93">
        <v>0.3</v>
      </c>
      <c r="D60" s="93">
        <v>0.22700000000000001</v>
      </c>
      <c r="E60" s="93">
        <v>0.23699999999999999</v>
      </c>
      <c r="F60" s="93">
        <v>150.81</v>
      </c>
      <c r="G60" s="93">
        <v>180</v>
      </c>
      <c r="H60" s="93">
        <v>0</v>
      </c>
      <c r="I60" s="93"/>
      <c r="J60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85"/>
      <c r="B62" s="93" t="s">
        <v>49</v>
      </c>
      <c r="C62" s="93" t="s">
        <v>362</v>
      </c>
      <c r="D62" s="93" t="s">
        <v>363</v>
      </c>
      <c r="E62" s="93" t="s">
        <v>364</v>
      </c>
      <c r="F62" s="93" t="s">
        <v>43</v>
      </c>
      <c r="G62" s="93" t="s">
        <v>365</v>
      </c>
      <c r="H62" s="93" t="s">
        <v>366</v>
      </c>
      <c r="I62" s="93" t="s">
        <v>367</v>
      </c>
      <c r="J62" s="93" t="s">
        <v>332</v>
      </c>
      <c r="K62" s="93" t="s">
        <v>334</v>
      </c>
      <c r="L62"/>
      <c r="M62"/>
      <c r="N62"/>
      <c r="O62"/>
      <c r="P62"/>
      <c r="Q62"/>
      <c r="R62"/>
      <c r="S62"/>
    </row>
    <row r="63" spans="1:19">
      <c r="A63" s="93" t="s">
        <v>368</v>
      </c>
      <c r="B63" s="93" t="s">
        <v>639</v>
      </c>
      <c r="C63" s="93">
        <v>7.83</v>
      </c>
      <c r="D63" s="93">
        <v>7.83</v>
      </c>
      <c r="E63" s="93">
        <v>2.956</v>
      </c>
      <c r="F63" s="93">
        <v>0.48699999999999999</v>
      </c>
      <c r="G63" s="93">
        <v>0.40899999999999997</v>
      </c>
      <c r="H63" s="93" t="s">
        <v>369</v>
      </c>
      <c r="I63" s="93" t="s">
        <v>350</v>
      </c>
      <c r="J63" s="93">
        <v>180</v>
      </c>
      <c r="K63" s="93" t="s">
        <v>351</v>
      </c>
      <c r="L63"/>
      <c r="M63"/>
      <c r="N63"/>
      <c r="O63"/>
      <c r="P63"/>
      <c r="Q63"/>
      <c r="R63"/>
      <c r="S63"/>
    </row>
    <row r="64" spans="1:19">
      <c r="A64" s="93" t="s">
        <v>370</v>
      </c>
      <c r="B64" s="93" t="s">
        <v>639</v>
      </c>
      <c r="C64" s="93">
        <v>38.049999999999997</v>
      </c>
      <c r="D64" s="93">
        <v>38.049999999999997</v>
      </c>
      <c r="E64" s="93">
        <v>2.956</v>
      </c>
      <c r="F64" s="93">
        <v>0.48699999999999999</v>
      </c>
      <c r="G64" s="93">
        <v>0.40899999999999997</v>
      </c>
      <c r="H64" s="93" t="s">
        <v>369</v>
      </c>
      <c r="I64" s="93" t="s">
        <v>354</v>
      </c>
      <c r="J64" s="93">
        <v>180</v>
      </c>
      <c r="K64" s="93" t="s">
        <v>351</v>
      </c>
      <c r="L64"/>
      <c r="M64"/>
      <c r="N64"/>
      <c r="O64"/>
      <c r="P64"/>
      <c r="Q64"/>
      <c r="R64"/>
      <c r="S64"/>
    </row>
    <row r="65" spans="1:19">
      <c r="A65" s="93" t="s">
        <v>371</v>
      </c>
      <c r="B65" s="93" t="s">
        <v>639</v>
      </c>
      <c r="C65" s="93">
        <v>38.049999999999997</v>
      </c>
      <c r="D65" s="93">
        <v>38.049999999999997</v>
      </c>
      <c r="E65" s="93">
        <v>2.956</v>
      </c>
      <c r="F65" s="93">
        <v>0.48699999999999999</v>
      </c>
      <c r="G65" s="93">
        <v>0.40899999999999997</v>
      </c>
      <c r="H65" s="93" t="s">
        <v>369</v>
      </c>
      <c r="I65" s="93" t="s">
        <v>358</v>
      </c>
      <c r="J65" s="93">
        <v>180</v>
      </c>
      <c r="K65" s="93" t="s">
        <v>351</v>
      </c>
      <c r="L65"/>
      <c r="M65"/>
      <c r="N65"/>
      <c r="O65"/>
      <c r="P65"/>
      <c r="Q65"/>
      <c r="R65"/>
      <c r="S65"/>
    </row>
    <row r="66" spans="1:19">
      <c r="A66" s="93" t="s">
        <v>372</v>
      </c>
      <c r="B66" s="93"/>
      <c r="C66" s="93"/>
      <c r="D66" s="93">
        <v>83.94</v>
      </c>
      <c r="E66" s="93">
        <v>2.96</v>
      </c>
      <c r="F66" s="93">
        <v>0.48699999999999999</v>
      </c>
      <c r="G66" s="93">
        <v>0.40899999999999997</v>
      </c>
      <c r="H66" s="93"/>
      <c r="I66" s="93"/>
      <c r="J66" s="93"/>
      <c r="K66" s="93"/>
      <c r="L66"/>
      <c r="M66"/>
      <c r="N66"/>
      <c r="O66"/>
      <c r="P66"/>
      <c r="Q66"/>
      <c r="R66"/>
      <c r="S66"/>
    </row>
    <row r="67" spans="1:19">
      <c r="A67" s="93" t="s">
        <v>373</v>
      </c>
      <c r="B67" s="93"/>
      <c r="C67" s="93"/>
      <c r="D67" s="93">
        <v>0</v>
      </c>
      <c r="E67" s="93" t="s">
        <v>374</v>
      </c>
      <c r="F67" s="93" t="s">
        <v>374</v>
      </c>
      <c r="G67" s="93" t="s">
        <v>374</v>
      </c>
      <c r="H67" s="93"/>
      <c r="I67" s="93"/>
      <c r="J67" s="93"/>
      <c r="K67" s="93"/>
      <c r="L67"/>
      <c r="M67"/>
      <c r="N67"/>
      <c r="O67"/>
      <c r="P67"/>
      <c r="Q67"/>
      <c r="R67"/>
      <c r="S67"/>
    </row>
    <row r="68" spans="1:19">
      <c r="A68" s="93" t="s">
        <v>375</v>
      </c>
      <c r="B68" s="93"/>
      <c r="C68" s="93"/>
      <c r="D68" s="93">
        <v>83.94</v>
      </c>
      <c r="E68" s="93">
        <v>2.96</v>
      </c>
      <c r="F68" s="93">
        <v>0.48699999999999999</v>
      </c>
      <c r="G68" s="93">
        <v>0.40899999999999997</v>
      </c>
      <c r="H68" s="93"/>
      <c r="I68" s="93"/>
      <c r="J68" s="93"/>
      <c r="K68" s="93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5"/>
      <c r="B70" s="93" t="s">
        <v>114</v>
      </c>
      <c r="C70" s="93" t="s">
        <v>376</v>
      </c>
      <c r="D70" s="93" t="s">
        <v>377</v>
      </c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3" t="s">
        <v>33</v>
      </c>
      <c r="B71" s="93"/>
      <c r="C71" s="93"/>
      <c r="D71" s="93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 s="85"/>
      <c r="B73" s="93" t="s">
        <v>114</v>
      </c>
      <c r="C73" s="93" t="s">
        <v>378</v>
      </c>
      <c r="D73" s="93" t="s">
        <v>379</v>
      </c>
      <c r="E73" s="93" t="s">
        <v>380</v>
      </c>
      <c r="F73" s="93" t="s">
        <v>381</v>
      </c>
      <c r="G73" s="93" t="s">
        <v>377</v>
      </c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382</v>
      </c>
      <c r="B74" s="93" t="s">
        <v>383</v>
      </c>
      <c r="C74" s="93">
        <v>96791.45</v>
      </c>
      <c r="D74" s="93">
        <v>65439.08</v>
      </c>
      <c r="E74" s="93">
        <v>31352.38</v>
      </c>
      <c r="F74" s="93">
        <v>0.68</v>
      </c>
      <c r="G74" s="93">
        <v>2.9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384</v>
      </c>
      <c r="B75" s="93" t="s">
        <v>383</v>
      </c>
      <c r="C75" s="93">
        <v>170280.49</v>
      </c>
      <c r="D75" s="93">
        <v>126822.35</v>
      </c>
      <c r="E75" s="93">
        <v>43458.14</v>
      </c>
      <c r="F75" s="93">
        <v>0.74</v>
      </c>
      <c r="G75" s="93">
        <v>3.11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3" t="s">
        <v>385</v>
      </c>
      <c r="B76" s="93" t="s">
        <v>383</v>
      </c>
      <c r="C76" s="93">
        <v>37221.96</v>
      </c>
      <c r="D76" s="93">
        <v>26679.31</v>
      </c>
      <c r="E76" s="93">
        <v>10542.66</v>
      </c>
      <c r="F76" s="93">
        <v>0.72</v>
      </c>
      <c r="G76" s="93">
        <v>3.05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3" t="s">
        <v>386</v>
      </c>
      <c r="B77" s="93" t="s">
        <v>383</v>
      </c>
      <c r="C77" s="93">
        <v>40385.53</v>
      </c>
      <c r="D77" s="93">
        <v>28042.75</v>
      </c>
      <c r="E77" s="93">
        <v>12342.78</v>
      </c>
      <c r="F77" s="93">
        <v>0.69</v>
      </c>
      <c r="G77" s="93">
        <v>2.66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5"/>
      <c r="B79" s="93" t="s">
        <v>114</v>
      </c>
      <c r="C79" s="93" t="s">
        <v>378</v>
      </c>
      <c r="D79" s="93" t="s">
        <v>377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3" t="s">
        <v>387</v>
      </c>
      <c r="B80" s="93" t="s">
        <v>388</v>
      </c>
      <c r="C80" s="93">
        <v>2803.42</v>
      </c>
      <c r="D80" s="93">
        <v>1</v>
      </c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389</v>
      </c>
      <c r="B81" s="93" t="s">
        <v>390</v>
      </c>
      <c r="C81" s="93">
        <v>101579.01</v>
      </c>
      <c r="D81" s="93">
        <v>0.78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93" t="s">
        <v>391</v>
      </c>
      <c r="B82" s="93" t="s">
        <v>390</v>
      </c>
      <c r="C82" s="93">
        <v>329790.61</v>
      </c>
      <c r="D82" s="93">
        <v>0.78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3" t="s">
        <v>392</v>
      </c>
      <c r="B83" s="93" t="s">
        <v>390</v>
      </c>
      <c r="C83" s="93">
        <v>51202.19</v>
      </c>
      <c r="D83" s="93">
        <v>0.8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393</v>
      </c>
      <c r="B84" s="93" t="s">
        <v>390</v>
      </c>
      <c r="C84" s="93">
        <v>51202</v>
      </c>
      <c r="D84" s="93">
        <v>0.8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5"/>
      <c r="B86" s="93" t="s">
        <v>114</v>
      </c>
      <c r="C86" s="93" t="s">
        <v>394</v>
      </c>
      <c r="D86" s="93" t="s">
        <v>395</v>
      </c>
      <c r="E86" s="93" t="s">
        <v>396</v>
      </c>
      <c r="F86" s="93" t="s">
        <v>397</v>
      </c>
      <c r="G86" s="93" t="s">
        <v>398</v>
      </c>
      <c r="H86" s="93" t="s">
        <v>399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400</v>
      </c>
      <c r="B87" s="93" t="s">
        <v>401</v>
      </c>
      <c r="C87" s="93">
        <v>0.54</v>
      </c>
      <c r="D87" s="93">
        <v>49.8</v>
      </c>
      <c r="E87" s="93">
        <v>0.13</v>
      </c>
      <c r="F87" s="93">
        <v>11.74</v>
      </c>
      <c r="G87" s="93">
        <v>1</v>
      </c>
      <c r="H87" s="93" t="s">
        <v>402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403</v>
      </c>
      <c r="B88" s="93" t="s">
        <v>404</v>
      </c>
      <c r="C88" s="93">
        <v>0.57999999999999996</v>
      </c>
      <c r="D88" s="93">
        <v>1109.6500000000001</v>
      </c>
      <c r="E88" s="93">
        <v>3.9</v>
      </c>
      <c r="F88" s="93">
        <v>7434.77</v>
      </c>
      <c r="G88" s="93">
        <v>1</v>
      </c>
      <c r="H88" s="93" t="s">
        <v>405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406</v>
      </c>
      <c r="B89" s="93" t="s">
        <v>404</v>
      </c>
      <c r="C89" s="93">
        <v>0.59</v>
      </c>
      <c r="D89" s="93">
        <v>1109.6500000000001</v>
      </c>
      <c r="E89" s="93">
        <v>8.7799999999999994</v>
      </c>
      <c r="F89" s="93">
        <v>16470.07</v>
      </c>
      <c r="G89" s="93">
        <v>1</v>
      </c>
      <c r="H89" s="93" t="s">
        <v>405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407</v>
      </c>
      <c r="B90" s="93" t="s">
        <v>404</v>
      </c>
      <c r="C90" s="93">
        <v>0.55000000000000004</v>
      </c>
      <c r="D90" s="93">
        <v>622</v>
      </c>
      <c r="E90" s="93">
        <v>1.75</v>
      </c>
      <c r="F90" s="93">
        <v>1991</v>
      </c>
      <c r="G90" s="93">
        <v>1</v>
      </c>
      <c r="H90" s="93" t="s">
        <v>405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408</v>
      </c>
      <c r="B91" s="93" t="s">
        <v>404</v>
      </c>
      <c r="C91" s="93">
        <v>0.55000000000000004</v>
      </c>
      <c r="D91" s="93">
        <v>622</v>
      </c>
      <c r="E91" s="93">
        <v>1.75</v>
      </c>
      <c r="F91" s="93">
        <v>1990.99</v>
      </c>
      <c r="G91" s="93">
        <v>1</v>
      </c>
      <c r="H91" s="93" t="s">
        <v>405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5"/>
      <c r="B93" s="93" t="s">
        <v>114</v>
      </c>
      <c r="C93" s="93" t="s">
        <v>409</v>
      </c>
      <c r="D93" s="93" t="s">
        <v>410</v>
      </c>
      <c r="E93" s="93" t="s">
        <v>411</v>
      </c>
      <c r="F93" s="93" t="s">
        <v>412</v>
      </c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33</v>
      </c>
      <c r="B94" s="93"/>
      <c r="C94" s="93"/>
      <c r="D94" s="93"/>
      <c r="E94" s="93"/>
      <c r="F94" s="93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5"/>
      <c r="B96" s="93" t="s">
        <v>114</v>
      </c>
      <c r="C96" s="93" t="s">
        <v>413</v>
      </c>
      <c r="D96" s="93" t="s">
        <v>414</v>
      </c>
      <c r="E96" s="93" t="s">
        <v>415</v>
      </c>
      <c r="F96" s="93" t="s">
        <v>416</v>
      </c>
      <c r="G96" s="93" t="s">
        <v>417</v>
      </c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33</v>
      </c>
      <c r="B97" s="93"/>
      <c r="C97" s="93"/>
      <c r="D97" s="93"/>
      <c r="E97" s="93"/>
      <c r="F97" s="93"/>
      <c r="G97" s="93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5"/>
      <c r="B99" s="93" t="s">
        <v>432</v>
      </c>
      <c r="C99" s="93" t="s">
        <v>433</v>
      </c>
      <c r="D99" s="93" t="s">
        <v>434</v>
      </c>
      <c r="E99" s="93" t="s">
        <v>435</v>
      </c>
      <c r="F99" s="93" t="s">
        <v>436</v>
      </c>
      <c r="G99" s="93" t="s">
        <v>437</v>
      </c>
      <c r="H99" s="93" t="s">
        <v>438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3" t="s">
        <v>418</v>
      </c>
      <c r="B100" s="93">
        <v>61629.592199999999</v>
      </c>
      <c r="C100" s="93">
        <v>87.687200000000004</v>
      </c>
      <c r="D100" s="93">
        <v>103.65309999999999</v>
      </c>
      <c r="E100" s="93">
        <v>0</v>
      </c>
      <c r="F100" s="93">
        <v>8.0000000000000004E-4</v>
      </c>
      <c r="G100" s="93">
        <v>68044.497099999993</v>
      </c>
      <c r="H100" s="93">
        <v>24364.5677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3" t="s">
        <v>419</v>
      </c>
      <c r="B101" s="93">
        <v>53247.130499999999</v>
      </c>
      <c r="C101" s="93">
        <v>76.908100000000005</v>
      </c>
      <c r="D101" s="93">
        <v>93.291700000000006</v>
      </c>
      <c r="E101" s="93">
        <v>0</v>
      </c>
      <c r="F101" s="93">
        <v>6.9999999999999999E-4</v>
      </c>
      <c r="G101" s="93">
        <v>61250.162900000003</v>
      </c>
      <c r="H101" s="93">
        <v>21160.353500000001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3" t="s">
        <v>420</v>
      </c>
      <c r="B102" s="93">
        <v>51721.031799999997</v>
      </c>
      <c r="C102" s="93">
        <v>78.548699999999997</v>
      </c>
      <c r="D102" s="93">
        <v>103.137</v>
      </c>
      <c r="E102" s="93">
        <v>0</v>
      </c>
      <c r="F102" s="93">
        <v>8.0000000000000004E-4</v>
      </c>
      <c r="G102" s="93">
        <v>67738.271800000002</v>
      </c>
      <c r="H102" s="93">
        <v>20921.390800000001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3" t="s">
        <v>421</v>
      </c>
      <c r="B103" s="93">
        <v>40195.528200000001</v>
      </c>
      <c r="C103" s="93">
        <v>65.782700000000006</v>
      </c>
      <c r="D103" s="93">
        <v>95.581000000000003</v>
      </c>
      <c r="E103" s="93">
        <v>0</v>
      </c>
      <c r="F103" s="93">
        <v>6.9999999999999999E-4</v>
      </c>
      <c r="G103" s="93">
        <v>62801.818099999997</v>
      </c>
      <c r="H103" s="93">
        <v>16712.1414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3" t="s">
        <v>266</v>
      </c>
      <c r="B104" s="93">
        <v>36228.304499999998</v>
      </c>
      <c r="C104" s="93">
        <v>63.035899999999998</v>
      </c>
      <c r="D104" s="93">
        <v>98.344399999999993</v>
      </c>
      <c r="E104" s="93">
        <v>0</v>
      </c>
      <c r="F104" s="93">
        <v>6.9999999999999999E-4</v>
      </c>
      <c r="G104" s="93">
        <v>64634.866000000002</v>
      </c>
      <c r="H104" s="93">
        <v>15420.735500000001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3" t="s">
        <v>422</v>
      </c>
      <c r="B105" s="93">
        <v>34018.707399999999</v>
      </c>
      <c r="C105" s="93">
        <v>61.444299999999998</v>
      </c>
      <c r="D105" s="93">
        <v>99.682699999999997</v>
      </c>
      <c r="E105" s="93">
        <v>0</v>
      </c>
      <c r="F105" s="93">
        <v>6.9999999999999999E-4</v>
      </c>
      <c r="G105" s="93">
        <v>65523.606699999997</v>
      </c>
      <c r="H105" s="93">
        <v>14695.5766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3" t="s">
        <v>423</v>
      </c>
      <c r="B106" s="93">
        <v>36674.658499999998</v>
      </c>
      <c r="C106" s="93">
        <v>66.706199999999995</v>
      </c>
      <c r="D106" s="93">
        <v>108.9782</v>
      </c>
      <c r="E106" s="93">
        <v>0</v>
      </c>
      <c r="F106" s="93">
        <v>8.0000000000000004E-4</v>
      </c>
      <c r="G106" s="93">
        <v>71635.526500000007</v>
      </c>
      <c r="H106" s="93">
        <v>15887.323200000001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93" t="s">
        <v>424</v>
      </c>
      <c r="B107" s="93">
        <v>36564.946199999998</v>
      </c>
      <c r="C107" s="93">
        <v>66.203299999999999</v>
      </c>
      <c r="D107" s="93">
        <v>107.66459999999999</v>
      </c>
      <c r="E107" s="93">
        <v>0</v>
      </c>
      <c r="F107" s="93">
        <v>8.0000000000000004E-4</v>
      </c>
      <c r="G107" s="93">
        <v>70770.900999999998</v>
      </c>
      <c r="H107" s="93">
        <v>15810.803900000001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3" t="s">
        <v>425</v>
      </c>
      <c r="B108" s="93">
        <v>34048.109299999996</v>
      </c>
      <c r="C108" s="93">
        <v>60.275500000000001</v>
      </c>
      <c r="D108" s="93">
        <v>95.79</v>
      </c>
      <c r="E108" s="93">
        <v>0</v>
      </c>
      <c r="F108" s="93">
        <v>6.9999999999999999E-4</v>
      </c>
      <c r="G108" s="93">
        <v>62960.240100000003</v>
      </c>
      <c r="H108" s="93">
        <v>14591.4755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3" t="s">
        <v>426</v>
      </c>
      <c r="B109" s="93">
        <v>38772.642599999999</v>
      </c>
      <c r="C109" s="93">
        <v>65.323999999999998</v>
      </c>
      <c r="D109" s="93">
        <v>98.2864</v>
      </c>
      <c r="E109" s="93">
        <v>0</v>
      </c>
      <c r="F109" s="93">
        <v>6.9999999999999999E-4</v>
      </c>
      <c r="G109" s="93">
        <v>64588.083299999998</v>
      </c>
      <c r="H109" s="93">
        <v>16299.2896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3" t="s">
        <v>427</v>
      </c>
      <c r="B110" s="93">
        <v>46207.379200000003</v>
      </c>
      <c r="C110" s="93">
        <v>71.679400000000001</v>
      </c>
      <c r="D110" s="93">
        <v>97.040599999999998</v>
      </c>
      <c r="E110" s="93">
        <v>0</v>
      </c>
      <c r="F110" s="93">
        <v>6.9999999999999999E-4</v>
      </c>
      <c r="G110" s="93">
        <v>63742.6034</v>
      </c>
      <c r="H110" s="93">
        <v>18834.888800000001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3" t="s">
        <v>428</v>
      </c>
      <c r="B111" s="93">
        <v>58467.614200000004</v>
      </c>
      <c r="C111" s="93">
        <v>84.565899999999999</v>
      </c>
      <c r="D111" s="93">
        <v>102.82089999999999</v>
      </c>
      <c r="E111" s="93">
        <v>0</v>
      </c>
      <c r="F111" s="93">
        <v>8.0000000000000004E-4</v>
      </c>
      <c r="G111" s="93">
        <v>67507.267200000002</v>
      </c>
      <c r="H111" s="93">
        <v>23246.201799999999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3"/>
      <c r="B112" s="93"/>
      <c r="C112" s="93"/>
      <c r="D112" s="93"/>
      <c r="E112" s="93"/>
      <c r="F112" s="93"/>
      <c r="G112" s="93"/>
      <c r="H112" s="93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3" t="s">
        <v>429</v>
      </c>
      <c r="B113" s="93">
        <v>527775.64450000005</v>
      </c>
      <c r="C113" s="93">
        <v>848.16120000000001</v>
      </c>
      <c r="D113" s="93">
        <v>1204.2706000000001</v>
      </c>
      <c r="E113" s="93">
        <v>0</v>
      </c>
      <c r="F113" s="93">
        <v>8.9999999999999993E-3</v>
      </c>
      <c r="G113" s="93">
        <v>791197.84420000005</v>
      </c>
      <c r="H113" s="93">
        <v>217944.74830000001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3" t="s">
        <v>430</v>
      </c>
      <c r="B114" s="93">
        <v>34018.707399999999</v>
      </c>
      <c r="C114" s="93">
        <v>60.275500000000001</v>
      </c>
      <c r="D114" s="93">
        <v>93.291700000000006</v>
      </c>
      <c r="E114" s="93">
        <v>0</v>
      </c>
      <c r="F114" s="93">
        <v>6.9999999999999999E-4</v>
      </c>
      <c r="G114" s="93">
        <v>61250.162900000003</v>
      </c>
      <c r="H114" s="93">
        <v>14591.4755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3" t="s">
        <v>431</v>
      </c>
      <c r="B115" s="93">
        <v>61629.592199999999</v>
      </c>
      <c r="C115" s="93">
        <v>87.687200000000004</v>
      </c>
      <c r="D115" s="93">
        <v>108.9782</v>
      </c>
      <c r="E115" s="93">
        <v>0</v>
      </c>
      <c r="F115" s="93">
        <v>8.0000000000000004E-4</v>
      </c>
      <c r="G115" s="93">
        <v>71635.526500000007</v>
      </c>
      <c r="H115" s="93">
        <v>24364.5677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5"/>
      <c r="B117" s="93" t="s">
        <v>439</v>
      </c>
      <c r="C117" s="93" t="s">
        <v>440</v>
      </c>
      <c r="D117" s="93" t="s">
        <v>441</v>
      </c>
      <c r="E117" s="93" t="s">
        <v>442</v>
      </c>
      <c r="F117" s="93" t="s">
        <v>443</v>
      </c>
      <c r="G117" s="93" t="s">
        <v>444</v>
      </c>
      <c r="H117" s="93" t="s">
        <v>445</v>
      </c>
      <c r="I117" s="93" t="s">
        <v>446</v>
      </c>
      <c r="J117" s="93" t="s">
        <v>447</v>
      </c>
      <c r="K117" s="93" t="s">
        <v>448</v>
      </c>
      <c r="L117" s="93" t="s">
        <v>449</v>
      </c>
      <c r="M117" s="93" t="s">
        <v>450</v>
      </c>
      <c r="N117" s="93" t="s">
        <v>451</v>
      </c>
      <c r="O117" s="93" t="s">
        <v>452</v>
      </c>
      <c r="P117" s="93" t="s">
        <v>453</v>
      </c>
      <c r="Q117" s="93" t="s">
        <v>454</v>
      </c>
      <c r="R117" s="93" t="s">
        <v>455</v>
      </c>
      <c r="S117" s="93" t="s">
        <v>456</v>
      </c>
    </row>
    <row r="118" spans="1:19">
      <c r="A118" s="93" t="s">
        <v>418</v>
      </c>
      <c r="B118" s="94">
        <v>157892000000</v>
      </c>
      <c r="C118" s="93">
        <v>110571.624</v>
      </c>
      <c r="D118" s="93" t="s">
        <v>609</v>
      </c>
      <c r="E118" s="93">
        <v>66738.464999999997</v>
      </c>
      <c r="F118" s="93">
        <v>10771.038</v>
      </c>
      <c r="G118" s="93">
        <v>27898.565999999999</v>
      </c>
      <c r="H118" s="93">
        <v>1471.5550000000001</v>
      </c>
      <c r="I118" s="93">
        <v>0</v>
      </c>
      <c r="J118" s="93">
        <v>3692</v>
      </c>
      <c r="K118" s="93">
        <v>0</v>
      </c>
      <c r="L118" s="93">
        <v>0</v>
      </c>
      <c r="M118" s="93">
        <v>0</v>
      </c>
      <c r="N118" s="93">
        <v>0</v>
      </c>
      <c r="O118" s="93">
        <v>0</v>
      </c>
      <c r="P118" s="93">
        <v>0</v>
      </c>
      <c r="Q118" s="93">
        <v>0</v>
      </c>
      <c r="R118" s="93">
        <v>0</v>
      </c>
      <c r="S118" s="93">
        <v>0</v>
      </c>
    </row>
    <row r="119" spans="1:19">
      <c r="A119" s="93" t="s">
        <v>419</v>
      </c>
      <c r="B119" s="94">
        <v>142126000000</v>
      </c>
      <c r="C119" s="93">
        <v>110600.462</v>
      </c>
      <c r="D119" s="93" t="s">
        <v>513</v>
      </c>
      <c r="E119" s="93">
        <v>66738.464999999997</v>
      </c>
      <c r="F119" s="93">
        <v>10771.038</v>
      </c>
      <c r="G119" s="93">
        <v>27898.565999999999</v>
      </c>
      <c r="H119" s="93">
        <v>1500.394</v>
      </c>
      <c r="I119" s="93">
        <v>0</v>
      </c>
      <c r="J119" s="93">
        <v>3692</v>
      </c>
      <c r="K119" s="93">
        <v>0</v>
      </c>
      <c r="L119" s="93">
        <v>0</v>
      </c>
      <c r="M119" s="93">
        <v>0</v>
      </c>
      <c r="N119" s="93">
        <v>0</v>
      </c>
      <c r="O119" s="93">
        <v>0</v>
      </c>
      <c r="P119" s="93">
        <v>0</v>
      </c>
      <c r="Q119" s="93">
        <v>0</v>
      </c>
      <c r="R119" s="93">
        <v>0</v>
      </c>
      <c r="S119" s="93">
        <v>0</v>
      </c>
    </row>
    <row r="120" spans="1:19">
      <c r="A120" s="93" t="s">
        <v>420</v>
      </c>
      <c r="B120" s="94">
        <v>157182000000</v>
      </c>
      <c r="C120" s="93">
        <v>110057.02499999999</v>
      </c>
      <c r="D120" s="93" t="s">
        <v>637</v>
      </c>
      <c r="E120" s="93">
        <v>66738.464999999997</v>
      </c>
      <c r="F120" s="93">
        <v>10771.038</v>
      </c>
      <c r="G120" s="93">
        <v>27898.565999999999</v>
      </c>
      <c r="H120" s="93">
        <v>956.95600000000002</v>
      </c>
      <c r="I120" s="93">
        <v>0</v>
      </c>
      <c r="J120" s="93">
        <v>3692</v>
      </c>
      <c r="K120" s="93">
        <v>0</v>
      </c>
      <c r="L120" s="93">
        <v>0</v>
      </c>
      <c r="M120" s="93">
        <v>0</v>
      </c>
      <c r="N120" s="93">
        <v>0</v>
      </c>
      <c r="O120" s="93">
        <v>0</v>
      </c>
      <c r="P120" s="93">
        <v>0</v>
      </c>
      <c r="Q120" s="93">
        <v>0</v>
      </c>
      <c r="R120" s="93">
        <v>0</v>
      </c>
      <c r="S120" s="93">
        <v>0</v>
      </c>
    </row>
    <row r="121" spans="1:19">
      <c r="A121" s="93" t="s">
        <v>421</v>
      </c>
      <c r="B121" s="94">
        <v>145727000000</v>
      </c>
      <c r="C121" s="93">
        <v>106661.2</v>
      </c>
      <c r="D121" s="93" t="s">
        <v>638</v>
      </c>
      <c r="E121" s="93">
        <v>66738.464999999997</v>
      </c>
      <c r="F121" s="93">
        <v>10771.038</v>
      </c>
      <c r="G121" s="93">
        <v>27886.825000000001</v>
      </c>
      <c r="H121" s="93">
        <v>0</v>
      </c>
      <c r="I121" s="93">
        <v>1264.8720000000001</v>
      </c>
      <c r="J121" s="93">
        <v>0</v>
      </c>
      <c r="K121" s="93">
        <v>0</v>
      </c>
      <c r="L121" s="93">
        <v>0</v>
      </c>
      <c r="M121" s="93">
        <v>0</v>
      </c>
      <c r="N121" s="93">
        <v>0</v>
      </c>
      <c r="O121" s="93">
        <v>0</v>
      </c>
      <c r="P121" s="93">
        <v>0</v>
      </c>
      <c r="Q121" s="93">
        <v>0</v>
      </c>
      <c r="R121" s="93">
        <v>0</v>
      </c>
      <c r="S121" s="93">
        <v>0</v>
      </c>
    </row>
    <row r="122" spans="1:19">
      <c r="A122" s="93" t="s">
        <v>266</v>
      </c>
      <c r="B122" s="94">
        <v>149980000000</v>
      </c>
      <c r="C122" s="93">
        <v>124077.321</v>
      </c>
      <c r="D122" s="93" t="s">
        <v>488</v>
      </c>
      <c r="E122" s="93">
        <v>66738.464999999997</v>
      </c>
      <c r="F122" s="93">
        <v>10771.038</v>
      </c>
      <c r="G122" s="93">
        <v>27886.825000000001</v>
      </c>
      <c r="H122" s="93">
        <v>0</v>
      </c>
      <c r="I122" s="93">
        <v>18680.993999999999</v>
      </c>
      <c r="J122" s="93">
        <v>0</v>
      </c>
      <c r="K122" s="93">
        <v>0</v>
      </c>
      <c r="L122" s="93">
        <v>0</v>
      </c>
      <c r="M122" s="93">
        <v>0</v>
      </c>
      <c r="N122" s="93">
        <v>0</v>
      </c>
      <c r="O122" s="93">
        <v>0</v>
      </c>
      <c r="P122" s="93">
        <v>0</v>
      </c>
      <c r="Q122" s="93">
        <v>0</v>
      </c>
      <c r="R122" s="93">
        <v>0</v>
      </c>
      <c r="S122" s="93">
        <v>0</v>
      </c>
    </row>
    <row r="123" spans="1:19">
      <c r="A123" s="93" t="s">
        <v>422</v>
      </c>
      <c r="B123" s="94">
        <v>152043000000</v>
      </c>
      <c r="C123" s="93">
        <v>148580.25599999999</v>
      </c>
      <c r="D123" s="93" t="s">
        <v>533</v>
      </c>
      <c r="E123" s="93">
        <v>66738.464999999997</v>
      </c>
      <c r="F123" s="93">
        <v>10771.038</v>
      </c>
      <c r="G123" s="93">
        <v>27886.825000000001</v>
      </c>
      <c r="H123" s="93">
        <v>0</v>
      </c>
      <c r="I123" s="93">
        <v>43183.928</v>
      </c>
      <c r="J123" s="93">
        <v>0</v>
      </c>
      <c r="K123" s="93">
        <v>0</v>
      </c>
      <c r="L123" s="93">
        <v>0</v>
      </c>
      <c r="M123" s="93">
        <v>0</v>
      </c>
      <c r="N123" s="93">
        <v>0</v>
      </c>
      <c r="O123" s="93">
        <v>0</v>
      </c>
      <c r="P123" s="93">
        <v>0</v>
      </c>
      <c r="Q123" s="93">
        <v>0</v>
      </c>
      <c r="R123" s="93">
        <v>0</v>
      </c>
      <c r="S123" s="93">
        <v>0</v>
      </c>
    </row>
    <row r="124" spans="1:19">
      <c r="A124" s="93" t="s">
        <v>423</v>
      </c>
      <c r="B124" s="94">
        <v>166225000000</v>
      </c>
      <c r="C124" s="93">
        <v>166206.62</v>
      </c>
      <c r="D124" s="93" t="s">
        <v>534</v>
      </c>
      <c r="E124" s="93">
        <v>66738.464999999997</v>
      </c>
      <c r="F124" s="93">
        <v>10771.038</v>
      </c>
      <c r="G124" s="93">
        <v>27886.825000000001</v>
      </c>
      <c r="H124" s="93">
        <v>0</v>
      </c>
      <c r="I124" s="93">
        <v>60810.292000000001</v>
      </c>
      <c r="J124" s="93">
        <v>0</v>
      </c>
      <c r="K124" s="93">
        <v>0</v>
      </c>
      <c r="L124" s="93">
        <v>0</v>
      </c>
      <c r="M124" s="93">
        <v>0</v>
      </c>
      <c r="N124" s="93">
        <v>0</v>
      </c>
      <c r="O124" s="93">
        <v>0</v>
      </c>
      <c r="P124" s="93">
        <v>0</v>
      </c>
      <c r="Q124" s="93">
        <v>0</v>
      </c>
      <c r="R124" s="93">
        <v>0</v>
      </c>
      <c r="S124" s="93">
        <v>0</v>
      </c>
    </row>
    <row r="125" spans="1:19">
      <c r="A125" s="93" t="s">
        <v>424</v>
      </c>
      <c r="B125" s="94">
        <v>164219000000</v>
      </c>
      <c r="C125" s="93">
        <v>162463.552</v>
      </c>
      <c r="D125" s="93" t="s">
        <v>535</v>
      </c>
      <c r="E125" s="93">
        <v>66738.464999999997</v>
      </c>
      <c r="F125" s="93">
        <v>10771.038</v>
      </c>
      <c r="G125" s="93">
        <v>27886.825000000001</v>
      </c>
      <c r="H125" s="93">
        <v>0</v>
      </c>
      <c r="I125" s="93">
        <v>57067.224999999999</v>
      </c>
      <c r="J125" s="93">
        <v>0</v>
      </c>
      <c r="K125" s="93">
        <v>0</v>
      </c>
      <c r="L125" s="93">
        <v>0</v>
      </c>
      <c r="M125" s="93">
        <v>0</v>
      </c>
      <c r="N125" s="93">
        <v>0</v>
      </c>
      <c r="O125" s="93">
        <v>0</v>
      </c>
      <c r="P125" s="93">
        <v>0</v>
      </c>
      <c r="Q125" s="93">
        <v>0</v>
      </c>
      <c r="R125" s="93">
        <v>0</v>
      </c>
      <c r="S125" s="93">
        <v>0</v>
      </c>
    </row>
    <row r="126" spans="1:19">
      <c r="A126" s="93" t="s">
        <v>425</v>
      </c>
      <c r="B126" s="94">
        <v>146094000000</v>
      </c>
      <c r="C126" s="93">
        <v>137092.649</v>
      </c>
      <c r="D126" s="93" t="s">
        <v>536</v>
      </c>
      <c r="E126" s="93">
        <v>66738.464999999997</v>
      </c>
      <c r="F126" s="93">
        <v>10771.038</v>
      </c>
      <c r="G126" s="93">
        <v>27886.825000000001</v>
      </c>
      <c r="H126" s="93">
        <v>0</v>
      </c>
      <c r="I126" s="93">
        <v>31696.321</v>
      </c>
      <c r="J126" s="93">
        <v>0</v>
      </c>
      <c r="K126" s="93">
        <v>0</v>
      </c>
      <c r="L126" s="93">
        <v>0</v>
      </c>
      <c r="M126" s="93">
        <v>0</v>
      </c>
      <c r="N126" s="93">
        <v>0</v>
      </c>
      <c r="O126" s="93">
        <v>0</v>
      </c>
      <c r="P126" s="93">
        <v>0</v>
      </c>
      <c r="Q126" s="93">
        <v>0</v>
      </c>
      <c r="R126" s="93">
        <v>0</v>
      </c>
      <c r="S126" s="93">
        <v>0</v>
      </c>
    </row>
    <row r="127" spans="1:19">
      <c r="A127" s="93" t="s">
        <v>426</v>
      </c>
      <c r="B127" s="94">
        <v>149872000000</v>
      </c>
      <c r="C127" s="93">
        <v>129466.075</v>
      </c>
      <c r="D127" s="93" t="s">
        <v>528</v>
      </c>
      <c r="E127" s="93">
        <v>66738.464999999997</v>
      </c>
      <c r="F127" s="93">
        <v>10771.038</v>
      </c>
      <c r="G127" s="93">
        <v>27886.825000000001</v>
      </c>
      <c r="H127" s="93">
        <v>0</v>
      </c>
      <c r="I127" s="93">
        <v>24069.748</v>
      </c>
      <c r="J127" s="93">
        <v>0</v>
      </c>
      <c r="K127" s="93">
        <v>0</v>
      </c>
      <c r="L127" s="93">
        <v>0</v>
      </c>
      <c r="M127" s="93">
        <v>0</v>
      </c>
      <c r="N127" s="93">
        <v>0</v>
      </c>
      <c r="O127" s="93">
        <v>0</v>
      </c>
      <c r="P127" s="93">
        <v>0</v>
      </c>
      <c r="Q127" s="93">
        <v>0</v>
      </c>
      <c r="R127" s="93">
        <v>0</v>
      </c>
      <c r="S127" s="93">
        <v>0</v>
      </c>
    </row>
    <row r="128" spans="1:19">
      <c r="A128" s="93" t="s">
        <v>427</v>
      </c>
      <c r="B128" s="94">
        <v>147910000000</v>
      </c>
      <c r="C128" s="93">
        <v>110281.326</v>
      </c>
      <c r="D128" s="93" t="s">
        <v>582</v>
      </c>
      <c r="E128" s="93">
        <v>66738.464999999997</v>
      </c>
      <c r="F128" s="93">
        <v>10771.038</v>
      </c>
      <c r="G128" s="93">
        <v>27898.565999999999</v>
      </c>
      <c r="H128" s="93">
        <v>1181.2570000000001</v>
      </c>
      <c r="I128" s="93">
        <v>0</v>
      </c>
      <c r="J128" s="93">
        <v>3692</v>
      </c>
      <c r="K128" s="93">
        <v>0</v>
      </c>
      <c r="L128" s="93">
        <v>0</v>
      </c>
      <c r="M128" s="93">
        <v>0</v>
      </c>
      <c r="N128" s="93">
        <v>0</v>
      </c>
      <c r="O128" s="93">
        <v>0</v>
      </c>
      <c r="P128" s="93">
        <v>0</v>
      </c>
      <c r="Q128" s="93">
        <v>0</v>
      </c>
      <c r="R128" s="93">
        <v>0</v>
      </c>
      <c r="S128" s="93">
        <v>0</v>
      </c>
    </row>
    <row r="129" spans="1:19">
      <c r="A129" s="93" t="s">
        <v>428</v>
      </c>
      <c r="B129" s="94">
        <v>156646000000</v>
      </c>
      <c r="C129" s="93">
        <v>110539.46400000001</v>
      </c>
      <c r="D129" s="93" t="s">
        <v>581</v>
      </c>
      <c r="E129" s="93">
        <v>66738.464999999997</v>
      </c>
      <c r="F129" s="93">
        <v>10771.038</v>
      </c>
      <c r="G129" s="93">
        <v>27898.565999999999</v>
      </c>
      <c r="H129" s="93">
        <v>1439.396</v>
      </c>
      <c r="I129" s="93">
        <v>0</v>
      </c>
      <c r="J129" s="93">
        <v>3692</v>
      </c>
      <c r="K129" s="93">
        <v>0</v>
      </c>
      <c r="L129" s="93">
        <v>0</v>
      </c>
      <c r="M129" s="93">
        <v>0</v>
      </c>
      <c r="N129" s="93">
        <v>0</v>
      </c>
      <c r="O129" s="93">
        <v>0</v>
      </c>
      <c r="P129" s="93">
        <v>0</v>
      </c>
      <c r="Q129" s="93">
        <v>0</v>
      </c>
      <c r="R129" s="93">
        <v>0</v>
      </c>
      <c r="S129" s="93">
        <v>0</v>
      </c>
    </row>
    <row r="130" spans="1:19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</row>
    <row r="131" spans="1:19">
      <c r="A131" s="93" t="s">
        <v>429</v>
      </c>
      <c r="B131" s="94">
        <v>1835910000000</v>
      </c>
      <c r="C131" s="93"/>
      <c r="D131" s="93"/>
      <c r="E131" s="93"/>
      <c r="F131" s="93"/>
      <c r="G131" s="93"/>
      <c r="H131" s="93"/>
      <c r="I131" s="93"/>
      <c r="J131" s="93"/>
      <c r="K131" s="93">
        <v>0</v>
      </c>
      <c r="L131" s="93">
        <v>0</v>
      </c>
      <c r="M131" s="93">
        <v>0</v>
      </c>
      <c r="N131" s="93">
        <v>0</v>
      </c>
      <c r="O131" s="93">
        <v>0</v>
      </c>
      <c r="P131" s="93">
        <v>0</v>
      </c>
      <c r="Q131" s="93">
        <v>0</v>
      </c>
      <c r="R131" s="93">
        <v>0</v>
      </c>
      <c r="S131" s="93">
        <v>0</v>
      </c>
    </row>
    <row r="132" spans="1:19">
      <c r="A132" s="93" t="s">
        <v>430</v>
      </c>
      <c r="B132" s="94">
        <v>142126000000</v>
      </c>
      <c r="C132" s="93">
        <v>106661.2</v>
      </c>
      <c r="D132" s="93"/>
      <c r="E132" s="93">
        <v>66738.464999999997</v>
      </c>
      <c r="F132" s="93">
        <v>10771.038</v>
      </c>
      <c r="G132" s="93">
        <v>27886.825000000001</v>
      </c>
      <c r="H132" s="93">
        <v>0</v>
      </c>
      <c r="I132" s="93">
        <v>0</v>
      </c>
      <c r="J132" s="93">
        <v>0</v>
      </c>
      <c r="K132" s="93">
        <v>0</v>
      </c>
      <c r="L132" s="93">
        <v>0</v>
      </c>
      <c r="M132" s="93">
        <v>0</v>
      </c>
      <c r="N132" s="93">
        <v>0</v>
      </c>
      <c r="O132" s="93">
        <v>0</v>
      </c>
      <c r="P132" s="93">
        <v>0</v>
      </c>
      <c r="Q132" s="93">
        <v>0</v>
      </c>
      <c r="R132" s="93">
        <v>0</v>
      </c>
      <c r="S132" s="93">
        <v>0</v>
      </c>
    </row>
    <row r="133" spans="1:19">
      <c r="A133" s="93" t="s">
        <v>431</v>
      </c>
      <c r="B133" s="94">
        <v>166225000000</v>
      </c>
      <c r="C133" s="93">
        <v>166206.62</v>
      </c>
      <c r="D133" s="93"/>
      <c r="E133" s="93">
        <v>66738.464999999997</v>
      </c>
      <c r="F133" s="93">
        <v>10771.038</v>
      </c>
      <c r="G133" s="93">
        <v>27898.565999999999</v>
      </c>
      <c r="H133" s="93">
        <v>1500.394</v>
      </c>
      <c r="I133" s="93">
        <v>60810.292000000001</v>
      </c>
      <c r="J133" s="93">
        <v>3692</v>
      </c>
      <c r="K133" s="93">
        <v>0</v>
      </c>
      <c r="L133" s="93">
        <v>0</v>
      </c>
      <c r="M133" s="93">
        <v>0</v>
      </c>
      <c r="N133" s="93">
        <v>0</v>
      </c>
      <c r="O133" s="93">
        <v>0</v>
      </c>
      <c r="P133" s="93">
        <v>0</v>
      </c>
      <c r="Q133" s="93">
        <v>0</v>
      </c>
      <c r="R133" s="93">
        <v>0</v>
      </c>
      <c r="S133" s="93">
        <v>0</v>
      </c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5"/>
      <c r="B135" s="93" t="s">
        <v>462</v>
      </c>
      <c r="C135" s="93" t="s">
        <v>463</v>
      </c>
      <c r="D135" s="93" t="s">
        <v>464</v>
      </c>
      <c r="E135" s="93" t="s">
        <v>239</v>
      </c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3" t="s">
        <v>465</v>
      </c>
      <c r="B136" s="93">
        <v>30562.5</v>
      </c>
      <c r="C136" s="93">
        <v>18918.36</v>
      </c>
      <c r="D136" s="93">
        <v>0</v>
      </c>
      <c r="E136" s="93">
        <v>49480.87</v>
      </c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3" t="s">
        <v>466</v>
      </c>
      <c r="B137" s="93">
        <v>13.32</v>
      </c>
      <c r="C137" s="93">
        <v>8.25</v>
      </c>
      <c r="D137" s="93">
        <v>0</v>
      </c>
      <c r="E137" s="93">
        <v>21.57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3" t="s">
        <v>467</v>
      </c>
      <c r="B138" s="93">
        <v>13.32</v>
      </c>
      <c r="C138" s="93">
        <v>8.25</v>
      </c>
      <c r="D138" s="93">
        <v>0</v>
      </c>
      <c r="E138" s="93">
        <v>21.57</v>
      </c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4"/>
      <c r="B139" s="84"/>
    </row>
    <row r="140" spans="1:19">
      <c r="A140" s="84"/>
      <c r="B140" s="84"/>
    </row>
    <row r="141" spans="1:19">
      <c r="A141" s="84"/>
      <c r="B141" s="84"/>
    </row>
    <row r="142" spans="1:19">
      <c r="A142" s="84"/>
      <c r="B142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/>
  <dimension ref="A1:S142"/>
  <sheetViews>
    <sheetView workbookViewId="0"/>
  </sheetViews>
  <sheetFormatPr defaultRowHeight="10.5"/>
  <cols>
    <col min="1" max="1" width="38.83203125" style="83" customWidth="1"/>
    <col min="2" max="2" width="25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164062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4.83203125" style="83" customWidth="1"/>
    <col min="18" max="18" width="42.6640625" style="83" customWidth="1"/>
    <col min="19" max="19" width="48.1640625" style="83" customWidth="1"/>
    <col min="20" max="27" width="9.33203125" style="83" customWidth="1"/>
    <col min="28" max="16384" width="9.33203125" style="83"/>
  </cols>
  <sheetData>
    <row r="1" spans="1:19">
      <c r="A1" s="85"/>
      <c r="B1" s="93" t="s">
        <v>297</v>
      </c>
      <c r="C1" s="93" t="s">
        <v>298</v>
      </c>
      <c r="D1" s="93" t="s">
        <v>299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300</v>
      </c>
      <c r="B2" s="93">
        <v>6047.58</v>
      </c>
      <c r="C2" s="93">
        <v>2636.27</v>
      </c>
      <c r="D2" s="93">
        <v>2636.27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301</v>
      </c>
      <c r="B3" s="93">
        <v>6047.58</v>
      </c>
      <c r="C3" s="93">
        <v>2636.27</v>
      </c>
      <c r="D3" s="93">
        <v>2636.27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302</v>
      </c>
      <c r="B4" s="93">
        <v>11486.44</v>
      </c>
      <c r="C4" s="93">
        <v>5007.18</v>
      </c>
      <c r="D4" s="93">
        <v>5007.18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303</v>
      </c>
      <c r="B5" s="93">
        <v>11486.44</v>
      </c>
      <c r="C5" s="93">
        <v>5007.18</v>
      </c>
      <c r="D5" s="93">
        <v>5007.18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3" t="s">
        <v>304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305</v>
      </c>
      <c r="B8" s="93">
        <v>2293.9899999999998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306</v>
      </c>
      <c r="B9" s="93">
        <v>2293.9899999999998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307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3" t="s">
        <v>308</v>
      </c>
      <c r="C12" s="93" t="s">
        <v>309</v>
      </c>
      <c r="D12" s="93" t="s">
        <v>310</v>
      </c>
      <c r="E12" s="93" t="s">
        <v>311</v>
      </c>
      <c r="F12" s="93" t="s">
        <v>312</v>
      </c>
      <c r="G12" s="93" t="s">
        <v>313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70</v>
      </c>
      <c r="B13" s="93">
        <v>16.71</v>
      </c>
      <c r="C13" s="93">
        <v>4078.84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71</v>
      </c>
      <c r="B14" s="93">
        <v>16.899999999999999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78</v>
      </c>
      <c r="B15" s="93">
        <v>971.08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79</v>
      </c>
      <c r="B16" s="93">
        <v>57.56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80</v>
      </c>
      <c r="B17" s="93">
        <v>198.81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81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82</v>
      </c>
      <c r="B19" s="93">
        <v>707.67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83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84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85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65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86</v>
      </c>
      <c r="B24" s="93">
        <v>0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87</v>
      </c>
      <c r="B25" s="93">
        <v>0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88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89</v>
      </c>
      <c r="B28" s="93">
        <v>1968.74</v>
      </c>
      <c r="C28" s="93">
        <v>4078.84</v>
      </c>
      <c r="D28" s="93">
        <v>0</v>
      </c>
      <c r="E28" s="93">
        <v>0</v>
      </c>
      <c r="F28" s="93">
        <v>0</v>
      </c>
      <c r="G28" s="93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3" t="s">
        <v>304</v>
      </c>
      <c r="C30" s="93" t="s">
        <v>2</v>
      </c>
      <c r="D30" s="93" t="s">
        <v>314</v>
      </c>
      <c r="E30" s="93" t="s">
        <v>315</v>
      </c>
      <c r="F30" s="93" t="s">
        <v>316</v>
      </c>
      <c r="G30" s="93" t="s">
        <v>317</v>
      </c>
      <c r="H30" s="93" t="s">
        <v>318</v>
      </c>
      <c r="I30" s="93" t="s">
        <v>319</v>
      </c>
      <c r="J30" s="93" t="s">
        <v>320</v>
      </c>
      <c r="K30"/>
      <c r="L30"/>
      <c r="M30"/>
      <c r="N30"/>
      <c r="O30"/>
      <c r="P30"/>
      <c r="Q30"/>
      <c r="R30"/>
      <c r="S30"/>
    </row>
    <row r="31" spans="1:19">
      <c r="A31" s="93" t="s">
        <v>321</v>
      </c>
      <c r="B31" s="93">
        <v>379.89</v>
      </c>
      <c r="C31" s="93" t="s">
        <v>3</v>
      </c>
      <c r="D31" s="93">
        <v>2317.33</v>
      </c>
      <c r="E31" s="93">
        <v>1</v>
      </c>
      <c r="F31" s="93">
        <v>416.17</v>
      </c>
      <c r="G31" s="93">
        <v>0</v>
      </c>
      <c r="H31" s="93">
        <v>12.55</v>
      </c>
      <c r="I31" s="93">
        <v>27.87</v>
      </c>
      <c r="J31" s="93">
        <v>8.07</v>
      </c>
      <c r="K31"/>
      <c r="L31"/>
      <c r="M31"/>
      <c r="N31"/>
      <c r="O31"/>
      <c r="P31"/>
      <c r="Q31"/>
      <c r="R31"/>
      <c r="S31"/>
    </row>
    <row r="32" spans="1:19">
      <c r="A32" s="93" t="s">
        <v>322</v>
      </c>
      <c r="B32" s="93">
        <v>1600.48</v>
      </c>
      <c r="C32" s="93" t="s">
        <v>3</v>
      </c>
      <c r="D32" s="93">
        <v>9762.9500000000007</v>
      </c>
      <c r="E32" s="93">
        <v>1</v>
      </c>
      <c r="F32" s="93">
        <v>356.86</v>
      </c>
      <c r="G32" s="93">
        <v>0</v>
      </c>
      <c r="H32" s="93">
        <v>36.25</v>
      </c>
      <c r="I32" s="93">
        <v>6.19</v>
      </c>
      <c r="J32" s="93">
        <v>3.23</v>
      </c>
      <c r="K32"/>
      <c r="L32"/>
      <c r="M32"/>
      <c r="N32"/>
      <c r="O32"/>
      <c r="P32"/>
      <c r="Q32"/>
      <c r="R32"/>
      <c r="S32"/>
    </row>
    <row r="33" spans="1:19">
      <c r="A33" s="93" t="s">
        <v>323</v>
      </c>
      <c r="B33" s="93">
        <v>12</v>
      </c>
      <c r="C33" s="93" t="s">
        <v>3</v>
      </c>
      <c r="D33" s="93">
        <v>73.2</v>
      </c>
      <c r="E33" s="93">
        <v>1</v>
      </c>
      <c r="F33" s="93">
        <v>24.38</v>
      </c>
      <c r="G33" s="93">
        <v>7.83</v>
      </c>
      <c r="H33" s="93">
        <v>36.25</v>
      </c>
      <c r="I33" s="93">
        <v>6.19</v>
      </c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324</v>
      </c>
      <c r="B34" s="93">
        <v>150.81</v>
      </c>
      <c r="C34" s="93" t="s">
        <v>3</v>
      </c>
      <c r="D34" s="93">
        <v>919.94</v>
      </c>
      <c r="E34" s="93">
        <v>1</v>
      </c>
      <c r="F34" s="93">
        <v>189.8</v>
      </c>
      <c r="G34" s="93">
        <v>38.049999999999997</v>
      </c>
      <c r="H34" s="93">
        <v>36.25</v>
      </c>
      <c r="I34" s="93">
        <v>6.19</v>
      </c>
      <c r="J34" s="93">
        <v>3.23</v>
      </c>
      <c r="K34"/>
      <c r="L34"/>
      <c r="M34"/>
      <c r="N34"/>
      <c r="O34"/>
      <c r="P34"/>
      <c r="Q34"/>
      <c r="R34"/>
      <c r="S34"/>
    </row>
    <row r="35" spans="1:19">
      <c r="A35" s="93" t="s">
        <v>325</v>
      </c>
      <c r="B35" s="93">
        <v>150.81</v>
      </c>
      <c r="C35" s="93" t="s">
        <v>3</v>
      </c>
      <c r="D35" s="93">
        <v>919.94</v>
      </c>
      <c r="E35" s="93">
        <v>1</v>
      </c>
      <c r="F35" s="93">
        <v>189.8</v>
      </c>
      <c r="G35" s="93">
        <v>38.049999999999997</v>
      </c>
      <c r="H35" s="93">
        <v>36.25</v>
      </c>
      <c r="I35" s="93">
        <v>6.19</v>
      </c>
      <c r="J35" s="93">
        <v>21.52</v>
      </c>
      <c r="K35"/>
      <c r="L35"/>
      <c r="M35"/>
      <c r="N35"/>
      <c r="O35"/>
      <c r="P35"/>
      <c r="Q35"/>
      <c r="R35"/>
      <c r="S35"/>
    </row>
    <row r="36" spans="1:19">
      <c r="A36" s="93" t="s">
        <v>239</v>
      </c>
      <c r="B36" s="93">
        <v>2293.9899999999998</v>
      </c>
      <c r="C36" s="93"/>
      <c r="D36" s="93">
        <v>13993.36</v>
      </c>
      <c r="E36" s="93"/>
      <c r="F36" s="93">
        <v>1177.02</v>
      </c>
      <c r="G36" s="93">
        <v>83.94</v>
      </c>
      <c r="H36" s="93">
        <v>32.325200000000002</v>
      </c>
      <c r="I36" s="93">
        <v>7.11</v>
      </c>
      <c r="J36" s="93">
        <v>5.2169999999999996</v>
      </c>
      <c r="K36"/>
      <c r="L36"/>
      <c r="M36"/>
      <c r="N36"/>
      <c r="O36"/>
      <c r="P36"/>
      <c r="Q36"/>
      <c r="R36"/>
      <c r="S36"/>
    </row>
    <row r="37" spans="1:19">
      <c r="A37" s="93" t="s">
        <v>326</v>
      </c>
      <c r="B37" s="93">
        <v>2293.9899999999998</v>
      </c>
      <c r="C37" s="93"/>
      <c r="D37" s="93">
        <v>13993.36</v>
      </c>
      <c r="E37" s="93"/>
      <c r="F37" s="93">
        <v>1177.02</v>
      </c>
      <c r="G37" s="93">
        <v>83.94</v>
      </c>
      <c r="H37" s="93">
        <v>32.325200000000002</v>
      </c>
      <c r="I37" s="93">
        <v>7.11</v>
      </c>
      <c r="J37" s="93">
        <v>5.2169999999999996</v>
      </c>
      <c r="K37"/>
      <c r="L37"/>
      <c r="M37"/>
      <c r="N37"/>
      <c r="O37"/>
      <c r="P37"/>
      <c r="Q37"/>
      <c r="R37"/>
      <c r="S37"/>
    </row>
    <row r="38" spans="1:19">
      <c r="A38" s="93" t="s">
        <v>327</v>
      </c>
      <c r="B38" s="93">
        <v>0</v>
      </c>
      <c r="C38" s="93"/>
      <c r="D38" s="93">
        <v>0</v>
      </c>
      <c r="E38" s="93"/>
      <c r="F38" s="93">
        <v>0</v>
      </c>
      <c r="G38" s="93">
        <v>0</v>
      </c>
      <c r="H38" s="93"/>
      <c r="I38" s="93"/>
      <c r="J38" s="93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 s="85"/>
      <c r="B40" s="93" t="s">
        <v>49</v>
      </c>
      <c r="C40" s="93" t="s">
        <v>328</v>
      </c>
      <c r="D40" s="93" t="s">
        <v>329</v>
      </c>
      <c r="E40" s="93" t="s">
        <v>330</v>
      </c>
      <c r="F40" s="93" t="s">
        <v>331</v>
      </c>
      <c r="G40" s="93" t="s">
        <v>332</v>
      </c>
      <c r="H40" s="93" t="s">
        <v>333</v>
      </c>
      <c r="I40" s="93" t="s">
        <v>334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335</v>
      </c>
      <c r="B41" s="93" t="s">
        <v>336</v>
      </c>
      <c r="C41" s="93">
        <v>0.08</v>
      </c>
      <c r="D41" s="93">
        <v>0.26700000000000002</v>
      </c>
      <c r="E41" s="93">
        <v>0.27800000000000002</v>
      </c>
      <c r="F41" s="93">
        <v>42.67</v>
      </c>
      <c r="G41" s="93">
        <v>90</v>
      </c>
      <c r="H41" s="93">
        <v>90</v>
      </c>
      <c r="I41" s="93" t="s">
        <v>337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338</v>
      </c>
      <c r="B42" s="93" t="s">
        <v>336</v>
      </c>
      <c r="C42" s="93">
        <v>0.08</v>
      </c>
      <c r="D42" s="93">
        <v>0.26700000000000002</v>
      </c>
      <c r="E42" s="93">
        <v>0.27800000000000002</v>
      </c>
      <c r="F42" s="93">
        <v>330.83</v>
      </c>
      <c r="G42" s="93">
        <v>0</v>
      </c>
      <c r="H42" s="93">
        <v>90</v>
      </c>
      <c r="I42" s="93" t="s">
        <v>339</v>
      </c>
      <c r="J42"/>
      <c r="K42"/>
      <c r="L42"/>
      <c r="M42"/>
      <c r="N42"/>
      <c r="O42"/>
      <c r="P42"/>
      <c r="Q42"/>
      <c r="R42"/>
      <c r="S42"/>
    </row>
    <row r="43" spans="1:19">
      <c r="A43" s="93" t="s">
        <v>340</v>
      </c>
      <c r="B43" s="93" t="s">
        <v>336</v>
      </c>
      <c r="C43" s="93">
        <v>0.08</v>
      </c>
      <c r="D43" s="93">
        <v>0.26700000000000002</v>
      </c>
      <c r="E43" s="93">
        <v>0.27800000000000002</v>
      </c>
      <c r="F43" s="93">
        <v>42.67</v>
      </c>
      <c r="G43" s="93">
        <v>270</v>
      </c>
      <c r="H43" s="93">
        <v>90</v>
      </c>
      <c r="I43" s="93" t="s">
        <v>341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342</v>
      </c>
      <c r="B44" s="93" t="s">
        <v>343</v>
      </c>
      <c r="C44" s="93">
        <v>0.3</v>
      </c>
      <c r="D44" s="93">
        <v>3.12</v>
      </c>
      <c r="E44" s="93">
        <v>12.904</v>
      </c>
      <c r="F44" s="93">
        <v>379.89</v>
      </c>
      <c r="G44" s="93">
        <v>90</v>
      </c>
      <c r="H44" s="93">
        <v>180</v>
      </c>
      <c r="I44" s="93"/>
      <c r="J44"/>
      <c r="K44"/>
      <c r="L44"/>
      <c r="M44"/>
      <c r="N44"/>
      <c r="O44"/>
      <c r="P44"/>
      <c r="Q44"/>
      <c r="R44"/>
      <c r="S44"/>
    </row>
    <row r="45" spans="1:19">
      <c r="A45" s="93" t="s">
        <v>344</v>
      </c>
      <c r="B45" s="93" t="s">
        <v>345</v>
      </c>
      <c r="C45" s="93">
        <v>0.3</v>
      </c>
      <c r="D45" s="93">
        <v>0.17399999999999999</v>
      </c>
      <c r="E45" s="93">
        <v>0.18</v>
      </c>
      <c r="F45" s="93">
        <v>379.89</v>
      </c>
      <c r="G45" s="93">
        <v>90</v>
      </c>
      <c r="H45" s="93">
        <v>0</v>
      </c>
      <c r="I45" s="93"/>
      <c r="J45"/>
      <c r="K45"/>
      <c r="L45"/>
      <c r="M45"/>
      <c r="N45"/>
      <c r="O45"/>
      <c r="P45"/>
      <c r="Q45"/>
      <c r="R45"/>
      <c r="S45"/>
    </row>
    <row r="46" spans="1:19">
      <c r="A46" s="93" t="s">
        <v>346</v>
      </c>
      <c r="B46" s="93" t="s">
        <v>336</v>
      </c>
      <c r="C46" s="93">
        <v>0.08</v>
      </c>
      <c r="D46" s="93">
        <v>0.26700000000000002</v>
      </c>
      <c r="E46" s="93">
        <v>0.27800000000000002</v>
      </c>
      <c r="F46" s="93">
        <v>178.43</v>
      </c>
      <c r="G46" s="93">
        <v>90</v>
      </c>
      <c r="H46" s="93">
        <v>90</v>
      </c>
      <c r="I46" s="93" t="s">
        <v>337</v>
      </c>
      <c r="J46"/>
      <c r="K46"/>
      <c r="L46"/>
      <c r="M46"/>
      <c r="N46"/>
      <c r="O46"/>
      <c r="P46"/>
      <c r="Q46"/>
      <c r="R46"/>
      <c r="S46"/>
    </row>
    <row r="47" spans="1:19">
      <c r="A47" s="93" t="s">
        <v>347</v>
      </c>
      <c r="B47" s="93" t="s">
        <v>336</v>
      </c>
      <c r="C47" s="93">
        <v>0.08</v>
      </c>
      <c r="D47" s="93">
        <v>0.26700000000000002</v>
      </c>
      <c r="E47" s="93">
        <v>0.27800000000000002</v>
      </c>
      <c r="F47" s="93">
        <v>178.43</v>
      </c>
      <c r="G47" s="93">
        <v>270</v>
      </c>
      <c r="H47" s="93">
        <v>90</v>
      </c>
      <c r="I47" s="93" t="s">
        <v>341</v>
      </c>
      <c r="J47"/>
      <c r="K47"/>
      <c r="L47"/>
      <c r="M47"/>
      <c r="N47"/>
      <c r="O47"/>
      <c r="P47"/>
      <c r="Q47"/>
      <c r="R47"/>
      <c r="S47"/>
    </row>
    <row r="48" spans="1:19">
      <c r="A48" s="93" t="s">
        <v>348</v>
      </c>
      <c r="B48" s="93" t="s">
        <v>343</v>
      </c>
      <c r="C48" s="93">
        <v>0.3</v>
      </c>
      <c r="D48" s="93">
        <v>3.12</v>
      </c>
      <c r="E48" s="93">
        <v>12.904</v>
      </c>
      <c r="F48" s="93">
        <v>1600.48</v>
      </c>
      <c r="G48" s="93">
        <v>0</v>
      </c>
      <c r="H48" s="93">
        <v>180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349</v>
      </c>
      <c r="B49" s="93" t="s">
        <v>345</v>
      </c>
      <c r="C49" s="93">
        <v>0.3</v>
      </c>
      <c r="D49" s="93">
        <v>0.17399999999999999</v>
      </c>
      <c r="E49" s="93">
        <v>0.18</v>
      </c>
      <c r="F49" s="93">
        <v>1600.48</v>
      </c>
      <c r="G49" s="93">
        <v>180</v>
      </c>
      <c r="H49" s="93">
        <v>0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350</v>
      </c>
      <c r="B50" s="93" t="s">
        <v>336</v>
      </c>
      <c r="C50" s="93">
        <v>0.08</v>
      </c>
      <c r="D50" s="93">
        <v>0.26700000000000002</v>
      </c>
      <c r="E50" s="93">
        <v>0.27800000000000002</v>
      </c>
      <c r="F50" s="93">
        <v>24.38</v>
      </c>
      <c r="G50" s="93">
        <v>180</v>
      </c>
      <c r="H50" s="93">
        <v>90</v>
      </c>
      <c r="I50" s="93" t="s">
        <v>351</v>
      </c>
      <c r="J50"/>
      <c r="K50"/>
      <c r="L50"/>
      <c r="M50"/>
      <c r="N50"/>
      <c r="O50"/>
      <c r="P50"/>
      <c r="Q50"/>
      <c r="R50"/>
      <c r="S50"/>
    </row>
    <row r="51" spans="1:19">
      <c r="A51" s="93" t="s">
        <v>352</v>
      </c>
      <c r="B51" s="93" t="s">
        <v>343</v>
      </c>
      <c r="C51" s="93">
        <v>0.3</v>
      </c>
      <c r="D51" s="93">
        <v>3.12</v>
      </c>
      <c r="E51" s="93">
        <v>12.904</v>
      </c>
      <c r="F51" s="93">
        <v>12</v>
      </c>
      <c r="G51" s="93">
        <v>180</v>
      </c>
      <c r="H51" s="93">
        <v>180</v>
      </c>
      <c r="I51" s="93"/>
      <c r="J51"/>
      <c r="K51"/>
      <c r="L51"/>
      <c r="M51"/>
      <c r="N51"/>
      <c r="O51"/>
      <c r="P51"/>
      <c r="Q51"/>
      <c r="R51"/>
      <c r="S51"/>
    </row>
    <row r="52" spans="1:19">
      <c r="A52" s="93" t="s">
        <v>353</v>
      </c>
      <c r="B52" s="93" t="s">
        <v>345</v>
      </c>
      <c r="C52" s="93">
        <v>0.3</v>
      </c>
      <c r="D52" s="93">
        <v>0.17399999999999999</v>
      </c>
      <c r="E52" s="93">
        <v>0.18</v>
      </c>
      <c r="F52" s="93">
        <v>12</v>
      </c>
      <c r="G52" s="93">
        <v>180</v>
      </c>
      <c r="H52" s="93">
        <v>0</v>
      </c>
      <c r="I52" s="93"/>
      <c r="J52"/>
      <c r="K52"/>
      <c r="L52"/>
      <c r="M52"/>
      <c r="N52"/>
      <c r="O52"/>
      <c r="P52"/>
      <c r="Q52"/>
      <c r="R52"/>
      <c r="S52"/>
    </row>
    <row r="53" spans="1:19">
      <c r="A53" s="93" t="s">
        <v>354</v>
      </c>
      <c r="B53" s="93" t="s">
        <v>336</v>
      </c>
      <c r="C53" s="93">
        <v>0.08</v>
      </c>
      <c r="D53" s="93">
        <v>0.26700000000000002</v>
      </c>
      <c r="E53" s="93">
        <v>0.27800000000000002</v>
      </c>
      <c r="F53" s="93">
        <v>153.22</v>
      </c>
      <c r="G53" s="93">
        <v>180</v>
      </c>
      <c r="H53" s="93">
        <v>90</v>
      </c>
      <c r="I53" s="93" t="s">
        <v>351</v>
      </c>
      <c r="J53"/>
      <c r="K53"/>
      <c r="L53"/>
      <c r="M53"/>
      <c r="N53"/>
      <c r="O53"/>
      <c r="P53"/>
      <c r="Q53"/>
      <c r="R53"/>
      <c r="S53"/>
    </row>
    <row r="54" spans="1:19">
      <c r="A54" s="93" t="s">
        <v>355</v>
      </c>
      <c r="B54" s="93" t="s">
        <v>336</v>
      </c>
      <c r="C54" s="93">
        <v>0.08</v>
      </c>
      <c r="D54" s="93">
        <v>0.26700000000000002</v>
      </c>
      <c r="E54" s="93">
        <v>0.27800000000000002</v>
      </c>
      <c r="F54" s="93">
        <v>36.58</v>
      </c>
      <c r="G54" s="93">
        <v>90</v>
      </c>
      <c r="H54" s="93">
        <v>90</v>
      </c>
      <c r="I54" s="93" t="s">
        <v>337</v>
      </c>
      <c r="J54"/>
      <c r="K54"/>
      <c r="L54"/>
      <c r="M54"/>
      <c r="N54"/>
      <c r="O54"/>
      <c r="P54"/>
      <c r="Q54"/>
      <c r="R54"/>
      <c r="S54"/>
    </row>
    <row r="55" spans="1:19">
      <c r="A55" s="93" t="s">
        <v>356</v>
      </c>
      <c r="B55" s="93" t="s">
        <v>343</v>
      </c>
      <c r="C55" s="93">
        <v>0.3</v>
      </c>
      <c r="D55" s="93">
        <v>3.12</v>
      </c>
      <c r="E55" s="93">
        <v>12.904</v>
      </c>
      <c r="F55" s="93">
        <v>150.81</v>
      </c>
      <c r="G55" s="93">
        <v>90</v>
      </c>
      <c r="H55" s="93">
        <v>180</v>
      </c>
      <c r="I55" s="93"/>
      <c r="J55"/>
      <c r="K55"/>
      <c r="L55"/>
      <c r="M55"/>
      <c r="N55"/>
      <c r="O55"/>
      <c r="P55"/>
      <c r="Q55"/>
      <c r="R55"/>
      <c r="S55"/>
    </row>
    <row r="56" spans="1:19">
      <c r="A56" s="93" t="s">
        <v>357</v>
      </c>
      <c r="B56" s="93" t="s">
        <v>345</v>
      </c>
      <c r="C56" s="93">
        <v>0.3</v>
      </c>
      <c r="D56" s="93">
        <v>0.17399999999999999</v>
      </c>
      <c r="E56" s="93">
        <v>0.18</v>
      </c>
      <c r="F56" s="93">
        <v>150.81</v>
      </c>
      <c r="G56" s="93">
        <v>90</v>
      </c>
      <c r="H56" s="93">
        <v>0</v>
      </c>
      <c r="I56" s="93"/>
      <c r="J56"/>
      <c r="K56"/>
      <c r="L56"/>
      <c r="M56"/>
      <c r="N56"/>
      <c r="O56"/>
      <c r="P56"/>
      <c r="Q56"/>
      <c r="R56"/>
      <c r="S56"/>
    </row>
    <row r="57" spans="1:19">
      <c r="A57" s="93" t="s">
        <v>358</v>
      </c>
      <c r="B57" s="93" t="s">
        <v>336</v>
      </c>
      <c r="C57" s="93">
        <v>0.08</v>
      </c>
      <c r="D57" s="93">
        <v>0.26700000000000002</v>
      </c>
      <c r="E57" s="93">
        <v>0.27800000000000002</v>
      </c>
      <c r="F57" s="93">
        <v>153.22</v>
      </c>
      <c r="G57" s="93">
        <v>180</v>
      </c>
      <c r="H57" s="93">
        <v>90</v>
      </c>
      <c r="I57" s="93" t="s">
        <v>351</v>
      </c>
      <c r="J57"/>
      <c r="K57"/>
      <c r="L57"/>
      <c r="M57"/>
      <c r="N57"/>
      <c r="O57"/>
      <c r="P57"/>
      <c r="Q57"/>
      <c r="R57"/>
      <c r="S57"/>
    </row>
    <row r="58" spans="1:19">
      <c r="A58" s="93" t="s">
        <v>359</v>
      </c>
      <c r="B58" s="93" t="s">
        <v>336</v>
      </c>
      <c r="C58" s="93">
        <v>0.08</v>
      </c>
      <c r="D58" s="93">
        <v>0.26700000000000002</v>
      </c>
      <c r="E58" s="93">
        <v>0.27800000000000002</v>
      </c>
      <c r="F58" s="93">
        <v>36.58</v>
      </c>
      <c r="G58" s="93">
        <v>270</v>
      </c>
      <c r="H58" s="93">
        <v>90</v>
      </c>
      <c r="I58" s="93" t="s">
        <v>341</v>
      </c>
      <c r="J58"/>
      <c r="K58"/>
      <c r="L58"/>
      <c r="M58"/>
      <c r="N58"/>
      <c r="O58"/>
      <c r="P58"/>
      <c r="Q58"/>
      <c r="R58"/>
      <c r="S58"/>
    </row>
    <row r="59" spans="1:19">
      <c r="A59" s="93" t="s">
        <v>360</v>
      </c>
      <c r="B59" s="93" t="s">
        <v>343</v>
      </c>
      <c r="C59" s="93">
        <v>0.3</v>
      </c>
      <c r="D59" s="93">
        <v>3.12</v>
      </c>
      <c r="E59" s="93">
        <v>12.904</v>
      </c>
      <c r="F59" s="93">
        <v>150.81</v>
      </c>
      <c r="G59" s="93">
        <v>180</v>
      </c>
      <c r="H59" s="93">
        <v>180</v>
      </c>
      <c r="I59" s="93"/>
      <c r="J59"/>
      <c r="K59"/>
      <c r="L59"/>
      <c r="M59"/>
      <c r="N59"/>
      <c r="O59"/>
      <c r="P59"/>
      <c r="Q59"/>
      <c r="R59"/>
      <c r="S59"/>
    </row>
    <row r="60" spans="1:19">
      <c r="A60" s="93" t="s">
        <v>361</v>
      </c>
      <c r="B60" s="93" t="s">
        <v>345</v>
      </c>
      <c r="C60" s="93">
        <v>0.3</v>
      </c>
      <c r="D60" s="93">
        <v>0.17399999999999999</v>
      </c>
      <c r="E60" s="93">
        <v>0.18</v>
      </c>
      <c r="F60" s="93">
        <v>150.81</v>
      </c>
      <c r="G60" s="93">
        <v>180</v>
      </c>
      <c r="H60" s="93">
        <v>0</v>
      </c>
      <c r="I60" s="93"/>
      <c r="J60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85"/>
      <c r="B62" s="93" t="s">
        <v>49</v>
      </c>
      <c r="C62" s="93" t="s">
        <v>362</v>
      </c>
      <c r="D62" s="93" t="s">
        <v>363</v>
      </c>
      <c r="E62" s="93" t="s">
        <v>364</v>
      </c>
      <c r="F62" s="93" t="s">
        <v>43</v>
      </c>
      <c r="G62" s="93" t="s">
        <v>365</v>
      </c>
      <c r="H62" s="93" t="s">
        <v>366</v>
      </c>
      <c r="I62" s="93" t="s">
        <v>367</v>
      </c>
      <c r="J62" s="93" t="s">
        <v>332</v>
      </c>
      <c r="K62" s="93" t="s">
        <v>334</v>
      </c>
      <c r="L62"/>
      <c r="M62"/>
      <c r="N62"/>
      <c r="O62"/>
      <c r="P62"/>
      <c r="Q62"/>
      <c r="R62"/>
      <c r="S62"/>
    </row>
    <row r="63" spans="1:19">
      <c r="A63" s="93" t="s">
        <v>368</v>
      </c>
      <c r="B63" s="93" t="s">
        <v>639</v>
      </c>
      <c r="C63" s="93">
        <v>7.83</v>
      </c>
      <c r="D63" s="93">
        <v>7.83</v>
      </c>
      <c r="E63" s="93">
        <v>2.956</v>
      </c>
      <c r="F63" s="93">
        <v>0.61599999999999999</v>
      </c>
      <c r="G63" s="93">
        <v>0.54100000000000004</v>
      </c>
      <c r="H63" s="93" t="s">
        <v>369</v>
      </c>
      <c r="I63" s="93" t="s">
        <v>350</v>
      </c>
      <c r="J63" s="93">
        <v>180</v>
      </c>
      <c r="K63" s="93" t="s">
        <v>351</v>
      </c>
      <c r="L63"/>
      <c r="M63"/>
      <c r="N63"/>
      <c r="O63"/>
      <c r="P63"/>
      <c r="Q63"/>
      <c r="R63"/>
      <c r="S63"/>
    </row>
    <row r="64" spans="1:19">
      <c r="A64" s="93" t="s">
        <v>370</v>
      </c>
      <c r="B64" s="93" t="s">
        <v>639</v>
      </c>
      <c r="C64" s="93">
        <v>38.049999999999997</v>
      </c>
      <c r="D64" s="93">
        <v>38.049999999999997</v>
      </c>
      <c r="E64" s="93">
        <v>2.956</v>
      </c>
      <c r="F64" s="93">
        <v>0.61599999999999999</v>
      </c>
      <c r="G64" s="93">
        <v>0.54100000000000004</v>
      </c>
      <c r="H64" s="93" t="s">
        <v>369</v>
      </c>
      <c r="I64" s="93" t="s">
        <v>354</v>
      </c>
      <c r="J64" s="93">
        <v>180</v>
      </c>
      <c r="K64" s="93" t="s">
        <v>351</v>
      </c>
      <c r="L64"/>
      <c r="M64"/>
      <c r="N64"/>
      <c r="O64"/>
      <c r="P64"/>
      <c r="Q64"/>
      <c r="R64"/>
      <c r="S64"/>
    </row>
    <row r="65" spans="1:19">
      <c r="A65" s="93" t="s">
        <v>371</v>
      </c>
      <c r="B65" s="93" t="s">
        <v>639</v>
      </c>
      <c r="C65" s="93">
        <v>38.049999999999997</v>
      </c>
      <c r="D65" s="93">
        <v>38.049999999999997</v>
      </c>
      <c r="E65" s="93">
        <v>2.956</v>
      </c>
      <c r="F65" s="93">
        <v>0.61599999999999999</v>
      </c>
      <c r="G65" s="93">
        <v>0.54100000000000004</v>
      </c>
      <c r="H65" s="93" t="s">
        <v>369</v>
      </c>
      <c r="I65" s="93" t="s">
        <v>358</v>
      </c>
      <c r="J65" s="93">
        <v>180</v>
      </c>
      <c r="K65" s="93" t="s">
        <v>351</v>
      </c>
      <c r="L65"/>
      <c r="M65"/>
      <c r="N65"/>
      <c r="O65"/>
      <c r="P65"/>
      <c r="Q65"/>
      <c r="R65"/>
      <c r="S65"/>
    </row>
    <row r="66" spans="1:19">
      <c r="A66" s="93" t="s">
        <v>372</v>
      </c>
      <c r="B66" s="93"/>
      <c r="C66" s="93"/>
      <c r="D66" s="93">
        <v>83.94</v>
      </c>
      <c r="E66" s="93">
        <v>2.96</v>
      </c>
      <c r="F66" s="93">
        <v>0.61599999999999999</v>
      </c>
      <c r="G66" s="93">
        <v>0.54100000000000004</v>
      </c>
      <c r="H66" s="93"/>
      <c r="I66" s="93"/>
      <c r="J66" s="93"/>
      <c r="K66" s="93"/>
      <c r="L66"/>
      <c r="M66"/>
      <c r="N66"/>
      <c r="O66"/>
      <c r="P66"/>
      <c r="Q66"/>
      <c r="R66"/>
      <c r="S66"/>
    </row>
    <row r="67" spans="1:19">
      <c r="A67" s="93" t="s">
        <v>373</v>
      </c>
      <c r="B67" s="93"/>
      <c r="C67" s="93"/>
      <c r="D67" s="93">
        <v>0</v>
      </c>
      <c r="E67" s="93" t="s">
        <v>374</v>
      </c>
      <c r="F67" s="93" t="s">
        <v>374</v>
      </c>
      <c r="G67" s="93" t="s">
        <v>374</v>
      </c>
      <c r="H67" s="93"/>
      <c r="I67" s="93"/>
      <c r="J67" s="93"/>
      <c r="K67" s="93"/>
      <c r="L67"/>
      <c r="M67"/>
      <c r="N67"/>
      <c r="O67"/>
      <c r="P67"/>
      <c r="Q67"/>
      <c r="R67"/>
      <c r="S67"/>
    </row>
    <row r="68" spans="1:19">
      <c r="A68" s="93" t="s">
        <v>375</v>
      </c>
      <c r="B68" s="93"/>
      <c r="C68" s="93"/>
      <c r="D68" s="93">
        <v>83.94</v>
      </c>
      <c r="E68" s="93">
        <v>2.96</v>
      </c>
      <c r="F68" s="93">
        <v>0.61599999999999999</v>
      </c>
      <c r="G68" s="93">
        <v>0.54100000000000004</v>
      </c>
      <c r="H68" s="93"/>
      <c r="I68" s="93"/>
      <c r="J68" s="93"/>
      <c r="K68" s="93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5"/>
      <c r="B70" s="93" t="s">
        <v>114</v>
      </c>
      <c r="C70" s="93" t="s">
        <v>376</v>
      </c>
      <c r="D70" s="93" t="s">
        <v>377</v>
      </c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3" t="s">
        <v>33</v>
      </c>
      <c r="B71" s="93"/>
      <c r="C71" s="93"/>
      <c r="D71" s="93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 s="85"/>
      <c r="B73" s="93" t="s">
        <v>114</v>
      </c>
      <c r="C73" s="93" t="s">
        <v>378</v>
      </c>
      <c r="D73" s="93" t="s">
        <v>379</v>
      </c>
      <c r="E73" s="93" t="s">
        <v>380</v>
      </c>
      <c r="F73" s="93" t="s">
        <v>381</v>
      </c>
      <c r="G73" s="93" t="s">
        <v>377</v>
      </c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382</v>
      </c>
      <c r="B74" s="93" t="s">
        <v>383</v>
      </c>
      <c r="C74" s="93">
        <v>84287.74</v>
      </c>
      <c r="D74" s="93">
        <v>67316.850000000006</v>
      </c>
      <c r="E74" s="93">
        <v>16970.89</v>
      </c>
      <c r="F74" s="93">
        <v>0.8</v>
      </c>
      <c r="G74" s="93">
        <v>3.32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384</v>
      </c>
      <c r="B75" s="93" t="s">
        <v>383</v>
      </c>
      <c r="C75" s="93">
        <v>195830.98</v>
      </c>
      <c r="D75" s="93">
        <v>156401.44</v>
      </c>
      <c r="E75" s="93">
        <v>39429.54</v>
      </c>
      <c r="F75" s="93">
        <v>0.8</v>
      </c>
      <c r="G75" s="93">
        <v>3.18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3" t="s">
        <v>385</v>
      </c>
      <c r="B76" s="93" t="s">
        <v>383</v>
      </c>
      <c r="C76" s="93">
        <v>37958.04</v>
      </c>
      <c r="D76" s="93">
        <v>30315.39</v>
      </c>
      <c r="E76" s="93">
        <v>7642.65</v>
      </c>
      <c r="F76" s="93">
        <v>0.8</v>
      </c>
      <c r="G76" s="93">
        <v>3.19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3" t="s">
        <v>386</v>
      </c>
      <c r="B77" s="93" t="s">
        <v>383</v>
      </c>
      <c r="C77" s="93">
        <v>37958.04</v>
      </c>
      <c r="D77" s="93">
        <v>30315.39</v>
      </c>
      <c r="E77" s="93">
        <v>7642.65</v>
      </c>
      <c r="F77" s="93">
        <v>0.8</v>
      </c>
      <c r="G77" s="93">
        <v>3.19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5"/>
      <c r="B79" s="93" t="s">
        <v>114</v>
      </c>
      <c r="C79" s="93" t="s">
        <v>378</v>
      </c>
      <c r="D79" s="93" t="s">
        <v>377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3" t="s">
        <v>387</v>
      </c>
      <c r="B80" s="93" t="s">
        <v>388</v>
      </c>
      <c r="C80" s="93">
        <v>3688.58</v>
      </c>
      <c r="D80" s="93">
        <v>1</v>
      </c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389</v>
      </c>
      <c r="B81" s="93" t="s">
        <v>390</v>
      </c>
      <c r="C81" s="93">
        <v>136835.13</v>
      </c>
      <c r="D81" s="93">
        <v>0.78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93" t="s">
        <v>391</v>
      </c>
      <c r="B82" s="93" t="s">
        <v>390</v>
      </c>
      <c r="C82" s="93">
        <v>449213.59</v>
      </c>
      <c r="D82" s="93">
        <v>0.78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3" t="s">
        <v>392</v>
      </c>
      <c r="B83" s="93" t="s">
        <v>390</v>
      </c>
      <c r="C83" s="93">
        <v>69019.11</v>
      </c>
      <c r="D83" s="93">
        <v>0.78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393</v>
      </c>
      <c r="B84" s="93" t="s">
        <v>390</v>
      </c>
      <c r="C84" s="93">
        <v>69019.11</v>
      </c>
      <c r="D84" s="93">
        <v>0.78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5"/>
      <c r="B86" s="93" t="s">
        <v>114</v>
      </c>
      <c r="C86" s="93" t="s">
        <v>394</v>
      </c>
      <c r="D86" s="93" t="s">
        <v>395</v>
      </c>
      <c r="E86" s="93" t="s">
        <v>396</v>
      </c>
      <c r="F86" s="93" t="s">
        <v>397</v>
      </c>
      <c r="G86" s="93" t="s">
        <v>398</v>
      </c>
      <c r="H86" s="93" t="s">
        <v>399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400</v>
      </c>
      <c r="B87" s="93" t="s">
        <v>401</v>
      </c>
      <c r="C87" s="93">
        <v>0.54</v>
      </c>
      <c r="D87" s="93">
        <v>49.8</v>
      </c>
      <c r="E87" s="93">
        <v>0.16</v>
      </c>
      <c r="F87" s="93">
        <v>14.91</v>
      </c>
      <c r="G87" s="93">
        <v>1</v>
      </c>
      <c r="H87" s="93" t="s">
        <v>402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403</v>
      </c>
      <c r="B88" s="93" t="s">
        <v>404</v>
      </c>
      <c r="C88" s="93">
        <v>0.59</v>
      </c>
      <c r="D88" s="93">
        <v>1109.6500000000001</v>
      </c>
      <c r="E88" s="93">
        <v>5.09</v>
      </c>
      <c r="F88" s="93">
        <v>9552.2099999999991</v>
      </c>
      <c r="G88" s="93">
        <v>1</v>
      </c>
      <c r="H88" s="93" t="s">
        <v>405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406</v>
      </c>
      <c r="B89" s="93" t="s">
        <v>404</v>
      </c>
      <c r="C89" s="93">
        <v>0.6</v>
      </c>
      <c r="D89" s="93">
        <v>1017.59</v>
      </c>
      <c r="E89" s="93">
        <v>11.83</v>
      </c>
      <c r="F89" s="93">
        <v>20043.73</v>
      </c>
      <c r="G89" s="93">
        <v>1</v>
      </c>
      <c r="H89" s="93" t="s">
        <v>405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407</v>
      </c>
      <c r="B90" s="93" t="s">
        <v>404</v>
      </c>
      <c r="C90" s="93">
        <v>0.56999999999999995</v>
      </c>
      <c r="D90" s="93">
        <v>622</v>
      </c>
      <c r="E90" s="93">
        <v>2.29</v>
      </c>
      <c r="F90" s="93">
        <v>2507.73</v>
      </c>
      <c r="G90" s="93">
        <v>1</v>
      </c>
      <c r="H90" s="93" t="s">
        <v>405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408</v>
      </c>
      <c r="B91" s="93" t="s">
        <v>404</v>
      </c>
      <c r="C91" s="93">
        <v>0.56999999999999995</v>
      </c>
      <c r="D91" s="93">
        <v>622</v>
      </c>
      <c r="E91" s="93">
        <v>2.29</v>
      </c>
      <c r="F91" s="93">
        <v>2507.73</v>
      </c>
      <c r="G91" s="93">
        <v>1</v>
      </c>
      <c r="H91" s="93" t="s">
        <v>405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5"/>
      <c r="B93" s="93" t="s">
        <v>114</v>
      </c>
      <c r="C93" s="93" t="s">
        <v>409</v>
      </c>
      <c r="D93" s="93" t="s">
        <v>410</v>
      </c>
      <c r="E93" s="93" t="s">
        <v>411</v>
      </c>
      <c r="F93" s="93" t="s">
        <v>412</v>
      </c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33</v>
      </c>
      <c r="B94" s="93"/>
      <c r="C94" s="93"/>
      <c r="D94" s="93"/>
      <c r="E94" s="93"/>
      <c r="F94" s="93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5"/>
      <c r="B96" s="93" t="s">
        <v>114</v>
      </c>
      <c r="C96" s="93" t="s">
        <v>413</v>
      </c>
      <c r="D96" s="93" t="s">
        <v>414</v>
      </c>
      <c r="E96" s="93" t="s">
        <v>415</v>
      </c>
      <c r="F96" s="93" t="s">
        <v>416</v>
      </c>
      <c r="G96" s="93" t="s">
        <v>417</v>
      </c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33</v>
      </c>
      <c r="B97" s="93"/>
      <c r="C97" s="93"/>
      <c r="D97" s="93"/>
      <c r="E97" s="93"/>
      <c r="F97" s="93"/>
      <c r="G97" s="93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5"/>
      <c r="B99" s="93" t="s">
        <v>432</v>
      </c>
      <c r="C99" s="93" t="s">
        <v>433</v>
      </c>
      <c r="D99" s="93" t="s">
        <v>434</v>
      </c>
      <c r="E99" s="93" t="s">
        <v>435</v>
      </c>
      <c r="F99" s="93" t="s">
        <v>436</v>
      </c>
      <c r="G99" s="93" t="s">
        <v>437</v>
      </c>
      <c r="H99" s="93" t="s">
        <v>438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3" t="s">
        <v>418</v>
      </c>
      <c r="B100" s="93">
        <v>76545.686600000001</v>
      </c>
      <c r="C100" s="93">
        <v>81.381600000000006</v>
      </c>
      <c r="D100" s="93">
        <v>249.10650000000001</v>
      </c>
      <c r="E100" s="93">
        <v>0</v>
      </c>
      <c r="F100" s="93">
        <v>8.9999999999999998E-4</v>
      </c>
      <c r="G100" s="93">
        <v>49954.032299999999</v>
      </c>
      <c r="H100" s="93">
        <v>28323.214800000002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3" t="s">
        <v>419</v>
      </c>
      <c r="B101" s="93">
        <v>66288.8894</v>
      </c>
      <c r="C101" s="93">
        <v>70.825599999999994</v>
      </c>
      <c r="D101" s="93">
        <v>223.02430000000001</v>
      </c>
      <c r="E101" s="93">
        <v>0</v>
      </c>
      <c r="F101" s="93">
        <v>8.0000000000000004E-4</v>
      </c>
      <c r="G101" s="93">
        <v>44726.004500000003</v>
      </c>
      <c r="H101" s="93">
        <v>24581.6976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3" t="s">
        <v>420</v>
      </c>
      <c r="B102" s="93">
        <v>60615.671399999999</v>
      </c>
      <c r="C102" s="93">
        <v>66.637900000000002</v>
      </c>
      <c r="D102" s="93">
        <v>243.1388</v>
      </c>
      <c r="E102" s="93">
        <v>0</v>
      </c>
      <c r="F102" s="93">
        <v>8.9999999999999998E-4</v>
      </c>
      <c r="G102" s="93">
        <v>48771.8649</v>
      </c>
      <c r="H102" s="93">
        <v>22766.266199999998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3" t="s">
        <v>421</v>
      </c>
      <c r="B103" s="93">
        <v>44429.816599999998</v>
      </c>
      <c r="C103" s="93">
        <v>50.963099999999997</v>
      </c>
      <c r="D103" s="93">
        <v>222.55009999999999</v>
      </c>
      <c r="E103" s="93">
        <v>0</v>
      </c>
      <c r="F103" s="93">
        <v>8.0000000000000004E-4</v>
      </c>
      <c r="G103" s="93">
        <v>44653.349900000001</v>
      </c>
      <c r="H103" s="93">
        <v>17013.231800000001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3" t="s">
        <v>266</v>
      </c>
      <c r="B104" s="93">
        <v>34580.813300000002</v>
      </c>
      <c r="C104" s="93">
        <v>42.167099999999998</v>
      </c>
      <c r="D104" s="93">
        <v>225.5453</v>
      </c>
      <c r="E104" s="93">
        <v>0</v>
      </c>
      <c r="F104" s="93">
        <v>8.0000000000000004E-4</v>
      </c>
      <c r="G104" s="93">
        <v>45265.112000000001</v>
      </c>
      <c r="H104" s="93">
        <v>13626.7246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3" t="s">
        <v>422</v>
      </c>
      <c r="B105" s="93">
        <v>32176.494200000001</v>
      </c>
      <c r="C105" s="93">
        <v>39.948900000000002</v>
      </c>
      <c r="D105" s="93">
        <v>224.79179999999999</v>
      </c>
      <c r="E105" s="93">
        <v>0</v>
      </c>
      <c r="F105" s="93">
        <v>8.0000000000000004E-4</v>
      </c>
      <c r="G105" s="93">
        <v>45116.245199999998</v>
      </c>
      <c r="H105" s="93">
        <v>12789.096100000001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3" t="s">
        <v>423</v>
      </c>
      <c r="B106" s="93">
        <v>32705.083900000001</v>
      </c>
      <c r="C106" s="93">
        <v>40.7453</v>
      </c>
      <c r="D106" s="93">
        <v>231.416</v>
      </c>
      <c r="E106" s="93">
        <v>0</v>
      </c>
      <c r="F106" s="93">
        <v>8.0000000000000004E-4</v>
      </c>
      <c r="G106" s="93">
        <v>46446.179199999999</v>
      </c>
      <c r="H106" s="93">
        <v>13020.7552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93" t="s">
        <v>424</v>
      </c>
      <c r="B107" s="93">
        <v>33710.881699999998</v>
      </c>
      <c r="C107" s="93">
        <v>41.715400000000002</v>
      </c>
      <c r="D107" s="93">
        <v>232.614</v>
      </c>
      <c r="E107" s="93">
        <v>0</v>
      </c>
      <c r="F107" s="93">
        <v>8.0000000000000004E-4</v>
      </c>
      <c r="G107" s="93">
        <v>46685.765399999997</v>
      </c>
      <c r="H107" s="93">
        <v>13377.653399999999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3" t="s">
        <v>425</v>
      </c>
      <c r="B108" s="93">
        <v>35454.433400000002</v>
      </c>
      <c r="C108" s="93">
        <v>42.706099999999999</v>
      </c>
      <c r="D108" s="93">
        <v>220.23349999999999</v>
      </c>
      <c r="E108" s="93">
        <v>0</v>
      </c>
      <c r="F108" s="93">
        <v>8.0000000000000004E-4</v>
      </c>
      <c r="G108" s="93">
        <v>44197.3315</v>
      </c>
      <c r="H108" s="93">
        <v>13889.9953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3" t="s">
        <v>426</v>
      </c>
      <c r="B109" s="93">
        <v>47454.364000000001</v>
      </c>
      <c r="C109" s="93">
        <v>54.144500000000001</v>
      </c>
      <c r="D109" s="93">
        <v>231.67529999999999</v>
      </c>
      <c r="E109" s="93">
        <v>0</v>
      </c>
      <c r="F109" s="93">
        <v>8.0000000000000004E-4</v>
      </c>
      <c r="G109" s="93">
        <v>46483.012699999999</v>
      </c>
      <c r="H109" s="93">
        <v>18127.086299999999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3" t="s">
        <v>427</v>
      </c>
      <c r="B110" s="93">
        <v>62587.722600000001</v>
      </c>
      <c r="C110" s="93">
        <v>67.998099999999994</v>
      </c>
      <c r="D110" s="93">
        <v>234.15</v>
      </c>
      <c r="E110" s="93">
        <v>0</v>
      </c>
      <c r="F110" s="93">
        <v>8.9999999999999998E-4</v>
      </c>
      <c r="G110" s="93">
        <v>46964.421499999997</v>
      </c>
      <c r="H110" s="93">
        <v>23382.634999999998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3" t="s">
        <v>428</v>
      </c>
      <c r="B111" s="93">
        <v>71437.1685</v>
      </c>
      <c r="C111" s="93">
        <v>76.627499999999998</v>
      </c>
      <c r="D111" s="93">
        <v>246.64840000000001</v>
      </c>
      <c r="E111" s="93">
        <v>0</v>
      </c>
      <c r="F111" s="93">
        <v>8.9999999999999998E-4</v>
      </c>
      <c r="G111" s="93">
        <v>49465.586199999998</v>
      </c>
      <c r="H111" s="93">
        <v>26537.18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3"/>
      <c r="B112" s="93"/>
      <c r="C112" s="93"/>
      <c r="D112" s="93"/>
      <c r="E112" s="93"/>
      <c r="F112" s="93"/>
      <c r="G112" s="93"/>
      <c r="H112" s="93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3" t="s">
        <v>429</v>
      </c>
      <c r="B113" s="93">
        <v>597987.0257</v>
      </c>
      <c r="C113" s="93">
        <v>675.86130000000003</v>
      </c>
      <c r="D113" s="93">
        <v>2784.8939</v>
      </c>
      <c r="E113" s="93">
        <v>0</v>
      </c>
      <c r="F113" s="93">
        <v>9.9000000000000008E-3</v>
      </c>
      <c r="G113" s="93">
        <v>558728.90529999998</v>
      </c>
      <c r="H113" s="93">
        <v>227435.53640000001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3" t="s">
        <v>430</v>
      </c>
      <c r="B114" s="93">
        <v>32176.494200000001</v>
      </c>
      <c r="C114" s="93">
        <v>39.948900000000002</v>
      </c>
      <c r="D114" s="93">
        <v>220.23349999999999</v>
      </c>
      <c r="E114" s="93">
        <v>0</v>
      </c>
      <c r="F114" s="93">
        <v>8.0000000000000004E-4</v>
      </c>
      <c r="G114" s="93">
        <v>44197.3315</v>
      </c>
      <c r="H114" s="93">
        <v>12789.096100000001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3" t="s">
        <v>431</v>
      </c>
      <c r="B115" s="93">
        <v>76545.686600000001</v>
      </c>
      <c r="C115" s="93">
        <v>81.381600000000006</v>
      </c>
      <c r="D115" s="93">
        <v>249.10650000000001</v>
      </c>
      <c r="E115" s="93">
        <v>0</v>
      </c>
      <c r="F115" s="93">
        <v>8.9999999999999998E-4</v>
      </c>
      <c r="G115" s="93">
        <v>49954.032299999999</v>
      </c>
      <c r="H115" s="93">
        <v>28323.214800000002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5"/>
      <c r="B117" s="93" t="s">
        <v>439</v>
      </c>
      <c r="C117" s="93" t="s">
        <v>440</v>
      </c>
      <c r="D117" s="93" t="s">
        <v>441</v>
      </c>
      <c r="E117" s="93" t="s">
        <v>442</v>
      </c>
      <c r="F117" s="93" t="s">
        <v>443</v>
      </c>
      <c r="G117" s="93" t="s">
        <v>444</v>
      </c>
      <c r="H117" s="93" t="s">
        <v>445</v>
      </c>
      <c r="I117" s="93" t="s">
        <v>446</v>
      </c>
      <c r="J117" s="93" t="s">
        <v>447</v>
      </c>
      <c r="K117" s="93" t="s">
        <v>448</v>
      </c>
      <c r="L117" s="93" t="s">
        <v>449</v>
      </c>
      <c r="M117" s="93" t="s">
        <v>450</v>
      </c>
      <c r="N117" s="93" t="s">
        <v>451</v>
      </c>
      <c r="O117" s="93" t="s">
        <v>452</v>
      </c>
      <c r="P117" s="93" t="s">
        <v>453</v>
      </c>
      <c r="Q117" s="93" t="s">
        <v>454</v>
      </c>
      <c r="R117" s="93" t="s">
        <v>455</v>
      </c>
      <c r="S117" s="93" t="s">
        <v>456</v>
      </c>
    </row>
    <row r="118" spans="1:19">
      <c r="A118" s="93" t="s">
        <v>418</v>
      </c>
      <c r="B118" s="94">
        <v>176018000000</v>
      </c>
      <c r="C118" s="93">
        <v>119055.07799999999</v>
      </c>
      <c r="D118" s="93" t="s">
        <v>551</v>
      </c>
      <c r="E118" s="93">
        <v>66738.464999999997</v>
      </c>
      <c r="F118" s="93">
        <v>10771.038</v>
      </c>
      <c r="G118" s="93">
        <v>34626.322999999997</v>
      </c>
      <c r="H118" s="93">
        <v>3227.252</v>
      </c>
      <c r="I118" s="93">
        <v>0</v>
      </c>
      <c r="J118" s="93">
        <v>3692</v>
      </c>
      <c r="K118" s="93">
        <v>0</v>
      </c>
      <c r="L118" s="93">
        <v>0</v>
      </c>
      <c r="M118" s="93">
        <v>0</v>
      </c>
      <c r="N118" s="93">
        <v>0</v>
      </c>
      <c r="O118" s="93">
        <v>0</v>
      </c>
      <c r="P118" s="93">
        <v>0</v>
      </c>
      <c r="Q118" s="93">
        <v>0</v>
      </c>
      <c r="R118" s="93">
        <v>0</v>
      </c>
      <c r="S118" s="93">
        <v>0</v>
      </c>
    </row>
    <row r="119" spans="1:19">
      <c r="A119" s="93" t="s">
        <v>419</v>
      </c>
      <c r="B119" s="94">
        <v>157597000000</v>
      </c>
      <c r="C119" s="93">
        <v>118865.181</v>
      </c>
      <c r="D119" s="93" t="s">
        <v>583</v>
      </c>
      <c r="E119" s="93">
        <v>66738.464999999997</v>
      </c>
      <c r="F119" s="93">
        <v>10771.038</v>
      </c>
      <c r="G119" s="93">
        <v>34626.322999999997</v>
      </c>
      <c r="H119" s="93">
        <v>3037.3560000000002</v>
      </c>
      <c r="I119" s="93">
        <v>0</v>
      </c>
      <c r="J119" s="93">
        <v>3692</v>
      </c>
      <c r="K119" s="93">
        <v>0</v>
      </c>
      <c r="L119" s="93">
        <v>0</v>
      </c>
      <c r="M119" s="93">
        <v>0</v>
      </c>
      <c r="N119" s="93">
        <v>0</v>
      </c>
      <c r="O119" s="93">
        <v>0</v>
      </c>
      <c r="P119" s="93">
        <v>0</v>
      </c>
      <c r="Q119" s="93">
        <v>0</v>
      </c>
      <c r="R119" s="93">
        <v>0</v>
      </c>
      <c r="S119" s="93">
        <v>0</v>
      </c>
    </row>
    <row r="120" spans="1:19">
      <c r="A120" s="93" t="s">
        <v>420</v>
      </c>
      <c r="B120" s="94">
        <v>171853000000</v>
      </c>
      <c r="C120" s="93">
        <v>116635.808</v>
      </c>
      <c r="D120" s="93" t="s">
        <v>505</v>
      </c>
      <c r="E120" s="93">
        <v>66738.464999999997</v>
      </c>
      <c r="F120" s="93">
        <v>10771.038</v>
      </c>
      <c r="G120" s="93">
        <v>34626.322999999997</v>
      </c>
      <c r="H120" s="93">
        <v>807.98199999999997</v>
      </c>
      <c r="I120" s="93">
        <v>0</v>
      </c>
      <c r="J120" s="93">
        <v>3692</v>
      </c>
      <c r="K120" s="93">
        <v>0</v>
      </c>
      <c r="L120" s="93">
        <v>0</v>
      </c>
      <c r="M120" s="93">
        <v>0</v>
      </c>
      <c r="N120" s="93">
        <v>0</v>
      </c>
      <c r="O120" s="93">
        <v>0</v>
      </c>
      <c r="P120" s="93">
        <v>0</v>
      </c>
      <c r="Q120" s="93">
        <v>0</v>
      </c>
      <c r="R120" s="93">
        <v>0</v>
      </c>
      <c r="S120" s="93">
        <v>0</v>
      </c>
    </row>
    <row r="121" spans="1:19">
      <c r="A121" s="93" t="s">
        <v>421</v>
      </c>
      <c r="B121" s="94">
        <v>157341000000</v>
      </c>
      <c r="C121" s="93">
        <v>113577.216</v>
      </c>
      <c r="D121" s="93" t="s">
        <v>584</v>
      </c>
      <c r="E121" s="93">
        <v>66738.464999999997</v>
      </c>
      <c r="F121" s="93">
        <v>10771.038</v>
      </c>
      <c r="G121" s="93">
        <v>34626.322999999997</v>
      </c>
      <c r="H121" s="93">
        <v>1441.39</v>
      </c>
      <c r="I121" s="93">
        <v>0</v>
      </c>
      <c r="J121" s="93">
        <v>0</v>
      </c>
      <c r="K121" s="93">
        <v>0</v>
      </c>
      <c r="L121" s="93">
        <v>0</v>
      </c>
      <c r="M121" s="93">
        <v>0</v>
      </c>
      <c r="N121" s="93">
        <v>0</v>
      </c>
      <c r="O121" s="93">
        <v>0</v>
      </c>
      <c r="P121" s="93">
        <v>0</v>
      </c>
      <c r="Q121" s="93">
        <v>0</v>
      </c>
      <c r="R121" s="93">
        <v>0</v>
      </c>
      <c r="S121" s="93">
        <v>0</v>
      </c>
    </row>
    <row r="122" spans="1:19">
      <c r="A122" s="93" t="s">
        <v>266</v>
      </c>
      <c r="B122" s="94">
        <v>159497000000</v>
      </c>
      <c r="C122" s="93">
        <v>116736.781</v>
      </c>
      <c r="D122" s="93" t="s">
        <v>459</v>
      </c>
      <c r="E122" s="93">
        <v>66738.464999999997</v>
      </c>
      <c r="F122" s="93">
        <v>10771.038</v>
      </c>
      <c r="G122" s="93">
        <v>34611.409</v>
      </c>
      <c r="H122" s="93">
        <v>0</v>
      </c>
      <c r="I122" s="93">
        <v>4615.87</v>
      </c>
      <c r="J122" s="93">
        <v>0</v>
      </c>
      <c r="K122" s="93">
        <v>0</v>
      </c>
      <c r="L122" s="93">
        <v>0</v>
      </c>
      <c r="M122" s="93">
        <v>0</v>
      </c>
      <c r="N122" s="93">
        <v>0</v>
      </c>
      <c r="O122" s="93">
        <v>0</v>
      </c>
      <c r="P122" s="93">
        <v>0</v>
      </c>
      <c r="Q122" s="93">
        <v>0</v>
      </c>
      <c r="R122" s="93">
        <v>0</v>
      </c>
      <c r="S122" s="93">
        <v>0</v>
      </c>
    </row>
    <row r="123" spans="1:19">
      <c r="A123" s="93" t="s">
        <v>422</v>
      </c>
      <c r="B123" s="94">
        <v>158972000000</v>
      </c>
      <c r="C123" s="93">
        <v>139870.041</v>
      </c>
      <c r="D123" s="93" t="s">
        <v>610</v>
      </c>
      <c r="E123" s="93">
        <v>66738.464999999997</v>
      </c>
      <c r="F123" s="93">
        <v>10771.038</v>
      </c>
      <c r="G123" s="93">
        <v>34611.409</v>
      </c>
      <c r="H123" s="93">
        <v>0</v>
      </c>
      <c r="I123" s="93">
        <v>27749.13</v>
      </c>
      <c r="J123" s="93">
        <v>0</v>
      </c>
      <c r="K123" s="93">
        <v>0</v>
      </c>
      <c r="L123" s="93">
        <v>0</v>
      </c>
      <c r="M123" s="93">
        <v>0</v>
      </c>
      <c r="N123" s="93">
        <v>0</v>
      </c>
      <c r="O123" s="93">
        <v>0</v>
      </c>
      <c r="P123" s="93">
        <v>0</v>
      </c>
      <c r="Q123" s="93">
        <v>0</v>
      </c>
      <c r="R123" s="93">
        <v>0</v>
      </c>
      <c r="S123" s="93">
        <v>0</v>
      </c>
    </row>
    <row r="124" spans="1:19">
      <c r="A124" s="93" t="s">
        <v>423</v>
      </c>
      <c r="B124" s="94">
        <v>163658000000</v>
      </c>
      <c r="C124" s="93">
        <v>148696.046</v>
      </c>
      <c r="D124" s="93" t="s">
        <v>611</v>
      </c>
      <c r="E124" s="93">
        <v>66738.464999999997</v>
      </c>
      <c r="F124" s="93">
        <v>10771.038</v>
      </c>
      <c r="G124" s="93">
        <v>34611.409</v>
      </c>
      <c r="H124" s="93">
        <v>0</v>
      </c>
      <c r="I124" s="93">
        <v>36575.135000000002</v>
      </c>
      <c r="J124" s="93">
        <v>0</v>
      </c>
      <c r="K124" s="93">
        <v>0</v>
      </c>
      <c r="L124" s="93">
        <v>0</v>
      </c>
      <c r="M124" s="93">
        <v>0</v>
      </c>
      <c r="N124" s="93">
        <v>0</v>
      </c>
      <c r="O124" s="93">
        <v>0</v>
      </c>
      <c r="P124" s="93">
        <v>0</v>
      </c>
      <c r="Q124" s="93">
        <v>0</v>
      </c>
      <c r="R124" s="93">
        <v>0</v>
      </c>
      <c r="S124" s="93">
        <v>0</v>
      </c>
    </row>
    <row r="125" spans="1:19">
      <c r="A125" s="93" t="s">
        <v>424</v>
      </c>
      <c r="B125" s="94">
        <v>164502000000</v>
      </c>
      <c r="C125" s="93">
        <v>140173.15</v>
      </c>
      <c r="D125" s="93" t="s">
        <v>612</v>
      </c>
      <c r="E125" s="93">
        <v>66738.464999999997</v>
      </c>
      <c r="F125" s="93">
        <v>10771.038</v>
      </c>
      <c r="G125" s="93">
        <v>34611.409</v>
      </c>
      <c r="H125" s="93">
        <v>0</v>
      </c>
      <c r="I125" s="93">
        <v>28052.239000000001</v>
      </c>
      <c r="J125" s="93">
        <v>0</v>
      </c>
      <c r="K125" s="93">
        <v>0</v>
      </c>
      <c r="L125" s="93">
        <v>0</v>
      </c>
      <c r="M125" s="93">
        <v>0</v>
      </c>
      <c r="N125" s="93">
        <v>0</v>
      </c>
      <c r="O125" s="93">
        <v>0</v>
      </c>
      <c r="P125" s="93">
        <v>0</v>
      </c>
      <c r="Q125" s="93">
        <v>0</v>
      </c>
      <c r="R125" s="93">
        <v>0</v>
      </c>
      <c r="S125" s="93">
        <v>0</v>
      </c>
    </row>
    <row r="126" spans="1:19">
      <c r="A126" s="93" t="s">
        <v>425</v>
      </c>
      <c r="B126" s="94">
        <v>155734000000</v>
      </c>
      <c r="C126" s="93">
        <v>114904.996</v>
      </c>
      <c r="D126" s="93" t="s">
        <v>522</v>
      </c>
      <c r="E126" s="93">
        <v>66738.464999999997</v>
      </c>
      <c r="F126" s="93">
        <v>10771.038</v>
      </c>
      <c r="G126" s="93">
        <v>34611.409</v>
      </c>
      <c r="H126" s="93">
        <v>0</v>
      </c>
      <c r="I126" s="93">
        <v>2784.085</v>
      </c>
      <c r="J126" s="93">
        <v>0</v>
      </c>
      <c r="K126" s="93">
        <v>0</v>
      </c>
      <c r="L126" s="93">
        <v>0</v>
      </c>
      <c r="M126" s="93">
        <v>0</v>
      </c>
      <c r="N126" s="93">
        <v>0</v>
      </c>
      <c r="O126" s="93">
        <v>0</v>
      </c>
      <c r="P126" s="93">
        <v>0</v>
      </c>
      <c r="Q126" s="93">
        <v>0</v>
      </c>
      <c r="R126" s="93">
        <v>0</v>
      </c>
      <c r="S126" s="93">
        <v>0</v>
      </c>
    </row>
    <row r="127" spans="1:19">
      <c r="A127" s="93" t="s">
        <v>426</v>
      </c>
      <c r="B127" s="94">
        <v>163788000000</v>
      </c>
      <c r="C127" s="93">
        <v>117514.4</v>
      </c>
      <c r="D127" s="93" t="s">
        <v>552</v>
      </c>
      <c r="E127" s="93">
        <v>66738.464999999997</v>
      </c>
      <c r="F127" s="93">
        <v>10771.038</v>
      </c>
      <c r="G127" s="93">
        <v>34626.322999999997</v>
      </c>
      <c r="H127" s="93">
        <v>1686.5740000000001</v>
      </c>
      <c r="I127" s="93">
        <v>0</v>
      </c>
      <c r="J127" s="93">
        <v>3692</v>
      </c>
      <c r="K127" s="93">
        <v>0</v>
      </c>
      <c r="L127" s="93">
        <v>0</v>
      </c>
      <c r="M127" s="93">
        <v>0</v>
      </c>
      <c r="N127" s="93">
        <v>0</v>
      </c>
      <c r="O127" s="93">
        <v>0</v>
      </c>
      <c r="P127" s="93">
        <v>0</v>
      </c>
      <c r="Q127" s="93">
        <v>0</v>
      </c>
      <c r="R127" s="93">
        <v>0</v>
      </c>
      <c r="S127" s="93">
        <v>0</v>
      </c>
    </row>
    <row r="128" spans="1:19">
      <c r="A128" s="93" t="s">
        <v>427</v>
      </c>
      <c r="B128" s="94">
        <v>165484000000</v>
      </c>
      <c r="C128" s="93">
        <v>118097.467</v>
      </c>
      <c r="D128" s="93" t="s">
        <v>585</v>
      </c>
      <c r="E128" s="93">
        <v>66738.464999999997</v>
      </c>
      <c r="F128" s="93">
        <v>10771.038</v>
      </c>
      <c r="G128" s="93">
        <v>34626.322999999997</v>
      </c>
      <c r="H128" s="93">
        <v>2269.6419999999998</v>
      </c>
      <c r="I128" s="93">
        <v>0</v>
      </c>
      <c r="J128" s="93">
        <v>3692</v>
      </c>
      <c r="K128" s="93">
        <v>0</v>
      </c>
      <c r="L128" s="93">
        <v>0</v>
      </c>
      <c r="M128" s="93">
        <v>0</v>
      </c>
      <c r="N128" s="93">
        <v>0</v>
      </c>
      <c r="O128" s="93">
        <v>0</v>
      </c>
      <c r="P128" s="93">
        <v>0</v>
      </c>
      <c r="Q128" s="93">
        <v>0</v>
      </c>
      <c r="R128" s="93">
        <v>0</v>
      </c>
      <c r="S128" s="93">
        <v>0</v>
      </c>
    </row>
    <row r="129" spans="1:19">
      <c r="A129" s="93" t="s">
        <v>428</v>
      </c>
      <c r="B129" s="94">
        <v>174297000000</v>
      </c>
      <c r="C129" s="93">
        <v>118731.25599999999</v>
      </c>
      <c r="D129" s="93" t="s">
        <v>553</v>
      </c>
      <c r="E129" s="93">
        <v>66738.464999999997</v>
      </c>
      <c r="F129" s="93">
        <v>10771.038</v>
      </c>
      <c r="G129" s="93">
        <v>34626.322999999997</v>
      </c>
      <c r="H129" s="93">
        <v>2903.43</v>
      </c>
      <c r="I129" s="93">
        <v>0</v>
      </c>
      <c r="J129" s="93">
        <v>3692</v>
      </c>
      <c r="K129" s="93">
        <v>0</v>
      </c>
      <c r="L129" s="93">
        <v>0</v>
      </c>
      <c r="M129" s="93">
        <v>0</v>
      </c>
      <c r="N129" s="93">
        <v>0</v>
      </c>
      <c r="O129" s="93">
        <v>0</v>
      </c>
      <c r="P129" s="93">
        <v>0</v>
      </c>
      <c r="Q129" s="93">
        <v>0</v>
      </c>
      <c r="R129" s="93">
        <v>0</v>
      </c>
      <c r="S129" s="93">
        <v>0</v>
      </c>
    </row>
    <row r="130" spans="1:19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</row>
    <row r="131" spans="1:19">
      <c r="A131" s="93" t="s">
        <v>429</v>
      </c>
      <c r="B131" s="94">
        <v>1968740000000</v>
      </c>
      <c r="C131" s="93"/>
      <c r="D131" s="93"/>
      <c r="E131" s="93"/>
      <c r="F131" s="93"/>
      <c r="G131" s="93"/>
      <c r="H131" s="93"/>
      <c r="I131" s="93"/>
      <c r="J131" s="93"/>
      <c r="K131" s="93">
        <v>0</v>
      </c>
      <c r="L131" s="93">
        <v>0</v>
      </c>
      <c r="M131" s="93">
        <v>0</v>
      </c>
      <c r="N131" s="93">
        <v>0</v>
      </c>
      <c r="O131" s="93">
        <v>0</v>
      </c>
      <c r="P131" s="93">
        <v>0</v>
      </c>
      <c r="Q131" s="93">
        <v>0</v>
      </c>
      <c r="R131" s="93">
        <v>0</v>
      </c>
      <c r="S131" s="93">
        <v>0</v>
      </c>
    </row>
    <row r="132" spans="1:19">
      <c r="A132" s="93" t="s">
        <v>430</v>
      </c>
      <c r="B132" s="94">
        <v>155734000000</v>
      </c>
      <c r="C132" s="93">
        <v>113577.216</v>
      </c>
      <c r="D132" s="93"/>
      <c r="E132" s="93">
        <v>66738.464999999997</v>
      </c>
      <c r="F132" s="93">
        <v>10771.038</v>
      </c>
      <c r="G132" s="93">
        <v>34611.409</v>
      </c>
      <c r="H132" s="93">
        <v>0</v>
      </c>
      <c r="I132" s="93">
        <v>0</v>
      </c>
      <c r="J132" s="93">
        <v>0</v>
      </c>
      <c r="K132" s="93">
        <v>0</v>
      </c>
      <c r="L132" s="93">
        <v>0</v>
      </c>
      <c r="M132" s="93">
        <v>0</v>
      </c>
      <c r="N132" s="93">
        <v>0</v>
      </c>
      <c r="O132" s="93">
        <v>0</v>
      </c>
      <c r="P132" s="93">
        <v>0</v>
      </c>
      <c r="Q132" s="93">
        <v>0</v>
      </c>
      <c r="R132" s="93">
        <v>0</v>
      </c>
      <c r="S132" s="93">
        <v>0</v>
      </c>
    </row>
    <row r="133" spans="1:19">
      <c r="A133" s="93" t="s">
        <v>431</v>
      </c>
      <c r="B133" s="94">
        <v>176018000000</v>
      </c>
      <c r="C133" s="93">
        <v>148696.046</v>
      </c>
      <c r="D133" s="93"/>
      <c r="E133" s="93">
        <v>66738.464999999997</v>
      </c>
      <c r="F133" s="93">
        <v>10771.038</v>
      </c>
      <c r="G133" s="93">
        <v>34626.322999999997</v>
      </c>
      <c r="H133" s="93">
        <v>3227.252</v>
      </c>
      <c r="I133" s="93">
        <v>36575.135000000002</v>
      </c>
      <c r="J133" s="93">
        <v>3692</v>
      </c>
      <c r="K133" s="93">
        <v>0</v>
      </c>
      <c r="L133" s="93">
        <v>0</v>
      </c>
      <c r="M133" s="93">
        <v>0</v>
      </c>
      <c r="N133" s="93">
        <v>0</v>
      </c>
      <c r="O133" s="93">
        <v>0</v>
      </c>
      <c r="P133" s="93">
        <v>0</v>
      </c>
      <c r="Q133" s="93">
        <v>0</v>
      </c>
      <c r="R133" s="93">
        <v>0</v>
      </c>
      <c r="S133" s="93">
        <v>0</v>
      </c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5"/>
      <c r="B135" s="93" t="s">
        <v>462</v>
      </c>
      <c r="C135" s="93" t="s">
        <v>463</v>
      </c>
      <c r="D135" s="93" t="s">
        <v>464</v>
      </c>
      <c r="E135" s="93" t="s">
        <v>239</v>
      </c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3" t="s">
        <v>465</v>
      </c>
      <c r="B136" s="93">
        <v>52221.94</v>
      </c>
      <c r="C136" s="93">
        <v>16808.32</v>
      </c>
      <c r="D136" s="93">
        <v>0</v>
      </c>
      <c r="E136" s="93">
        <v>69030.27</v>
      </c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3" t="s">
        <v>466</v>
      </c>
      <c r="B137" s="93">
        <v>22.76</v>
      </c>
      <c r="C137" s="93">
        <v>7.33</v>
      </c>
      <c r="D137" s="93">
        <v>0</v>
      </c>
      <c r="E137" s="93">
        <v>30.09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3" t="s">
        <v>467</v>
      </c>
      <c r="B138" s="93">
        <v>22.76</v>
      </c>
      <c r="C138" s="93">
        <v>7.33</v>
      </c>
      <c r="D138" s="93">
        <v>0</v>
      </c>
      <c r="E138" s="93">
        <v>30.09</v>
      </c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4"/>
      <c r="B139" s="84"/>
    </row>
    <row r="140" spans="1:19">
      <c r="A140" s="84"/>
      <c r="B140" s="84"/>
    </row>
    <row r="141" spans="1:19">
      <c r="A141" s="84"/>
      <c r="B141" s="84"/>
    </row>
    <row r="142" spans="1:19">
      <c r="A142" s="84"/>
      <c r="B142" s="8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62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A17" sqref="A17"/>
    </sheetView>
  </sheetViews>
  <sheetFormatPr defaultRowHeight="12.75"/>
  <cols>
    <col min="1" max="1" width="30.1640625" style="1" customWidth="1"/>
    <col min="2" max="2" width="10.6640625" style="1" customWidth="1"/>
    <col min="3" max="3" width="7.1640625" style="1" customWidth="1"/>
    <col min="4" max="4" width="7.83203125" style="1" customWidth="1"/>
    <col min="5" max="5" width="10.5" style="1" customWidth="1"/>
    <col min="6" max="7" width="9.33203125" style="1"/>
    <col min="8" max="8" width="10.1640625" style="1" customWidth="1"/>
    <col min="9" max="11" width="9.33203125" style="1"/>
    <col min="12" max="13" width="11" style="1" customWidth="1"/>
    <col min="14" max="14" width="9.33203125" style="1"/>
    <col min="15" max="15" width="13.83203125" style="1" customWidth="1"/>
    <col min="16" max="16" width="12.5" style="1" customWidth="1"/>
    <col min="17" max="17" width="12.6640625" style="1" customWidth="1"/>
    <col min="18" max="18" width="9.33203125" style="1"/>
    <col min="19" max="19" width="12.6640625" style="1" customWidth="1"/>
    <col min="20" max="16384" width="9.33203125" style="1"/>
  </cols>
  <sheetData>
    <row r="1" spans="1:19" ht="20.25">
      <c r="A1" s="24" t="s">
        <v>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19" ht="52.5">
      <c r="A2" s="11" t="s">
        <v>4</v>
      </c>
      <c r="B2" s="12" t="s">
        <v>2</v>
      </c>
      <c r="C2" s="12" t="s">
        <v>91</v>
      </c>
      <c r="D2" s="13" t="s">
        <v>219</v>
      </c>
      <c r="E2" s="13" t="s">
        <v>220</v>
      </c>
      <c r="F2" s="12" t="s">
        <v>218</v>
      </c>
      <c r="G2" s="12" t="s">
        <v>221</v>
      </c>
      <c r="H2" s="12" t="s">
        <v>222</v>
      </c>
      <c r="I2" s="14" t="s">
        <v>223</v>
      </c>
      <c r="J2" s="14" t="s">
        <v>6</v>
      </c>
      <c r="K2" s="14" t="s">
        <v>224</v>
      </c>
      <c r="L2" s="14" t="s">
        <v>225</v>
      </c>
      <c r="M2" s="14" t="s">
        <v>226</v>
      </c>
      <c r="N2" s="43" t="s">
        <v>217</v>
      </c>
      <c r="O2" s="14" t="s">
        <v>216</v>
      </c>
      <c r="P2" s="14" t="s">
        <v>227</v>
      </c>
      <c r="Q2" s="14" t="s">
        <v>215</v>
      </c>
      <c r="R2" s="14" t="s">
        <v>214</v>
      </c>
      <c r="S2" s="14" t="s">
        <v>54</v>
      </c>
    </row>
    <row r="3" spans="1:19">
      <c r="A3" s="42" t="s">
        <v>208</v>
      </c>
      <c r="B3" s="2" t="s">
        <v>3</v>
      </c>
      <c r="C3" s="2">
        <v>1</v>
      </c>
      <c r="D3" s="95">
        <v>379.89</v>
      </c>
      <c r="E3" s="3">
        <v>2317.33</v>
      </c>
      <c r="F3" s="4">
        <v>6.1000026323409404</v>
      </c>
      <c r="G3" s="3">
        <v>416.17038663495572</v>
      </c>
      <c r="H3" s="3">
        <v>0</v>
      </c>
      <c r="I3" s="4">
        <v>27.870938971933967</v>
      </c>
      <c r="J3" s="4">
        <v>13.630326569999999</v>
      </c>
      <c r="K3" s="4">
        <v>12.558008750888112</v>
      </c>
      <c r="L3" s="4">
        <v>8.0729249999999997</v>
      </c>
      <c r="M3" s="4"/>
      <c r="N3" s="5"/>
      <c r="O3" s="4"/>
      <c r="P3" s="4">
        <v>0.75</v>
      </c>
      <c r="Q3" s="4">
        <v>284.91750000000002</v>
      </c>
      <c r="R3" s="4"/>
      <c r="S3" s="4">
        <v>1.4020526217327616</v>
      </c>
    </row>
    <row r="4" spans="1:19">
      <c r="A4" s="42" t="s">
        <v>209</v>
      </c>
      <c r="B4" s="2" t="s">
        <v>3</v>
      </c>
      <c r="C4" s="2">
        <v>1</v>
      </c>
      <c r="D4" s="95">
        <v>1600.4800000000002</v>
      </c>
      <c r="E4" s="3">
        <v>9762.9500000000007</v>
      </c>
      <c r="F4" s="4">
        <v>6.1000137458762369</v>
      </c>
      <c r="G4" s="3">
        <v>356.86033153410938</v>
      </c>
      <c r="H4" s="3">
        <v>0</v>
      </c>
      <c r="I4" s="4">
        <v>6.1938516708627915</v>
      </c>
      <c r="J4" s="4">
        <v>258.39818017099145</v>
      </c>
      <c r="K4" s="4">
        <v>36.266188743347385</v>
      </c>
      <c r="L4" s="4">
        <v>3.2291699999999999</v>
      </c>
      <c r="M4" s="4"/>
      <c r="N4" s="5"/>
      <c r="O4" s="4"/>
      <c r="P4" s="4">
        <v>1.5</v>
      </c>
      <c r="Q4" s="4">
        <v>2400.7200000000003</v>
      </c>
      <c r="R4" s="4"/>
      <c r="S4" s="4">
        <v>0.81826026932139562</v>
      </c>
    </row>
    <row r="5" spans="1:19">
      <c r="A5" s="42" t="s">
        <v>210</v>
      </c>
      <c r="B5" s="2" t="s">
        <v>3</v>
      </c>
      <c r="C5" s="2">
        <v>1</v>
      </c>
      <c r="D5" s="95">
        <v>150.81</v>
      </c>
      <c r="E5" s="3">
        <v>919.94</v>
      </c>
      <c r="F5" s="4">
        <v>6.0999933691399777</v>
      </c>
      <c r="G5" s="3">
        <v>189.80017633014057</v>
      </c>
      <c r="H5" s="3">
        <v>38.050035349640929</v>
      </c>
      <c r="I5" s="4">
        <v>6.1938516708627915</v>
      </c>
      <c r="J5" s="4">
        <v>24.348338968051596</v>
      </c>
      <c r="K5" s="4">
        <v>36.266188743347385</v>
      </c>
      <c r="L5" s="4">
        <v>21.527799999999999</v>
      </c>
      <c r="M5" s="4"/>
      <c r="N5" s="5"/>
      <c r="O5" s="4"/>
      <c r="P5" s="4">
        <v>1.5</v>
      </c>
      <c r="Q5" s="4">
        <v>226.215</v>
      </c>
      <c r="R5" s="4"/>
      <c r="S5" s="4">
        <v>1.5111386060540604</v>
      </c>
    </row>
    <row r="6" spans="1:19">
      <c r="A6" s="42" t="s">
        <v>211</v>
      </c>
      <c r="B6" s="2" t="s">
        <v>3</v>
      </c>
      <c r="C6" s="2">
        <v>1</v>
      </c>
      <c r="D6" s="95">
        <v>150.81</v>
      </c>
      <c r="E6" s="3">
        <v>919.94</v>
      </c>
      <c r="F6" s="4">
        <v>6.0999933691399777</v>
      </c>
      <c r="G6" s="3">
        <v>189.80017633014057</v>
      </c>
      <c r="H6" s="3">
        <v>38.050035349640929</v>
      </c>
      <c r="I6" s="4">
        <v>6.1938516708627915</v>
      </c>
      <c r="J6" s="4">
        <v>24.348338968051596</v>
      </c>
      <c r="K6" s="4">
        <v>36.266188743347385</v>
      </c>
      <c r="L6" s="4">
        <v>3.2291699999999999</v>
      </c>
      <c r="M6" s="4"/>
      <c r="N6" s="5"/>
      <c r="O6" s="4"/>
      <c r="P6" s="4">
        <v>1.5</v>
      </c>
      <c r="Q6" s="4">
        <v>226.215</v>
      </c>
      <c r="R6" s="4"/>
      <c r="S6" s="4">
        <v>1.5111386060540604</v>
      </c>
    </row>
    <row r="7" spans="1:19">
      <c r="A7" s="42" t="s">
        <v>212</v>
      </c>
      <c r="B7" s="2" t="s">
        <v>3</v>
      </c>
      <c r="C7" s="2">
        <v>1</v>
      </c>
      <c r="D7" s="95">
        <v>12</v>
      </c>
      <c r="E7" s="3">
        <v>73.2</v>
      </c>
      <c r="F7" s="4">
        <v>6.1000000000000005</v>
      </c>
      <c r="G7" s="3">
        <v>24.380022649783069</v>
      </c>
      <c r="H7" s="3">
        <v>7.8300072743150713</v>
      </c>
      <c r="I7" s="4">
        <v>6.1938516708627915</v>
      </c>
      <c r="J7" s="4">
        <v>1.9374051297435126</v>
      </c>
      <c r="K7" s="4">
        <v>36.266188743347385</v>
      </c>
      <c r="L7" s="4">
        <v>0</v>
      </c>
      <c r="M7" s="4"/>
      <c r="N7" s="5"/>
      <c r="O7" s="4"/>
      <c r="P7" s="4"/>
      <c r="Q7" s="4"/>
      <c r="R7" s="4"/>
      <c r="S7" s="4">
        <v>1</v>
      </c>
    </row>
    <row r="8" spans="1:19">
      <c r="A8" s="25" t="s">
        <v>160</v>
      </c>
      <c r="B8" s="26"/>
      <c r="C8" s="26"/>
      <c r="D8" s="31">
        <f>SUMIF($B3:$B7,"yes",D3:D7)</f>
        <v>2293.9900000000002</v>
      </c>
      <c r="E8" s="31">
        <f>SUMIF($B3:$B7,"yes",E3:E7)</f>
        <v>13993.360000000002</v>
      </c>
      <c r="F8" s="26"/>
      <c r="G8" s="31">
        <f>SUMIF($B3:$B7,"yes",G3:G7)</f>
        <v>1177.0110934791294</v>
      </c>
      <c r="H8" s="31">
        <f>SUMIF($B3:$B7,"yes",H3:H7)</f>
        <v>83.930077973596923</v>
      </c>
      <c r="I8" s="26"/>
      <c r="J8" s="31">
        <f>SUMIF($B3:$B7,"yes",J3:J7)</f>
        <v>322.66258980683824</v>
      </c>
    </row>
    <row r="10" spans="1:19">
      <c r="A10" s="25" t="s">
        <v>152</v>
      </c>
      <c r="I10" s="1">
        <v>1</v>
      </c>
      <c r="K10" s="1">
        <v>2</v>
      </c>
      <c r="L10" s="1">
        <v>4</v>
      </c>
      <c r="M10" s="1">
        <v>4</v>
      </c>
      <c r="N10" s="1">
        <v>4</v>
      </c>
      <c r="O10" s="1">
        <v>3</v>
      </c>
      <c r="P10" s="1">
        <v>3</v>
      </c>
      <c r="Q10" s="1">
        <v>3</v>
      </c>
      <c r="R10" s="1">
        <v>4</v>
      </c>
      <c r="S10" s="1">
        <v>4</v>
      </c>
    </row>
    <row r="12" spans="1:19">
      <c r="A12" s="25" t="s">
        <v>156</v>
      </c>
    </row>
    <row r="13" spans="1:19">
      <c r="A13" s="27" t="s">
        <v>161</v>
      </c>
    </row>
    <row r="14" spans="1:19">
      <c r="A14" s="27" t="s">
        <v>644</v>
      </c>
    </row>
    <row r="15" spans="1:19">
      <c r="A15" s="27" t="s">
        <v>191</v>
      </c>
    </row>
    <row r="16" spans="1:19">
      <c r="A16" s="27" t="s">
        <v>192</v>
      </c>
    </row>
    <row r="17" spans="1:1">
      <c r="A17" s="27"/>
    </row>
    <row r="18" spans="1:1">
      <c r="A18" s="27"/>
    </row>
    <row r="19" spans="1:1">
      <c r="A19" s="27"/>
    </row>
    <row r="20" spans="1:1">
      <c r="A20" s="27"/>
    </row>
    <row r="21" spans="1:1">
      <c r="A21" s="27"/>
    </row>
    <row r="22" spans="1:1">
      <c r="A22" s="27"/>
    </row>
    <row r="23" spans="1:1">
      <c r="A23" s="27"/>
    </row>
    <row r="24" spans="1:1">
      <c r="A24" s="27"/>
    </row>
    <row r="25" spans="1:1">
      <c r="A25" s="27"/>
    </row>
    <row r="26" spans="1:1">
      <c r="A26" s="27"/>
    </row>
    <row r="27" spans="1:1">
      <c r="A27" s="27"/>
    </row>
    <row r="28" spans="1:1">
      <c r="A28" s="27"/>
    </row>
    <row r="29" spans="1:1">
      <c r="A29" s="27"/>
    </row>
    <row r="30" spans="1:1">
      <c r="A30" s="27"/>
    </row>
    <row r="31" spans="1:1">
      <c r="A31" s="27"/>
    </row>
    <row r="32" spans="1:1">
      <c r="A32" s="27"/>
    </row>
    <row r="33" spans="1:1">
      <c r="A33" s="27"/>
    </row>
    <row r="34" spans="1:1">
      <c r="A34" s="27"/>
    </row>
    <row r="35" spans="1:1">
      <c r="A35" s="27"/>
    </row>
    <row r="36" spans="1:1">
      <c r="A36" s="27"/>
    </row>
    <row r="37" spans="1:1">
      <c r="A37" s="27"/>
    </row>
    <row r="38" spans="1:1">
      <c r="A38" s="27"/>
    </row>
    <row r="39" spans="1:1">
      <c r="A39" s="27"/>
    </row>
    <row r="40" spans="1:1">
      <c r="A40" s="27"/>
    </row>
    <row r="41" spans="1:1">
      <c r="A41" s="27"/>
    </row>
    <row r="42" spans="1:1">
      <c r="A42" s="27"/>
    </row>
    <row r="43" spans="1:1">
      <c r="A43" s="27"/>
    </row>
    <row r="44" spans="1:1">
      <c r="A44" s="27"/>
    </row>
    <row r="45" spans="1:1">
      <c r="A45" s="27"/>
    </row>
    <row r="46" spans="1:1">
      <c r="A46" s="27"/>
    </row>
    <row r="47" spans="1:1">
      <c r="A47" s="27"/>
    </row>
    <row r="48" spans="1:1">
      <c r="A48" s="27"/>
    </row>
    <row r="49" spans="1:1">
      <c r="A49" s="27"/>
    </row>
    <row r="50" spans="1:1">
      <c r="A50" s="27"/>
    </row>
    <row r="51" spans="1:1">
      <c r="A51" s="27"/>
    </row>
    <row r="52" spans="1:1">
      <c r="A52" s="27"/>
    </row>
    <row r="53" spans="1:1">
      <c r="A53" s="27"/>
    </row>
    <row r="54" spans="1:1">
      <c r="A54" s="27"/>
    </row>
    <row r="55" spans="1:1">
      <c r="A55" s="27"/>
    </row>
    <row r="56" spans="1:1">
      <c r="A56" s="27"/>
    </row>
    <row r="57" spans="1:1">
      <c r="A57" s="27"/>
    </row>
    <row r="58" spans="1:1">
      <c r="A58" s="27"/>
    </row>
    <row r="59" spans="1:1">
      <c r="A59" s="27"/>
    </row>
    <row r="60" spans="1:1">
      <c r="A60" s="27"/>
    </row>
    <row r="61" spans="1:1">
      <c r="A61" s="27"/>
    </row>
    <row r="62" spans="1:1">
      <c r="A62" s="27"/>
    </row>
  </sheetData>
  <phoneticPr fontId="13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5"/>
  <dimension ref="A2:P2"/>
  <sheetViews>
    <sheetView workbookViewId="0">
      <selection activeCell="O46" sqref="O46"/>
    </sheetView>
  </sheetViews>
  <sheetFormatPr defaultRowHeight="10.5"/>
  <sheetData>
    <row r="2" spans="1:16" ht="15.75">
      <c r="A2" s="97" t="s">
        <v>213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22"/>
      <c r="N2" s="22"/>
      <c r="O2" s="22"/>
      <c r="P2" s="22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6"/>
  <dimension ref="A1:AE83"/>
  <sheetViews>
    <sheetView workbookViewId="0">
      <pane ySplit="1" topLeftCell="A13" activePane="bottomLeft" state="frozen"/>
      <selection pane="bottomLeft" activeCell="A2" sqref="A2"/>
    </sheetView>
  </sheetViews>
  <sheetFormatPr defaultColWidth="10.6640625" defaultRowHeight="12.75"/>
  <cols>
    <col min="1" max="1" width="30.6640625" style="36" customWidth="1"/>
    <col min="2" max="2" width="13.5" style="36" customWidth="1"/>
    <col min="3" max="3" width="14.33203125" style="36" customWidth="1"/>
    <col min="4" max="4" width="20.83203125" style="36" customWidth="1"/>
    <col min="5" max="28" width="5" style="36" customWidth="1"/>
    <col min="29" max="16384" width="10.6640625" style="36"/>
  </cols>
  <sheetData>
    <row r="1" spans="1:31" s="28" customFormat="1" ht="25.5">
      <c r="A1" s="28" t="s">
        <v>72</v>
      </c>
      <c r="B1" s="28" t="s">
        <v>114</v>
      </c>
      <c r="C1" s="28" t="s">
        <v>115</v>
      </c>
      <c r="D1" s="28" t="s">
        <v>116</v>
      </c>
      <c r="E1" s="28">
        <v>1</v>
      </c>
      <c r="F1" s="28">
        <v>2</v>
      </c>
      <c r="G1" s="28">
        <v>3</v>
      </c>
      <c r="H1" s="28">
        <v>4</v>
      </c>
      <c r="I1" s="28">
        <v>5</v>
      </c>
      <c r="J1" s="28">
        <v>6</v>
      </c>
      <c r="K1" s="28">
        <v>7</v>
      </c>
      <c r="L1" s="28">
        <v>8</v>
      </c>
      <c r="M1" s="28">
        <v>9</v>
      </c>
      <c r="N1" s="28">
        <v>10</v>
      </c>
      <c r="O1" s="28">
        <v>11</v>
      </c>
      <c r="P1" s="28">
        <v>12</v>
      </c>
      <c r="Q1" s="28">
        <v>13</v>
      </c>
      <c r="R1" s="28">
        <v>14</v>
      </c>
      <c r="S1" s="28">
        <v>15</v>
      </c>
      <c r="T1" s="28">
        <v>16</v>
      </c>
      <c r="U1" s="28">
        <v>17</v>
      </c>
      <c r="V1" s="28">
        <v>18</v>
      </c>
      <c r="W1" s="28">
        <v>19</v>
      </c>
      <c r="X1" s="28">
        <v>20</v>
      </c>
      <c r="Y1" s="28">
        <v>21</v>
      </c>
      <c r="Z1" s="28">
        <v>22</v>
      </c>
      <c r="AA1" s="28">
        <v>23</v>
      </c>
      <c r="AB1" s="28">
        <v>24</v>
      </c>
      <c r="AC1" s="29" t="s">
        <v>157</v>
      </c>
      <c r="AD1" s="29" t="s">
        <v>158</v>
      </c>
      <c r="AE1" s="29" t="s">
        <v>159</v>
      </c>
    </row>
    <row r="2" spans="1:31">
      <c r="A2" s="37" t="s">
        <v>92</v>
      </c>
      <c r="B2" s="37" t="s">
        <v>117</v>
      </c>
      <c r="C2" s="37" t="s">
        <v>118</v>
      </c>
      <c r="D2" s="37" t="s">
        <v>139</v>
      </c>
      <c r="E2" s="67">
        <v>0.05</v>
      </c>
      <c r="F2" s="67">
        <v>0.05</v>
      </c>
      <c r="G2" s="67">
        <v>0.05</v>
      </c>
      <c r="H2" s="67">
        <v>0.05</v>
      </c>
      <c r="I2" s="67">
        <v>0.05</v>
      </c>
      <c r="J2" s="67">
        <v>0.05</v>
      </c>
      <c r="K2" s="67">
        <v>0.05</v>
      </c>
      <c r="L2" s="67">
        <v>0.2</v>
      </c>
      <c r="M2" s="67">
        <v>0.5</v>
      </c>
      <c r="N2" s="67">
        <v>0.9</v>
      </c>
      <c r="O2" s="67">
        <v>0.9</v>
      </c>
      <c r="P2" s="67">
        <v>0.9</v>
      </c>
      <c r="Q2" s="67">
        <v>0.9</v>
      </c>
      <c r="R2" s="67">
        <v>0.9</v>
      </c>
      <c r="S2" s="67">
        <v>0.9</v>
      </c>
      <c r="T2" s="67">
        <v>0.9</v>
      </c>
      <c r="U2" s="67">
        <v>0.9</v>
      </c>
      <c r="V2" s="67">
        <v>0.9</v>
      </c>
      <c r="W2" s="67">
        <v>0.6</v>
      </c>
      <c r="X2" s="67">
        <v>0.6</v>
      </c>
      <c r="Y2" s="67">
        <v>0.5</v>
      </c>
      <c r="Z2" s="67">
        <v>0.2</v>
      </c>
      <c r="AA2" s="67">
        <v>0.05</v>
      </c>
      <c r="AB2" s="67">
        <v>0.05</v>
      </c>
      <c r="AC2" s="37">
        <v>11.15</v>
      </c>
      <c r="AD2" s="37">
        <v>70.849999999999994</v>
      </c>
      <c r="AE2" s="37">
        <v>3694.32</v>
      </c>
    </row>
    <row r="3" spans="1:31">
      <c r="A3" s="37"/>
      <c r="B3" s="37"/>
      <c r="C3" s="37"/>
      <c r="D3" s="37" t="s">
        <v>146</v>
      </c>
      <c r="E3" s="67">
        <v>0.05</v>
      </c>
      <c r="F3" s="67">
        <v>0.05</v>
      </c>
      <c r="G3" s="67">
        <v>0.05</v>
      </c>
      <c r="H3" s="67">
        <v>0.05</v>
      </c>
      <c r="I3" s="67">
        <v>0.05</v>
      </c>
      <c r="J3" s="67">
        <v>0.05</v>
      </c>
      <c r="K3" s="67">
        <v>0.05</v>
      </c>
      <c r="L3" s="67">
        <v>0.1</v>
      </c>
      <c r="M3" s="67">
        <v>0.3</v>
      </c>
      <c r="N3" s="67">
        <v>0.6</v>
      </c>
      <c r="O3" s="67">
        <v>0.9</v>
      </c>
      <c r="P3" s="67">
        <v>0.9</v>
      </c>
      <c r="Q3" s="67">
        <v>0.9</v>
      </c>
      <c r="R3" s="67">
        <v>0.9</v>
      </c>
      <c r="S3" s="67">
        <v>0.9</v>
      </c>
      <c r="T3" s="67">
        <v>0.9</v>
      </c>
      <c r="U3" s="67">
        <v>0.9</v>
      </c>
      <c r="V3" s="67">
        <v>0.9</v>
      </c>
      <c r="W3" s="67">
        <v>0.5</v>
      </c>
      <c r="X3" s="67">
        <v>0.3</v>
      </c>
      <c r="Y3" s="67">
        <v>0.3</v>
      </c>
      <c r="Z3" s="67">
        <v>0.1</v>
      </c>
      <c r="AA3" s="67">
        <v>0.05</v>
      </c>
      <c r="AB3" s="67">
        <v>0.05</v>
      </c>
      <c r="AC3" s="37">
        <v>9.85</v>
      </c>
      <c r="AD3" s="37"/>
      <c r="AE3" s="37"/>
    </row>
    <row r="4" spans="1:31">
      <c r="A4" s="37"/>
      <c r="B4" s="37"/>
      <c r="C4" s="37"/>
      <c r="D4" s="37" t="s">
        <v>137</v>
      </c>
      <c r="E4" s="67">
        <v>1</v>
      </c>
      <c r="F4" s="67">
        <v>1</v>
      </c>
      <c r="G4" s="67">
        <v>1</v>
      </c>
      <c r="H4" s="67">
        <v>1</v>
      </c>
      <c r="I4" s="67">
        <v>1</v>
      </c>
      <c r="J4" s="67">
        <v>1</v>
      </c>
      <c r="K4" s="67">
        <v>1</v>
      </c>
      <c r="L4" s="67">
        <v>1</v>
      </c>
      <c r="M4" s="67">
        <v>1</v>
      </c>
      <c r="N4" s="67">
        <v>1</v>
      </c>
      <c r="O4" s="67">
        <v>1</v>
      </c>
      <c r="P4" s="67">
        <v>1</v>
      </c>
      <c r="Q4" s="67">
        <v>1</v>
      </c>
      <c r="R4" s="67">
        <v>1</v>
      </c>
      <c r="S4" s="67">
        <v>1</v>
      </c>
      <c r="T4" s="67">
        <v>1</v>
      </c>
      <c r="U4" s="67">
        <v>1</v>
      </c>
      <c r="V4" s="67">
        <v>1</v>
      </c>
      <c r="W4" s="67">
        <v>1</v>
      </c>
      <c r="X4" s="67">
        <v>1</v>
      </c>
      <c r="Y4" s="67">
        <v>1</v>
      </c>
      <c r="Z4" s="67">
        <v>1</v>
      </c>
      <c r="AA4" s="67">
        <v>1</v>
      </c>
      <c r="AB4" s="67">
        <v>1</v>
      </c>
      <c r="AC4" s="37">
        <v>24</v>
      </c>
      <c r="AD4" s="37"/>
      <c r="AE4" s="37"/>
    </row>
    <row r="5" spans="1:31">
      <c r="A5" s="37"/>
      <c r="B5" s="37"/>
      <c r="C5" s="37"/>
      <c r="D5" s="37" t="s">
        <v>138</v>
      </c>
      <c r="E5" s="67">
        <v>0</v>
      </c>
      <c r="F5" s="67">
        <v>0</v>
      </c>
      <c r="G5" s="67">
        <v>0</v>
      </c>
      <c r="H5" s="67">
        <v>0</v>
      </c>
      <c r="I5" s="67">
        <v>0</v>
      </c>
      <c r="J5" s="67">
        <v>0</v>
      </c>
      <c r="K5" s="67">
        <v>0</v>
      </c>
      <c r="L5" s="67">
        <v>0</v>
      </c>
      <c r="M5" s="67">
        <v>0</v>
      </c>
      <c r="N5" s="67">
        <v>0</v>
      </c>
      <c r="O5" s="67">
        <v>0</v>
      </c>
      <c r="P5" s="67">
        <v>0</v>
      </c>
      <c r="Q5" s="67">
        <v>0</v>
      </c>
      <c r="R5" s="67">
        <v>0</v>
      </c>
      <c r="S5" s="67">
        <v>0</v>
      </c>
      <c r="T5" s="67">
        <v>0</v>
      </c>
      <c r="U5" s="67">
        <v>0</v>
      </c>
      <c r="V5" s="67">
        <v>0</v>
      </c>
      <c r="W5" s="67">
        <v>0</v>
      </c>
      <c r="X5" s="67">
        <v>0</v>
      </c>
      <c r="Y5" s="67">
        <v>0</v>
      </c>
      <c r="Z5" s="67">
        <v>0</v>
      </c>
      <c r="AA5" s="67">
        <v>0</v>
      </c>
      <c r="AB5" s="67">
        <v>0</v>
      </c>
      <c r="AC5" s="37">
        <v>0</v>
      </c>
      <c r="AD5" s="37"/>
      <c r="AE5" s="37"/>
    </row>
    <row r="6" spans="1:31">
      <c r="A6" s="37"/>
      <c r="B6" s="37"/>
      <c r="C6" s="37"/>
      <c r="D6" s="37" t="s">
        <v>144</v>
      </c>
      <c r="E6" s="67">
        <v>0.05</v>
      </c>
      <c r="F6" s="67">
        <v>0.05</v>
      </c>
      <c r="G6" s="67">
        <v>0.05</v>
      </c>
      <c r="H6" s="67">
        <v>0.05</v>
      </c>
      <c r="I6" s="67">
        <v>0.05</v>
      </c>
      <c r="J6" s="67">
        <v>0.05</v>
      </c>
      <c r="K6" s="67">
        <v>0.05</v>
      </c>
      <c r="L6" s="67">
        <v>0.05</v>
      </c>
      <c r="M6" s="67">
        <v>0.1</v>
      </c>
      <c r="N6" s="67">
        <v>0.1</v>
      </c>
      <c r="O6" s="67">
        <v>0.4</v>
      </c>
      <c r="P6" s="67">
        <v>0.4</v>
      </c>
      <c r="Q6" s="67">
        <v>0.6</v>
      </c>
      <c r="R6" s="67">
        <v>0.6</v>
      </c>
      <c r="S6" s="67">
        <v>0.6</v>
      </c>
      <c r="T6" s="67">
        <v>0.6</v>
      </c>
      <c r="U6" s="67">
        <v>0.6</v>
      </c>
      <c r="V6" s="67">
        <v>0.4</v>
      </c>
      <c r="W6" s="67">
        <v>0.2</v>
      </c>
      <c r="X6" s="67">
        <v>0.05</v>
      </c>
      <c r="Y6" s="67">
        <v>0.05</v>
      </c>
      <c r="Z6" s="67">
        <v>0.05</v>
      </c>
      <c r="AA6" s="67">
        <v>0.05</v>
      </c>
      <c r="AB6" s="67">
        <v>0.05</v>
      </c>
      <c r="AC6" s="37">
        <v>5.25</v>
      </c>
      <c r="AD6" s="37"/>
      <c r="AE6" s="37"/>
    </row>
    <row r="7" spans="1:31">
      <c r="A7" s="37" t="s">
        <v>93</v>
      </c>
      <c r="B7" s="37" t="s">
        <v>117</v>
      </c>
      <c r="C7" s="37" t="s">
        <v>118</v>
      </c>
      <c r="D7" s="37" t="s">
        <v>139</v>
      </c>
      <c r="E7" s="67">
        <v>0</v>
      </c>
      <c r="F7" s="67">
        <v>0</v>
      </c>
      <c r="G7" s="67">
        <v>0</v>
      </c>
      <c r="H7" s="67">
        <v>0</v>
      </c>
      <c r="I7" s="67">
        <v>0</v>
      </c>
      <c r="J7" s="67">
        <v>0</v>
      </c>
      <c r="K7" s="67">
        <v>0</v>
      </c>
      <c r="L7" s="67">
        <v>0.1</v>
      </c>
      <c r="M7" s="67">
        <v>0.2</v>
      </c>
      <c r="N7" s="67">
        <v>0.5</v>
      </c>
      <c r="O7" s="67">
        <v>0.5</v>
      </c>
      <c r="P7" s="67">
        <v>0.7</v>
      </c>
      <c r="Q7" s="67">
        <v>0.7</v>
      </c>
      <c r="R7" s="67">
        <v>0.7</v>
      </c>
      <c r="S7" s="67">
        <v>0.7</v>
      </c>
      <c r="T7" s="67">
        <v>0.8</v>
      </c>
      <c r="U7" s="67">
        <v>0.7</v>
      </c>
      <c r="V7" s="67">
        <v>0.5</v>
      </c>
      <c r="W7" s="67">
        <v>0.5</v>
      </c>
      <c r="X7" s="67">
        <v>0.3</v>
      </c>
      <c r="Y7" s="67">
        <v>0.3</v>
      </c>
      <c r="Z7" s="67">
        <v>0</v>
      </c>
      <c r="AA7" s="67">
        <v>0</v>
      </c>
      <c r="AB7" s="67">
        <v>0</v>
      </c>
      <c r="AC7" s="37">
        <v>7.2</v>
      </c>
      <c r="AD7" s="37">
        <v>46.3</v>
      </c>
      <c r="AE7" s="37">
        <v>2414.21</v>
      </c>
    </row>
    <row r="8" spans="1:31">
      <c r="A8" s="37"/>
      <c r="B8" s="37"/>
      <c r="C8" s="37"/>
      <c r="D8" s="37" t="s">
        <v>137</v>
      </c>
      <c r="E8" s="67">
        <v>1</v>
      </c>
      <c r="F8" s="67">
        <v>1</v>
      </c>
      <c r="G8" s="67">
        <v>1</v>
      </c>
      <c r="H8" s="67">
        <v>1</v>
      </c>
      <c r="I8" s="67">
        <v>1</v>
      </c>
      <c r="J8" s="67">
        <v>1</v>
      </c>
      <c r="K8" s="67">
        <v>1</v>
      </c>
      <c r="L8" s="67">
        <v>1</v>
      </c>
      <c r="M8" s="67">
        <v>1</v>
      </c>
      <c r="N8" s="67">
        <v>1</v>
      </c>
      <c r="O8" s="67">
        <v>1</v>
      </c>
      <c r="P8" s="67">
        <v>1</v>
      </c>
      <c r="Q8" s="67">
        <v>1</v>
      </c>
      <c r="R8" s="67">
        <v>1</v>
      </c>
      <c r="S8" s="67">
        <v>1</v>
      </c>
      <c r="T8" s="67">
        <v>1</v>
      </c>
      <c r="U8" s="67">
        <v>1</v>
      </c>
      <c r="V8" s="67">
        <v>1</v>
      </c>
      <c r="W8" s="67">
        <v>1</v>
      </c>
      <c r="X8" s="67">
        <v>1</v>
      </c>
      <c r="Y8" s="67">
        <v>1</v>
      </c>
      <c r="Z8" s="67">
        <v>1</v>
      </c>
      <c r="AA8" s="67">
        <v>1</v>
      </c>
      <c r="AB8" s="67">
        <v>1</v>
      </c>
      <c r="AC8" s="37">
        <v>24</v>
      </c>
      <c r="AD8" s="37"/>
      <c r="AE8" s="37"/>
    </row>
    <row r="9" spans="1:31">
      <c r="A9" s="37"/>
      <c r="B9" s="37"/>
      <c r="C9" s="37"/>
      <c r="D9" s="37" t="s">
        <v>146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>
        <v>0</v>
      </c>
      <c r="K9" s="67">
        <v>0</v>
      </c>
      <c r="L9" s="67">
        <v>0.1</v>
      </c>
      <c r="M9" s="67">
        <v>0.2</v>
      </c>
      <c r="N9" s="67">
        <v>0.5</v>
      </c>
      <c r="O9" s="67">
        <v>0.6</v>
      </c>
      <c r="P9" s="67">
        <v>0.8</v>
      </c>
      <c r="Q9" s="67">
        <v>0.8</v>
      </c>
      <c r="R9" s="67">
        <v>0.8</v>
      </c>
      <c r="S9" s="67">
        <v>0.8</v>
      </c>
      <c r="T9" s="67">
        <v>0.8</v>
      </c>
      <c r="U9" s="67">
        <v>0.8</v>
      </c>
      <c r="V9" s="67">
        <v>0.6</v>
      </c>
      <c r="W9" s="67">
        <v>0.2</v>
      </c>
      <c r="X9" s="67">
        <v>0.2</v>
      </c>
      <c r="Y9" s="67">
        <v>0.2</v>
      </c>
      <c r="Z9" s="67">
        <v>0.1</v>
      </c>
      <c r="AA9" s="67">
        <v>0</v>
      </c>
      <c r="AB9" s="67">
        <v>0</v>
      </c>
      <c r="AC9" s="37">
        <v>7.5</v>
      </c>
      <c r="AD9" s="37"/>
      <c r="AE9" s="37"/>
    </row>
    <row r="10" spans="1:31">
      <c r="A10" s="37"/>
      <c r="B10" s="37"/>
      <c r="C10" s="37"/>
      <c r="D10" s="37" t="s">
        <v>138</v>
      </c>
      <c r="E10" s="67">
        <v>0</v>
      </c>
      <c r="F10" s="67">
        <v>0</v>
      </c>
      <c r="G10" s="67">
        <v>0</v>
      </c>
      <c r="H10" s="67">
        <v>0</v>
      </c>
      <c r="I10" s="67">
        <v>0</v>
      </c>
      <c r="J10" s="67">
        <v>0</v>
      </c>
      <c r="K10" s="67">
        <v>0</v>
      </c>
      <c r="L10" s="67"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7">
        <v>0</v>
      </c>
      <c r="S10" s="67">
        <v>0</v>
      </c>
      <c r="T10" s="67">
        <v>0</v>
      </c>
      <c r="U10" s="67">
        <v>0</v>
      </c>
      <c r="V10" s="67">
        <v>0</v>
      </c>
      <c r="W10" s="67">
        <v>0</v>
      </c>
      <c r="X10" s="67">
        <v>0</v>
      </c>
      <c r="Y10" s="67">
        <v>0</v>
      </c>
      <c r="Z10" s="67">
        <v>0</v>
      </c>
      <c r="AA10" s="67">
        <v>0</v>
      </c>
      <c r="AB10" s="67">
        <v>0</v>
      </c>
      <c r="AC10" s="37">
        <v>0</v>
      </c>
      <c r="AD10" s="37"/>
      <c r="AE10" s="37"/>
    </row>
    <row r="11" spans="1:31">
      <c r="A11" s="37"/>
      <c r="B11" s="37"/>
      <c r="C11" s="37"/>
      <c r="D11" s="37" t="s">
        <v>144</v>
      </c>
      <c r="E11" s="67">
        <v>0</v>
      </c>
      <c r="F11" s="67">
        <v>0</v>
      </c>
      <c r="G11" s="67">
        <v>0</v>
      </c>
      <c r="H11" s="67">
        <v>0</v>
      </c>
      <c r="I11" s="67">
        <v>0</v>
      </c>
      <c r="J11" s="67">
        <v>0</v>
      </c>
      <c r="K11" s="67">
        <v>0</v>
      </c>
      <c r="L11" s="67">
        <v>0</v>
      </c>
      <c r="M11" s="67">
        <v>0</v>
      </c>
      <c r="N11" s="67">
        <v>0.1</v>
      </c>
      <c r="O11" s="67">
        <v>0.2</v>
      </c>
      <c r="P11" s="67">
        <v>0.2</v>
      </c>
      <c r="Q11" s="67">
        <v>0.4</v>
      </c>
      <c r="R11" s="67">
        <v>0.4</v>
      </c>
      <c r="S11" s="67">
        <v>0.4</v>
      </c>
      <c r="T11" s="67">
        <v>0.4</v>
      </c>
      <c r="U11" s="67">
        <v>0.4</v>
      </c>
      <c r="V11" s="67">
        <v>0.2</v>
      </c>
      <c r="W11" s="67">
        <v>0.1</v>
      </c>
      <c r="X11" s="67">
        <v>0</v>
      </c>
      <c r="Y11" s="67">
        <v>0</v>
      </c>
      <c r="Z11" s="67">
        <v>0</v>
      </c>
      <c r="AA11" s="67">
        <v>0</v>
      </c>
      <c r="AB11" s="67">
        <v>0</v>
      </c>
      <c r="AC11" s="37">
        <v>2.8</v>
      </c>
      <c r="AD11" s="37"/>
      <c r="AE11" s="37"/>
    </row>
    <row r="12" spans="1:31">
      <c r="A12" s="37" t="s">
        <v>94</v>
      </c>
      <c r="B12" s="37" t="s">
        <v>117</v>
      </c>
      <c r="C12" s="37" t="s">
        <v>118</v>
      </c>
      <c r="D12" s="37" t="s">
        <v>139</v>
      </c>
      <c r="E12" s="67">
        <v>0.2</v>
      </c>
      <c r="F12" s="67">
        <v>0.2</v>
      </c>
      <c r="G12" s="67">
        <v>0.2</v>
      </c>
      <c r="H12" s="67">
        <v>0.2</v>
      </c>
      <c r="I12" s="67">
        <v>0.2</v>
      </c>
      <c r="J12" s="67">
        <v>0.2</v>
      </c>
      <c r="K12" s="67">
        <v>0.2</v>
      </c>
      <c r="L12" s="67">
        <v>0.4</v>
      </c>
      <c r="M12" s="67">
        <v>0.7</v>
      </c>
      <c r="N12" s="67">
        <v>0.9</v>
      </c>
      <c r="O12" s="67">
        <v>0.9</v>
      </c>
      <c r="P12" s="67">
        <v>0.9</v>
      </c>
      <c r="Q12" s="67">
        <v>0.9</v>
      </c>
      <c r="R12" s="67">
        <v>0.9</v>
      </c>
      <c r="S12" s="67">
        <v>0.9</v>
      </c>
      <c r="T12" s="67">
        <v>0.9</v>
      </c>
      <c r="U12" s="67">
        <v>0.9</v>
      </c>
      <c r="V12" s="67">
        <v>0.9</v>
      </c>
      <c r="W12" s="67">
        <v>0.8</v>
      </c>
      <c r="X12" s="67">
        <v>0.8</v>
      </c>
      <c r="Y12" s="67">
        <v>0.7</v>
      </c>
      <c r="Z12" s="67">
        <v>0.4</v>
      </c>
      <c r="AA12" s="67">
        <v>0.2</v>
      </c>
      <c r="AB12" s="67">
        <v>0.2</v>
      </c>
      <c r="AC12" s="37">
        <v>13.7</v>
      </c>
      <c r="AD12" s="37">
        <v>89.4</v>
      </c>
      <c r="AE12" s="37">
        <v>4661.57</v>
      </c>
    </row>
    <row r="13" spans="1:31">
      <c r="A13" s="37"/>
      <c r="B13" s="37"/>
      <c r="C13" s="37"/>
      <c r="D13" s="37" t="s">
        <v>146</v>
      </c>
      <c r="E13" s="67">
        <v>0.15</v>
      </c>
      <c r="F13" s="67">
        <v>0.15</v>
      </c>
      <c r="G13" s="67">
        <v>0.15</v>
      </c>
      <c r="H13" s="67">
        <v>0.15</v>
      </c>
      <c r="I13" s="67">
        <v>0.15</v>
      </c>
      <c r="J13" s="67">
        <v>0.15</v>
      </c>
      <c r="K13" s="67">
        <v>0.15</v>
      </c>
      <c r="L13" s="67">
        <v>0.3</v>
      </c>
      <c r="M13" s="67">
        <v>0.5</v>
      </c>
      <c r="N13" s="67">
        <v>0.8</v>
      </c>
      <c r="O13" s="67">
        <v>0.9</v>
      </c>
      <c r="P13" s="67">
        <v>0.9</v>
      </c>
      <c r="Q13" s="67">
        <v>0.9</v>
      </c>
      <c r="R13" s="67">
        <v>0.9</v>
      </c>
      <c r="S13" s="67">
        <v>0.9</v>
      </c>
      <c r="T13" s="67">
        <v>0.9</v>
      </c>
      <c r="U13" s="67">
        <v>0.9</v>
      </c>
      <c r="V13" s="67">
        <v>0.9</v>
      </c>
      <c r="W13" s="67">
        <v>0.7</v>
      </c>
      <c r="X13" s="67">
        <v>0.5</v>
      </c>
      <c r="Y13" s="67">
        <v>0.5</v>
      </c>
      <c r="Z13" s="67">
        <v>0.3</v>
      </c>
      <c r="AA13" s="67">
        <v>0.15</v>
      </c>
      <c r="AB13" s="67">
        <v>0.15</v>
      </c>
      <c r="AC13" s="37">
        <v>12.15</v>
      </c>
      <c r="AD13" s="37"/>
      <c r="AE13" s="37"/>
    </row>
    <row r="14" spans="1:31">
      <c r="A14" s="37"/>
      <c r="B14" s="37"/>
      <c r="C14" s="37"/>
      <c r="D14" s="37" t="s">
        <v>137</v>
      </c>
      <c r="E14" s="67">
        <v>1</v>
      </c>
      <c r="F14" s="67">
        <v>1</v>
      </c>
      <c r="G14" s="67">
        <v>1</v>
      </c>
      <c r="H14" s="67">
        <v>1</v>
      </c>
      <c r="I14" s="67">
        <v>1</v>
      </c>
      <c r="J14" s="67">
        <v>1</v>
      </c>
      <c r="K14" s="67">
        <v>1</v>
      </c>
      <c r="L14" s="67">
        <v>1</v>
      </c>
      <c r="M14" s="67">
        <v>1</v>
      </c>
      <c r="N14" s="67">
        <v>1</v>
      </c>
      <c r="O14" s="67">
        <v>1</v>
      </c>
      <c r="P14" s="67">
        <v>1</v>
      </c>
      <c r="Q14" s="67">
        <v>1</v>
      </c>
      <c r="R14" s="67">
        <v>1</v>
      </c>
      <c r="S14" s="67">
        <v>1</v>
      </c>
      <c r="T14" s="67">
        <v>1</v>
      </c>
      <c r="U14" s="67">
        <v>1</v>
      </c>
      <c r="V14" s="67">
        <v>1</v>
      </c>
      <c r="W14" s="67">
        <v>1</v>
      </c>
      <c r="X14" s="67">
        <v>1</v>
      </c>
      <c r="Y14" s="67">
        <v>1</v>
      </c>
      <c r="Z14" s="67">
        <v>1</v>
      </c>
      <c r="AA14" s="67">
        <v>1</v>
      </c>
      <c r="AB14" s="67">
        <v>1</v>
      </c>
      <c r="AC14" s="37">
        <v>24</v>
      </c>
      <c r="AD14" s="37"/>
      <c r="AE14" s="37"/>
    </row>
    <row r="15" spans="1:31">
      <c r="A15" s="37"/>
      <c r="B15" s="37"/>
      <c r="C15" s="37"/>
      <c r="D15" s="37" t="s">
        <v>138</v>
      </c>
      <c r="E15" s="67">
        <v>0</v>
      </c>
      <c r="F15" s="67">
        <v>0</v>
      </c>
      <c r="G15" s="67">
        <v>0</v>
      </c>
      <c r="H15" s="67">
        <v>0</v>
      </c>
      <c r="I15" s="67">
        <v>0</v>
      </c>
      <c r="J15" s="67">
        <v>0</v>
      </c>
      <c r="K15" s="67">
        <v>0</v>
      </c>
      <c r="L15" s="67">
        <v>0</v>
      </c>
      <c r="M15" s="67">
        <v>0</v>
      </c>
      <c r="N15" s="67">
        <v>0</v>
      </c>
      <c r="O15" s="67">
        <v>0</v>
      </c>
      <c r="P15" s="67">
        <v>0</v>
      </c>
      <c r="Q15" s="67">
        <v>0</v>
      </c>
      <c r="R15" s="67">
        <v>0</v>
      </c>
      <c r="S15" s="67">
        <v>0</v>
      </c>
      <c r="T15" s="67">
        <v>0</v>
      </c>
      <c r="U15" s="67">
        <v>0</v>
      </c>
      <c r="V15" s="67">
        <v>0</v>
      </c>
      <c r="W15" s="67">
        <v>0</v>
      </c>
      <c r="X15" s="67">
        <v>0</v>
      </c>
      <c r="Y15" s="67">
        <v>0</v>
      </c>
      <c r="Z15" s="67">
        <v>0</v>
      </c>
      <c r="AA15" s="67">
        <v>0</v>
      </c>
      <c r="AB15" s="67">
        <v>0</v>
      </c>
      <c r="AC15" s="37">
        <v>0</v>
      </c>
      <c r="AD15" s="37"/>
      <c r="AE15" s="37"/>
    </row>
    <row r="16" spans="1:31">
      <c r="A16" s="37"/>
      <c r="B16" s="37"/>
      <c r="C16" s="37"/>
      <c r="D16" s="37" t="s">
        <v>144</v>
      </c>
      <c r="E16" s="67">
        <v>0.15</v>
      </c>
      <c r="F16" s="67">
        <v>0.15</v>
      </c>
      <c r="G16" s="67">
        <v>0.15</v>
      </c>
      <c r="H16" s="67">
        <v>0.15</v>
      </c>
      <c r="I16" s="67">
        <v>0.15</v>
      </c>
      <c r="J16" s="67">
        <v>0.15</v>
      </c>
      <c r="K16" s="67">
        <v>0.15</v>
      </c>
      <c r="L16" s="67">
        <v>0.15</v>
      </c>
      <c r="M16" s="67">
        <v>0.3</v>
      </c>
      <c r="N16" s="67">
        <v>0.3</v>
      </c>
      <c r="O16" s="67">
        <v>0.6</v>
      </c>
      <c r="P16" s="67">
        <v>0.6</v>
      </c>
      <c r="Q16" s="67">
        <v>0.8</v>
      </c>
      <c r="R16" s="67">
        <v>0.8</v>
      </c>
      <c r="S16" s="67">
        <v>0.8</v>
      </c>
      <c r="T16" s="67">
        <v>0.8</v>
      </c>
      <c r="U16" s="67">
        <v>0.8</v>
      </c>
      <c r="V16" s="67">
        <v>0.6</v>
      </c>
      <c r="W16" s="67">
        <v>0.4</v>
      </c>
      <c r="X16" s="67">
        <v>0.15</v>
      </c>
      <c r="Y16" s="67">
        <v>0.15</v>
      </c>
      <c r="Z16" s="67">
        <v>0.15</v>
      </c>
      <c r="AA16" s="67">
        <v>0.15</v>
      </c>
      <c r="AB16" s="67">
        <v>0.15</v>
      </c>
      <c r="AC16" s="37">
        <v>8.75</v>
      </c>
      <c r="AD16" s="37"/>
      <c r="AE16" s="37"/>
    </row>
    <row r="17" spans="1:31">
      <c r="A17" s="37" t="s">
        <v>193</v>
      </c>
      <c r="B17" s="37" t="s">
        <v>117</v>
      </c>
      <c r="C17" s="37" t="s">
        <v>118</v>
      </c>
      <c r="D17" s="37" t="s">
        <v>135</v>
      </c>
      <c r="E17" s="67">
        <v>0</v>
      </c>
      <c r="F17" s="67">
        <v>0</v>
      </c>
      <c r="G17" s="67">
        <v>0</v>
      </c>
      <c r="H17" s="67">
        <v>0</v>
      </c>
      <c r="I17" s="67">
        <v>0</v>
      </c>
      <c r="J17" s="67">
        <v>0</v>
      </c>
      <c r="K17" s="67">
        <v>0</v>
      </c>
      <c r="L17" s="67">
        <v>0.12</v>
      </c>
      <c r="M17" s="67">
        <v>0.22</v>
      </c>
      <c r="N17" s="67">
        <v>0.64</v>
      </c>
      <c r="O17" s="67">
        <v>0.74</v>
      </c>
      <c r="P17" s="67">
        <v>0.68</v>
      </c>
      <c r="Q17" s="67">
        <v>0.68</v>
      </c>
      <c r="R17" s="67">
        <v>0.71</v>
      </c>
      <c r="S17" s="67">
        <v>0.72</v>
      </c>
      <c r="T17" s="67">
        <v>0.72</v>
      </c>
      <c r="U17" s="67">
        <v>0.73</v>
      </c>
      <c r="V17" s="67">
        <v>0.68</v>
      </c>
      <c r="W17" s="67">
        <v>0.68</v>
      </c>
      <c r="X17" s="67">
        <v>0.57999999999999996</v>
      </c>
      <c r="Y17" s="67">
        <v>0.54</v>
      </c>
      <c r="Z17" s="67">
        <v>0</v>
      </c>
      <c r="AA17" s="67">
        <v>0</v>
      </c>
      <c r="AB17" s="67">
        <v>0</v>
      </c>
      <c r="AC17" s="37">
        <v>8.44</v>
      </c>
      <c r="AD17" s="37">
        <v>52.69</v>
      </c>
      <c r="AE17" s="37">
        <v>2747.41</v>
      </c>
    </row>
    <row r="18" spans="1:31">
      <c r="A18" s="37"/>
      <c r="B18" s="37"/>
      <c r="C18" s="37"/>
      <c r="D18" s="37" t="s">
        <v>143</v>
      </c>
      <c r="E18" s="67">
        <v>0</v>
      </c>
      <c r="F18" s="67">
        <v>0</v>
      </c>
      <c r="G18" s="67">
        <v>0</v>
      </c>
      <c r="H18" s="67">
        <v>0</v>
      </c>
      <c r="I18" s="67">
        <v>0</v>
      </c>
      <c r="J18" s="67">
        <v>0</v>
      </c>
      <c r="K18" s="67">
        <v>0</v>
      </c>
      <c r="L18" s="67">
        <v>0.09</v>
      </c>
      <c r="M18" s="67">
        <v>0.21</v>
      </c>
      <c r="N18" s="67">
        <v>0.56000000000000005</v>
      </c>
      <c r="O18" s="67">
        <v>0.66</v>
      </c>
      <c r="P18" s="67">
        <v>0.68</v>
      </c>
      <c r="Q18" s="67">
        <v>0.68</v>
      </c>
      <c r="R18" s="67">
        <v>0.69</v>
      </c>
      <c r="S18" s="67">
        <v>0.7</v>
      </c>
      <c r="T18" s="67">
        <v>0.69</v>
      </c>
      <c r="U18" s="67">
        <v>0.66</v>
      </c>
      <c r="V18" s="67">
        <v>0.57999999999999996</v>
      </c>
      <c r="W18" s="67">
        <v>0.47</v>
      </c>
      <c r="X18" s="67">
        <v>0.43</v>
      </c>
      <c r="Y18" s="67">
        <v>0.43</v>
      </c>
      <c r="Z18" s="67">
        <v>0.08</v>
      </c>
      <c r="AA18" s="67">
        <v>0</v>
      </c>
      <c r="AB18" s="67">
        <v>0</v>
      </c>
      <c r="AC18" s="37">
        <v>7.61</v>
      </c>
      <c r="AD18" s="37"/>
      <c r="AE18" s="37"/>
    </row>
    <row r="19" spans="1:31">
      <c r="A19" s="37"/>
      <c r="B19" s="37"/>
      <c r="C19" s="37"/>
      <c r="D19" s="37" t="s">
        <v>144</v>
      </c>
      <c r="E19" s="67">
        <v>0</v>
      </c>
      <c r="F19" s="67">
        <v>0</v>
      </c>
      <c r="G19" s="67">
        <v>0</v>
      </c>
      <c r="H19" s="67">
        <v>0</v>
      </c>
      <c r="I19" s="67">
        <v>0</v>
      </c>
      <c r="J19" s="67">
        <v>0</v>
      </c>
      <c r="K19" s="67">
        <v>0</v>
      </c>
      <c r="L19" s="67">
        <v>0</v>
      </c>
      <c r="M19" s="67">
        <v>0</v>
      </c>
      <c r="N19" s="67">
        <v>0.11</v>
      </c>
      <c r="O19" s="67">
        <v>0.13</v>
      </c>
      <c r="P19" s="67">
        <v>0.35</v>
      </c>
      <c r="Q19" s="67">
        <v>0.37</v>
      </c>
      <c r="R19" s="67">
        <v>0.37</v>
      </c>
      <c r="S19" s="67">
        <v>0.39</v>
      </c>
      <c r="T19" s="67">
        <v>0.41</v>
      </c>
      <c r="U19" s="67">
        <v>0.38</v>
      </c>
      <c r="V19" s="67">
        <v>0.34</v>
      </c>
      <c r="W19" s="67">
        <v>0.03</v>
      </c>
      <c r="X19" s="67">
        <v>0</v>
      </c>
      <c r="Y19" s="67">
        <v>0</v>
      </c>
      <c r="Z19" s="67">
        <v>0</v>
      </c>
      <c r="AA19" s="67">
        <v>0</v>
      </c>
      <c r="AB19" s="67">
        <v>0</v>
      </c>
      <c r="AC19" s="37">
        <v>2.88</v>
      </c>
      <c r="AD19" s="37"/>
      <c r="AE19" s="37"/>
    </row>
    <row r="20" spans="1:31">
      <c r="A20" s="37" t="s">
        <v>112</v>
      </c>
      <c r="B20" s="37" t="s">
        <v>117</v>
      </c>
      <c r="C20" s="37" t="s">
        <v>118</v>
      </c>
      <c r="D20" s="37" t="s">
        <v>135</v>
      </c>
      <c r="E20" s="67">
        <v>1</v>
      </c>
      <c r="F20" s="67">
        <v>1</v>
      </c>
      <c r="G20" s="67">
        <v>1</v>
      </c>
      <c r="H20" s="67">
        <v>1</v>
      </c>
      <c r="I20" s="67">
        <v>1</v>
      </c>
      <c r="J20" s="67">
        <v>1</v>
      </c>
      <c r="K20" s="67">
        <v>0</v>
      </c>
      <c r="L20" s="67">
        <v>0</v>
      </c>
      <c r="M20" s="67">
        <v>0</v>
      </c>
      <c r="N20" s="67">
        <v>0</v>
      </c>
      <c r="O20" s="67">
        <v>0</v>
      </c>
      <c r="P20" s="67">
        <v>0</v>
      </c>
      <c r="Q20" s="67">
        <v>0</v>
      </c>
      <c r="R20" s="67">
        <v>0</v>
      </c>
      <c r="S20" s="67">
        <v>0</v>
      </c>
      <c r="T20" s="67">
        <v>0</v>
      </c>
      <c r="U20" s="67">
        <v>0</v>
      </c>
      <c r="V20" s="67">
        <v>0</v>
      </c>
      <c r="W20" s="67">
        <v>0</v>
      </c>
      <c r="X20" s="67">
        <v>0</v>
      </c>
      <c r="Y20" s="67">
        <v>0</v>
      </c>
      <c r="Z20" s="67">
        <v>1</v>
      </c>
      <c r="AA20" s="67">
        <v>1</v>
      </c>
      <c r="AB20" s="67">
        <v>1</v>
      </c>
      <c r="AC20" s="37">
        <v>9</v>
      </c>
      <c r="AD20" s="37">
        <v>68</v>
      </c>
      <c r="AE20" s="37">
        <v>3545.71</v>
      </c>
    </row>
    <row r="21" spans="1:31">
      <c r="A21" s="37"/>
      <c r="B21" s="37"/>
      <c r="C21" s="37"/>
      <c r="D21" s="37" t="s">
        <v>146</v>
      </c>
      <c r="E21" s="67">
        <v>1</v>
      </c>
      <c r="F21" s="67">
        <v>1</v>
      </c>
      <c r="G21" s="67">
        <v>1</v>
      </c>
      <c r="H21" s="67">
        <v>1</v>
      </c>
      <c r="I21" s="67">
        <v>1</v>
      </c>
      <c r="J21" s="67">
        <v>1</v>
      </c>
      <c r="K21" s="67">
        <v>0</v>
      </c>
      <c r="L21" s="67">
        <v>0</v>
      </c>
      <c r="M21" s="67">
        <v>0</v>
      </c>
      <c r="N21" s="67">
        <v>0</v>
      </c>
      <c r="O21" s="67">
        <v>0</v>
      </c>
      <c r="P21" s="67">
        <v>0</v>
      </c>
      <c r="Q21" s="67">
        <v>0</v>
      </c>
      <c r="R21" s="67">
        <v>0</v>
      </c>
      <c r="S21" s="67">
        <v>0</v>
      </c>
      <c r="T21" s="67">
        <v>0</v>
      </c>
      <c r="U21" s="67">
        <v>0</v>
      </c>
      <c r="V21" s="67">
        <v>0</v>
      </c>
      <c r="W21" s="67">
        <v>0</v>
      </c>
      <c r="X21" s="67">
        <v>0</v>
      </c>
      <c r="Y21" s="67">
        <v>0</v>
      </c>
      <c r="Z21" s="67">
        <v>0</v>
      </c>
      <c r="AA21" s="67">
        <v>1</v>
      </c>
      <c r="AB21" s="67">
        <v>1</v>
      </c>
      <c r="AC21" s="37">
        <v>8</v>
      </c>
      <c r="AD21" s="37"/>
      <c r="AE21" s="37"/>
    </row>
    <row r="22" spans="1:31">
      <c r="A22" s="37"/>
      <c r="B22" s="37"/>
      <c r="C22" s="37"/>
      <c r="D22" s="37" t="s">
        <v>138</v>
      </c>
      <c r="E22" s="67">
        <v>1</v>
      </c>
      <c r="F22" s="67">
        <v>1</v>
      </c>
      <c r="G22" s="67">
        <v>1</v>
      </c>
      <c r="H22" s="67">
        <v>1</v>
      </c>
      <c r="I22" s="67">
        <v>1</v>
      </c>
      <c r="J22" s="67">
        <v>1</v>
      </c>
      <c r="K22" s="67">
        <v>1</v>
      </c>
      <c r="L22" s="67">
        <v>1</v>
      </c>
      <c r="M22" s="67">
        <v>1</v>
      </c>
      <c r="N22" s="67">
        <v>1</v>
      </c>
      <c r="O22" s="67">
        <v>1</v>
      </c>
      <c r="P22" s="67">
        <v>1</v>
      </c>
      <c r="Q22" s="67">
        <v>1</v>
      </c>
      <c r="R22" s="67">
        <v>1</v>
      </c>
      <c r="S22" s="67">
        <v>1</v>
      </c>
      <c r="T22" s="67">
        <v>1</v>
      </c>
      <c r="U22" s="67">
        <v>1</v>
      </c>
      <c r="V22" s="67">
        <v>1</v>
      </c>
      <c r="W22" s="67">
        <v>1</v>
      </c>
      <c r="X22" s="67">
        <v>1</v>
      </c>
      <c r="Y22" s="67">
        <v>1</v>
      </c>
      <c r="Z22" s="67">
        <v>1</v>
      </c>
      <c r="AA22" s="67">
        <v>1</v>
      </c>
      <c r="AB22" s="67">
        <v>1</v>
      </c>
      <c r="AC22" s="37">
        <v>24</v>
      </c>
      <c r="AD22" s="37"/>
      <c r="AE22" s="37"/>
    </row>
    <row r="23" spans="1:31">
      <c r="A23" s="37"/>
      <c r="B23" s="37"/>
      <c r="C23" s="37"/>
      <c r="D23" s="37" t="s">
        <v>144</v>
      </c>
      <c r="E23" s="67">
        <v>1</v>
      </c>
      <c r="F23" s="67">
        <v>1</v>
      </c>
      <c r="G23" s="67">
        <v>1</v>
      </c>
      <c r="H23" s="67">
        <v>1</v>
      </c>
      <c r="I23" s="67">
        <v>1</v>
      </c>
      <c r="J23" s="67">
        <v>1</v>
      </c>
      <c r="K23" s="67">
        <v>1</v>
      </c>
      <c r="L23" s="67">
        <v>1</v>
      </c>
      <c r="M23" s="67">
        <v>0</v>
      </c>
      <c r="N23" s="67">
        <v>0</v>
      </c>
      <c r="O23" s="67">
        <v>0</v>
      </c>
      <c r="P23" s="67">
        <v>0</v>
      </c>
      <c r="Q23" s="67">
        <v>0</v>
      </c>
      <c r="R23" s="67">
        <v>0</v>
      </c>
      <c r="S23" s="67">
        <v>0</v>
      </c>
      <c r="T23" s="67">
        <v>0</v>
      </c>
      <c r="U23" s="67">
        <v>0</v>
      </c>
      <c r="V23" s="67">
        <v>1</v>
      </c>
      <c r="W23" s="67">
        <v>1</v>
      </c>
      <c r="X23" s="67">
        <v>1</v>
      </c>
      <c r="Y23" s="67">
        <v>1</v>
      </c>
      <c r="Z23" s="67">
        <v>1</v>
      </c>
      <c r="AA23" s="67">
        <v>1</v>
      </c>
      <c r="AB23" s="67">
        <v>1</v>
      </c>
      <c r="AC23" s="37">
        <v>15</v>
      </c>
      <c r="AD23" s="37"/>
      <c r="AE23" s="37"/>
    </row>
    <row r="24" spans="1:31">
      <c r="A24" s="37" t="s">
        <v>145</v>
      </c>
      <c r="B24" s="37" t="s">
        <v>117</v>
      </c>
      <c r="C24" s="37" t="s">
        <v>118</v>
      </c>
      <c r="D24" s="37" t="s">
        <v>135</v>
      </c>
      <c r="E24" s="67">
        <v>1</v>
      </c>
      <c r="F24" s="67">
        <v>1</v>
      </c>
      <c r="G24" s="67">
        <v>1</v>
      </c>
      <c r="H24" s="67">
        <v>1</v>
      </c>
      <c r="I24" s="67">
        <v>1</v>
      </c>
      <c r="J24" s="67">
        <v>1</v>
      </c>
      <c r="K24" s="67">
        <v>0.5</v>
      </c>
      <c r="L24" s="67">
        <v>0.5</v>
      </c>
      <c r="M24" s="67">
        <v>0.5</v>
      </c>
      <c r="N24" s="67">
        <v>0.5</v>
      </c>
      <c r="O24" s="67">
        <v>0.5</v>
      </c>
      <c r="P24" s="67">
        <v>0.5</v>
      </c>
      <c r="Q24" s="67">
        <v>0.5</v>
      </c>
      <c r="R24" s="67">
        <v>0.5</v>
      </c>
      <c r="S24" s="67">
        <v>0.5</v>
      </c>
      <c r="T24" s="67">
        <v>0.5</v>
      </c>
      <c r="U24" s="67">
        <v>0.5</v>
      </c>
      <c r="V24" s="67">
        <v>0.5</v>
      </c>
      <c r="W24" s="67">
        <v>0.5</v>
      </c>
      <c r="X24" s="67">
        <v>0.5</v>
      </c>
      <c r="Y24" s="67">
        <v>0.5</v>
      </c>
      <c r="Z24" s="67">
        <v>1</v>
      </c>
      <c r="AA24" s="67">
        <v>1</v>
      </c>
      <c r="AB24" s="67">
        <v>1</v>
      </c>
      <c r="AC24" s="37">
        <v>16.5</v>
      </c>
      <c r="AD24" s="37">
        <v>118</v>
      </c>
      <c r="AE24" s="37">
        <v>6152.86</v>
      </c>
    </row>
    <row r="25" spans="1:31">
      <c r="A25" s="37"/>
      <c r="B25" s="37"/>
      <c r="C25" s="37"/>
      <c r="D25" s="37" t="s">
        <v>146</v>
      </c>
      <c r="E25" s="67">
        <v>1</v>
      </c>
      <c r="F25" s="67">
        <v>1</v>
      </c>
      <c r="G25" s="67">
        <v>1</v>
      </c>
      <c r="H25" s="67">
        <v>1</v>
      </c>
      <c r="I25" s="67">
        <v>1</v>
      </c>
      <c r="J25" s="67">
        <v>1</v>
      </c>
      <c r="K25" s="67">
        <v>0.5</v>
      </c>
      <c r="L25" s="67">
        <v>0.5</v>
      </c>
      <c r="M25" s="67">
        <v>0.5</v>
      </c>
      <c r="N25" s="67">
        <v>0.5</v>
      </c>
      <c r="O25" s="67">
        <v>0.5</v>
      </c>
      <c r="P25" s="67">
        <v>0.5</v>
      </c>
      <c r="Q25" s="67">
        <v>0.5</v>
      </c>
      <c r="R25" s="67">
        <v>0.5</v>
      </c>
      <c r="S25" s="67">
        <v>0.5</v>
      </c>
      <c r="T25" s="67">
        <v>0.5</v>
      </c>
      <c r="U25" s="67">
        <v>0.5</v>
      </c>
      <c r="V25" s="67">
        <v>0.5</v>
      </c>
      <c r="W25" s="67">
        <v>0.5</v>
      </c>
      <c r="X25" s="67">
        <v>0.5</v>
      </c>
      <c r="Y25" s="67">
        <v>0.5</v>
      </c>
      <c r="Z25" s="67">
        <v>0.5</v>
      </c>
      <c r="AA25" s="67">
        <v>1</v>
      </c>
      <c r="AB25" s="67">
        <v>1</v>
      </c>
      <c r="AC25" s="37">
        <v>16</v>
      </c>
      <c r="AD25" s="37"/>
      <c r="AE25" s="37"/>
    </row>
    <row r="26" spans="1:31">
      <c r="A26" s="37"/>
      <c r="B26" s="37"/>
      <c r="C26" s="37"/>
      <c r="D26" s="37" t="s">
        <v>138</v>
      </c>
      <c r="E26" s="67">
        <v>1</v>
      </c>
      <c r="F26" s="67">
        <v>1</v>
      </c>
      <c r="G26" s="67">
        <v>1</v>
      </c>
      <c r="H26" s="67">
        <v>1</v>
      </c>
      <c r="I26" s="67">
        <v>1</v>
      </c>
      <c r="J26" s="67">
        <v>1</v>
      </c>
      <c r="K26" s="67">
        <v>1</v>
      </c>
      <c r="L26" s="67">
        <v>1</v>
      </c>
      <c r="M26" s="67">
        <v>1</v>
      </c>
      <c r="N26" s="67">
        <v>1</v>
      </c>
      <c r="O26" s="67">
        <v>1</v>
      </c>
      <c r="P26" s="67">
        <v>1</v>
      </c>
      <c r="Q26" s="67">
        <v>1</v>
      </c>
      <c r="R26" s="67">
        <v>1</v>
      </c>
      <c r="S26" s="67">
        <v>1</v>
      </c>
      <c r="T26" s="67">
        <v>1</v>
      </c>
      <c r="U26" s="67">
        <v>1</v>
      </c>
      <c r="V26" s="67">
        <v>1</v>
      </c>
      <c r="W26" s="67">
        <v>1</v>
      </c>
      <c r="X26" s="67">
        <v>1</v>
      </c>
      <c r="Y26" s="67">
        <v>1</v>
      </c>
      <c r="Z26" s="67">
        <v>1</v>
      </c>
      <c r="AA26" s="67">
        <v>1</v>
      </c>
      <c r="AB26" s="67">
        <v>1</v>
      </c>
      <c r="AC26" s="37">
        <v>24</v>
      </c>
      <c r="AD26" s="37"/>
      <c r="AE26" s="37"/>
    </row>
    <row r="27" spans="1:31">
      <c r="A27" s="37"/>
      <c r="B27" s="37"/>
      <c r="C27" s="37"/>
      <c r="D27" s="37" t="s">
        <v>144</v>
      </c>
      <c r="E27" s="67">
        <v>1</v>
      </c>
      <c r="F27" s="67">
        <v>1</v>
      </c>
      <c r="G27" s="67">
        <v>1</v>
      </c>
      <c r="H27" s="67">
        <v>1</v>
      </c>
      <c r="I27" s="67">
        <v>1</v>
      </c>
      <c r="J27" s="67">
        <v>1</v>
      </c>
      <c r="K27" s="67">
        <v>1</v>
      </c>
      <c r="L27" s="67">
        <v>1</v>
      </c>
      <c r="M27" s="67">
        <v>0.5</v>
      </c>
      <c r="N27" s="67">
        <v>0.5</v>
      </c>
      <c r="O27" s="67">
        <v>0.5</v>
      </c>
      <c r="P27" s="67">
        <v>0.5</v>
      </c>
      <c r="Q27" s="67">
        <v>0.5</v>
      </c>
      <c r="R27" s="67">
        <v>0.5</v>
      </c>
      <c r="S27" s="67">
        <v>0.5</v>
      </c>
      <c r="T27" s="67">
        <v>0.5</v>
      </c>
      <c r="U27" s="67">
        <v>0.5</v>
      </c>
      <c r="V27" s="67">
        <v>1</v>
      </c>
      <c r="W27" s="67">
        <v>1</v>
      </c>
      <c r="X27" s="67">
        <v>1</v>
      </c>
      <c r="Y27" s="67">
        <v>1</v>
      </c>
      <c r="Z27" s="67">
        <v>1</v>
      </c>
      <c r="AA27" s="67">
        <v>1</v>
      </c>
      <c r="AB27" s="67">
        <v>1</v>
      </c>
      <c r="AC27" s="37">
        <v>19.5</v>
      </c>
      <c r="AD27" s="37"/>
      <c r="AE27" s="37"/>
    </row>
    <row r="28" spans="1:31">
      <c r="A28" s="37" t="s">
        <v>113</v>
      </c>
      <c r="B28" s="37" t="s">
        <v>117</v>
      </c>
      <c r="C28" s="37" t="s">
        <v>118</v>
      </c>
      <c r="D28" s="37" t="s">
        <v>135</v>
      </c>
      <c r="E28" s="67">
        <v>0.04</v>
      </c>
      <c r="F28" s="67">
        <v>0.05</v>
      </c>
      <c r="G28" s="67">
        <v>0.05</v>
      </c>
      <c r="H28" s="67">
        <v>0.04</v>
      </c>
      <c r="I28" s="67">
        <v>0.04</v>
      </c>
      <c r="J28" s="67">
        <v>0.04</v>
      </c>
      <c r="K28" s="67">
        <v>0.04</v>
      </c>
      <c r="L28" s="67">
        <v>0.15</v>
      </c>
      <c r="M28" s="67">
        <v>0.23</v>
      </c>
      <c r="N28" s="67">
        <v>0.32</v>
      </c>
      <c r="O28" s="67">
        <v>0.41</v>
      </c>
      <c r="P28" s="67">
        <v>0.56999999999999995</v>
      </c>
      <c r="Q28" s="67">
        <v>0.62</v>
      </c>
      <c r="R28" s="67">
        <v>0.61</v>
      </c>
      <c r="S28" s="67">
        <v>0.5</v>
      </c>
      <c r="T28" s="67">
        <v>0.45</v>
      </c>
      <c r="U28" s="67">
        <v>0.46</v>
      </c>
      <c r="V28" s="67">
        <v>0.47</v>
      </c>
      <c r="W28" s="67">
        <v>0.42</v>
      </c>
      <c r="X28" s="67">
        <v>0.34</v>
      </c>
      <c r="Y28" s="67">
        <v>0.33</v>
      </c>
      <c r="Z28" s="67">
        <v>0.23</v>
      </c>
      <c r="AA28" s="67">
        <v>0.13</v>
      </c>
      <c r="AB28" s="67">
        <v>0.08</v>
      </c>
      <c r="AC28" s="37">
        <v>6.62</v>
      </c>
      <c r="AD28" s="37">
        <v>44.59</v>
      </c>
      <c r="AE28" s="37">
        <v>2325.0500000000002</v>
      </c>
    </row>
    <row r="29" spans="1:31">
      <c r="A29" s="37"/>
      <c r="B29" s="37"/>
      <c r="C29" s="37"/>
      <c r="D29" s="37" t="s">
        <v>143</v>
      </c>
      <c r="E29" s="67">
        <v>0.11</v>
      </c>
      <c r="F29" s="67">
        <v>0.1</v>
      </c>
      <c r="G29" s="67">
        <v>0.08</v>
      </c>
      <c r="H29" s="67">
        <v>0.06</v>
      </c>
      <c r="I29" s="67">
        <v>0.06</v>
      </c>
      <c r="J29" s="67">
        <v>0.06</v>
      </c>
      <c r="K29" s="67">
        <v>7.0000000000000007E-2</v>
      </c>
      <c r="L29" s="67">
        <v>0.2</v>
      </c>
      <c r="M29" s="67">
        <v>0.24</v>
      </c>
      <c r="N29" s="67">
        <v>0.27</v>
      </c>
      <c r="O29" s="67">
        <v>0.42</v>
      </c>
      <c r="P29" s="67">
        <v>0.54</v>
      </c>
      <c r="Q29" s="67">
        <v>0.59</v>
      </c>
      <c r="R29" s="67">
        <v>0.6</v>
      </c>
      <c r="S29" s="67">
        <v>0.49</v>
      </c>
      <c r="T29" s="67">
        <v>0.48</v>
      </c>
      <c r="U29" s="67">
        <v>0.47</v>
      </c>
      <c r="V29" s="67">
        <v>0.46</v>
      </c>
      <c r="W29" s="67">
        <v>0.44</v>
      </c>
      <c r="X29" s="67">
        <v>0.36</v>
      </c>
      <c r="Y29" s="67">
        <v>0.28999999999999998</v>
      </c>
      <c r="Z29" s="67">
        <v>0.22</v>
      </c>
      <c r="AA29" s="67">
        <v>0.16</v>
      </c>
      <c r="AB29" s="67">
        <v>0.13</v>
      </c>
      <c r="AC29" s="37">
        <v>6.9</v>
      </c>
      <c r="AD29" s="37"/>
      <c r="AE29" s="37"/>
    </row>
    <row r="30" spans="1:31">
      <c r="A30" s="37"/>
      <c r="B30" s="37"/>
      <c r="C30" s="37"/>
      <c r="D30" s="37" t="s">
        <v>144</v>
      </c>
      <c r="E30" s="67">
        <v>7.0000000000000007E-2</v>
      </c>
      <c r="F30" s="67">
        <v>7.0000000000000007E-2</v>
      </c>
      <c r="G30" s="67">
        <v>7.0000000000000007E-2</v>
      </c>
      <c r="H30" s="67">
        <v>0.06</v>
      </c>
      <c r="I30" s="67">
        <v>0.06</v>
      </c>
      <c r="J30" s="67">
        <v>0.06</v>
      </c>
      <c r="K30" s="67">
        <v>7.0000000000000007E-2</v>
      </c>
      <c r="L30" s="67">
        <v>0.1</v>
      </c>
      <c r="M30" s="67">
        <v>0.12</v>
      </c>
      <c r="N30" s="67">
        <v>0.14000000000000001</v>
      </c>
      <c r="O30" s="67">
        <v>0.28999999999999998</v>
      </c>
      <c r="P30" s="67">
        <v>0.31</v>
      </c>
      <c r="Q30" s="67">
        <v>0.36</v>
      </c>
      <c r="R30" s="67">
        <v>0.36</v>
      </c>
      <c r="S30" s="67">
        <v>0.34</v>
      </c>
      <c r="T30" s="67">
        <v>0.35</v>
      </c>
      <c r="U30" s="67">
        <v>0.37</v>
      </c>
      <c r="V30" s="67">
        <v>0.34</v>
      </c>
      <c r="W30" s="67">
        <v>0.25</v>
      </c>
      <c r="X30" s="67">
        <v>0.27</v>
      </c>
      <c r="Y30" s="67">
        <v>0.21</v>
      </c>
      <c r="Z30" s="67">
        <v>0.16</v>
      </c>
      <c r="AA30" s="67">
        <v>0.1</v>
      </c>
      <c r="AB30" s="67">
        <v>0.06</v>
      </c>
      <c r="AC30" s="37">
        <v>4.59</v>
      </c>
      <c r="AD30" s="37"/>
      <c r="AE30" s="37"/>
    </row>
    <row r="31" spans="1:31">
      <c r="A31" s="37" t="s">
        <v>134</v>
      </c>
      <c r="B31" s="37" t="s">
        <v>122</v>
      </c>
      <c r="C31" s="37" t="s">
        <v>118</v>
      </c>
      <c r="D31" s="37" t="s">
        <v>135</v>
      </c>
      <c r="E31" s="67">
        <v>0</v>
      </c>
      <c r="F31" s="67">
        <v>0</v>
      </c>
      <c r="G31" s="67">
        <v>0</v>
      </c>
      <c r="H31" s="67">
        <v>0</v>
      </c>
      <c r="I31" s="67">
        <v>0</v>
      </c>
      <c r="J31" s="67">
        <v>0</v>
      </c>
      <c r="K31" s="67">
        <v>1</v>
      </c>
      <c r="L31" s="67">
        <v>1</v>
      </c>
      <c r="M31" s="67">
        <v>1</v>
      </c>
      <c r="N31" s="67">
        <v>1</v>
      </c>
      <c r="O31" s="67">
        <v>1</v>
      </c>
      <c r="P31" s="67">
        <v>1</v>
      </c>
      <c r="Q31" s="67">
        <v>1</v>
      </c>
      <c r="R31" s="67">
        <v>1</v>
      </c>
      <c r="S31" s="67">
        <v>1</v>
      </c>
      <c r="T31" s="67">
        <v>1</v>
      </c>
      <c r="U31" s="67">
        <v>1</v>
      </c>
      <c r="V31" s="67">
        <v>1</v>
      </c>
      <c r="W31" s="67">
        <v>1</v>
      </c>
      <c r="X31" s="67">
        <v>1</v>
      </c>
      <c r="Y31" s="67">
        <v>1</v>
      </c>
      <c r="Z31" s="67">
        <v>0</v>
      </c>
      <c r="AA31" s="67">
        <v>0</v>
      </c>
      <c r="AB31" s="67">
        <v>0</v>
      </c>
      <c r="AC31" s="37">
        <v>15</v>
      </c>
      <c r="AD31" s="37">
        <v>102</v>
      </c>
      <c r="AE31" s="37">
        <v>5318.57</v>
      </c>
    </row>
    <row r="32" spans="1:31">
      <c r="A32" s="37"/>
      <c r="B32" s="37"/>
      <c r="C32" s="37"/>
      <c r="D32" s="37" t="s">
        <v>143</v>
      </c>
      <c r="E32" s="67">
        <v>0</v>
      </c>
      <c r="F32" s="67">
        <v>0</v>
      </c>
      <c r="G32" s="67">
        <v>0</v>
      </c>
      <c r="H32" s="67">
        <v>0</v>
      </c>
      <c r="I32" s="67">
        <v>0</v>
      </c>
      <c r="J32" s="67">
        <v>0</v>
      </c>
      <c r="K32" s="67">
        <v>1</v>
      </c>
      <c r="L32" s="67">
        <v>1</v>
      </c>
      <c r="M32" s="67">
        <v>1</v>
      </c>
      <c r="N32" s="67">
        <v>1</v>
      </c>
      <c r="O32" s="67">
        <v>1</v>
      </c>
      <c r="P32" s="67">
        <v>1</v>
      </c>
      <c r="Q32" s="67">
        <v>1</v>
      </c>
      <c r="R32" s="67">
        <v>1</v>
      </c>
      <c r="S32" s="67">
        <v>1</v>
      </c>
      <c r="T32" s="67">
        <v>1</v>
      </c>
      <c r="U32" s="67">
        <v>1</v>
      </c>
      <c r="V32" s="67">
        <v>1</v>
      </c>
      <c r="W32" s="67">
        <v>1</v>
      </c>
      <c r="X32" s="67">
        <v>1</v>
      </c>
      <c r="Y32" s="67">
        <v>1</v>
      </c>
      <c r="Z32" s="67">
        <v>1</v>
      </c>
      <c r="AA32" s="67">
        <v>0</v>
      </c>
      <c r="AB32" s="67">
        <v>0</v>
      </c>
      <c r="AC32" s="37">
        <v>16</v>
      </c>
      <c r="AD32" s="37"/>
      <c r="AE32" s="37"/>
    </row>
    <row r="33" spans="1:31">
      <c r="A33" s="37"/>
      <c r="B33" s="37"/>
      <c r="C33" s="37"/>
      <c r="D33" s="37" t="s">
        <v>144</v>
      </c>
      <c r="E33" s="67">
        <v>0</v>
      </c>
      <c r="F33" s="67">
        <v>0</v>
      </c>
      <c r="G33" s="67">
        <v>0</v>
      </c>
      <c r="H33" s="67">
        <v>0</v>
      </c>
      <c r="I33" s="67">
        <v>0</v>
      </c>
      <c r="J33" s="67">
        <v>0</v>
      </c>
      <c r="K33" s="67">
        <v>0</v>
      </c>
      <c r="L33" s="67">
        <v>0</v>
      </c>
      <c r="M33" s="67">
        <v>1</v>
      </c>
      <c r="N33" s="67">
        <v>1</v>
      </c>
      <c r="O33" s="67">
        <v>1</v>
      </c>
      <c r="P33" s="67">
        <v>1</v>
      </c>
      <c r="Q33" s="67">
        <v>1</v>
      </c>
      <c r="R33" s="67">
        <v>1</v>
      </c>
      <c r="S33" s="67">
        <v>1</v>
      </c>
      <c r="T33" s="67">
        <v>1</v>
      </c>
      <c r="U33" s="67">
        <v>1</v>
      </c>
      <c r="V33" s="67">
        <v>1</v>
      </c>
      <c r="W33" s="67">
        <v>1</v>
      </c>
      <c r="X33" s="67">
        <v>0</v>
      </c>
      <c r="Y33" s="67">
        <v>0</v>
      </c>
      <c r="Z33" s="67">
        <v>0</v>
      </c>
      <c r="AA33" s="67">
        <v>0</v>
      </c>
      <c r="AB33" s="67">
        <v>0</v>
      </c>
      <c r="AC33" s="37">
        <v>11</v>
      </c>
      <c r="AD33" s="37"/>
      <c r="AE33" s="37"/>
    </row>
    <row r="34" spans="1:31">
      <c r="A34" s="37" t="s">
        <v>121</v>
      </c>
      <c r="B34" s="37" t="s">
        <v>117</v>
      </c>
      <c r="C34" s="37" t="s">
        <v>118</v>
      </c>
      <c r="D34" s="37" t="s">
        <v>119</v>
      </c>
      <c r="E34" s="67">
        <v>1</v>
      </c>
      <c r="F34" s="67">
        <v>1</v>
      </c>
      <c r="G34" s="67">
        <v>1</v>
      </c>
      <c r="H34" s="67">
        <v>1</v>
      </c>
      <c r="I34" s="67">
        <v>1</v>
      </c>
      <c r="J34" s="67">
        <v>1</v>
      </c>
      <c r="K34" s="67">
        <v>1</v>
      </c>
      <c r="L34" s="67">
        <v>1</v>
      </c>
      <c r="M34" s="67">
        <v>1</v>
      </c>
      <c r="N34" s="67">
        <v>1</v>
      </c>
      <c r="O34" s="67">
        <v>1</v>
      </c>
      <c r="P34" s="67">
        <v>1</v>
      </c>
      <c r="Q34" s="67">
        <v>1</v>
      </c>
      <c r="R34" s="67">
        <v>1</v>
      </c>
      <c r="S34" s="67">
        <v>1</v>
      </c>
      <c r="T34" s="67">
        <v>1</v>
      </c>
      <c r="U34" s="67">
        <v>1</v>
      </c>
      <c r="V34" s="67">
        <v>1</v>
      </c>
      <c r="W34" s="67">
        <v>1</v>
      </c>
      <c r="X34" s="67">
        <v>1</v>
      </c>
      <c r="Y34" s="67">
        <v>1</v>
      </c>
      <c r="Z34" s="67">
        <v>1</v>
      </c>
      <c r="AA34" s="67">
        <v>1</v>
      </c>
      <c r="AB34" s="67">
        <v>1</v>
      </c>
      <c r="AC34" s="37">
        <v>24</v>
      </c>
      <c r="AD34" s="37">
        <v>168</v>
      </c>
      <c r="AE34" s="37">
        <v>8760</v>
      </c>
    </row>
    <row r="35" spans="1:31">
      <c r="A35" s="37" t="s">
        <v>123</v>
      </c>
      <c r="B35" s="37" t="s">
        <v>117</v>
      </c>
      <c r="C35" s="37" t="s">
        <v>118</v>
      </c>
      <c r="D35" s="37" t="s">
        <v>119</v>
      </c>
      <c r="E35" s="67">
        <v>0</v>
      </c>
      <c r="F35" s="67">
        <v>0</v>
      </c>
      <c r="G35" s="67">
        <v>0</v>
      </c>
      <c r="H35" s="67">
        <v>0</v>
      </c>
      <c r="I35" s="67">
        <v>0</v>
      </c>
      <c r="J35" s="67">
        <v>0</v>
      </c>
      <c r="K35" s="67">
        <v>0</v>
      </c>
      <c r="L35" s="67">
        <v>0</v>
      </c>
      <c r="M35" s="67">
        <v>0</v>
      </c>
      <c r="N35" s="67">
        <v>0</v>
      </c>
      <c r="O35" s="67">
        <v>0</v>
      </c>
      <c r="P35" s="67">
        <v>0</v>
      </c>
      <c r="Q35" s="67">
        <v>0</v>
      </c>
      <c r="R35" s="67">
        <v>0</v>
      </c>
      <c r="S35" s="67">
        <v>0</v>
      </c>
      <c r="T35" s="67">
        <v>0</v>
      </c>
      <c r="U35" s="67">
        <v>0</v>
      </c>
      <c r="V35" s="67">
        <v>0</v>
      </c>
      <c r="W35" s="67">
        <v>0</v>
      </c>
      <c r="X35" s="67">
        <v>0</v>
      </c>
      <c r="Y35" s="67">
        <v>0</v>
      </c>
      <c r="Z35" s="67">
        <v>0</v>
      </c>
      <c r="AA35" s="67">
        <v>0</v>
      </c>
      <c r="AB35" s="67">
        <v>0</v>
      </c>
      <c r="AC35" s="37">
        <v>0</v>
      </c>
      <c r="AD35" s="37">
        <v>0</v>
      </c>
      <c r="AE35" s="37">
        <v>0</v>
      </c>
    </row>
    <row r="36" spans="1:31">
      <c r="A36" s="37" t="s">
        <v>136</v>
      </c>
      <c r="B36" s="37" t="s">
        <v>122</v>
      </c>
      <c r="C36" s="37" t="s">
        <v>118</v>
      </c>
      <c r="D36" s="37" t="s">
        <v>135</v>
      </c>
      <c r="E36" s="67">
        <v>0</v>
      </c>
      <c r="F36" s="67">
        <v>0</v>
      </c>
      <c r="G36" s="67">
        <v>0</v>
      </c>
      <c r="H36" s="67">
        <v>0</v>
      </c>
      <c r="I36" s="67">
        <v>0</v>
      </c>
      <c r="J36" s="67">
        <v>0</v>
      </c>
      <c r="K36" s="67">
        <v>1</v>
      </c>
      <c r="L36" s="67">
        <v>1</v>
      </c>
      <c r="M36" s="67">
        <v>1</v>
      </c>
      <c r="N36" s="67">
        <v>1</v>
      </c>
      <c r="O36" s="67">
        <v>1</v>
      </c>
      <c r="P36" s="67">
        <v>1</v>
      </c>
      <c r="Q36" s="67">
        <v>1</v>
      </c>
      <c r="R36" s="67">
        <v>1</v>
      </c>
      <c r="S36" s="67">
        <v>1</v>
      </c>
      <c r="T36" s="67">
        <v>1</v>
      </c>
      <c r="U36" s="67">
        <v>1</v>
      </c>
      <c r="V36" s="67">
        <v>1</v>
      </c>
      <c r="W36" s="67">
        <v>1</v>
      </c>
      <c r="X36" s="67">
        <v>1</v>
      </c>
      <c r="Y36" s="67">
        <v>1</v>
      </c>
      <c r="Z36" s="67">
        <v>0</v>
      </c>
      <c r="AA36" s="67">
        <v>0</v>
      </c>
      <c r="AB36" s="67">
        <v>0</v>
      </c>
      <c r="AC36" s="37">
        <v>15</v>
      </c>
      <c r="AD36" s="37">
        <v>102</v>
      </c>
      <c r="AE36" s="37">
        <v>5318.57</v>
      </c>
    </row>
    <row r="37" spans="1:31">
      <c r="A37" s="37"/>
      <c r="B37" s="37"/>
      <c r="C37" s="37"/>
      <c r="D37" s="37" t="s">
        <v>143</v>
      </c>
      <c r="E37" s="67">
        <v>0</v>
      </c>
      <c r="F37" s="67">
        <v>0</v>
      </c>
      <c r="G37" s="67">
        <v>0</v>
      </c>
      <c r="H37" s="67">
        <v>0</v>
      </c>
      <c r="I37" s="67">
        <v>0</v>
      </c>
      <c r="J37" s="67">
        <v>0</v>
      </c>
      <c r="K37" s="67">
        <v>1</v>
      </c>
      <c r="L37" s="67">
        <v>1</v>
      </c>
      <c r="M37" s="67">
        <v>1</v>
      </c>
      <c r="N37" s="67">
        <v>1</v>
      </c>
      <c r="O37" s="67">
        <v>1</v>
      </c>
      <c r="P37" s="67">
        <v>1</v>
      </c>
      <c r="Q37" s="67">
        <v>1</v>
      </c>
      <c r="R37" s="67">
        <v>1</v>
      </c>
      <c r="S37" s="67">
        <v>1</v>
      </c>
      <c r="T37" s="67">
        <v>1</v>
      </c>
      <c r="U37" s="67">
        <v>1</v>
      </c>
      <c r="V37" s="67">
        <v>1</v>
      </c>
      <c r="W37" s="67">
        <v>1</v>
      </c>
      <c r="X37" s="67">
        <v>1</v>
      </c>
      <c r="Y37" s="67">
        <v>1</v>
      </c>
      <c r="Z37" s="67">
        <v>1</v>
      </c>
      <c r="AA37" s="67">
        <v>0</v>
      </c>
      <c r="AB37" s="67">
        <v>0</v>
      </c>
      <c r="AC37" s="37">
        <v>16</v>
      </c>
      <c r="AD37" s="37"/>
      <c r="AE37" s="37"/>
    </row>
    <row r="38" spans="1:31">
      <c r="A38" s="37"/>
      <c r="B38" s="37"/>
      <c r="C38" s="37"/>
      <c r="D38" s="37" t="s">
        <v>144</v>
      </c>
      <c r="E38" s="67">
        <v>0</v>
      </c>
      <c r="F38" s="67">
        <v>0</v>
      </c>
      <c r="G38" s="67">
        <v>0</v>
      </c>
      <c r="H38" s="67">
        <v>0</v>
      </c>
      <c r="I38" s="67">
        <v>0</v>
      </c>
      <c r="J38" s="67">
        <v>0</v>
      </c>
      <c r="K38" s="67">
        <v>0</v>
      </c>
      <c r="L38" s="67">
        <v>0</v>
      </c>
      <c r="M38" s="67">
        <v>1</v>
      </c>
      <c r="N38" s="67">
        <v>1</v>
      </c>
      <c r="O38" s="67">
        <v>1</v>
      </c>
      <c r="P38" s="67">
        <v>1</v>
      </c>
      <c r="Q38" s="67">
        <v>1</v>
      </c>
      <c r="R38" s="67">
        <v>1</v>
      </c>
      <c r="S38" s="67">
        <v>1</v>
      </c>
      <c r="T38" s="67">
        <v>1</v>
      </c>
      <c r="U38" s="67">
        <v>1</v>
      </c>
      <c r="V38" s="67">
        <v>1</v>
      </c>
      <c r="W38" s="67">
        <v>1</v>
      </c>
      <c r="X38" s="67">
        <v>0</v>
      </c>
      <c r="Y38" s="67">
        <v>0</v>
      </c>
      <c r="Z38" s="67">
        <v>0</v>
      </c>
      <c r="AA38" s="67">
        <v>0</v>
      </c>
      <c r="AB38" s="67">
        <v>0</v>
      </c>
      <c r="AC38" s="37">
        <v>11</v>
      </c>
      <c r="AD38" s="37"/>
      <c r="AE38" s="37"/>
    </row>
    <row r="39" spans="1:31">
      <c r="A39" s="37" t="s">
        <v>130</v>
      </c>
      <c r="B39" s="37" t="s">
        <v>122</v>
      </c>
      <c r="C39" s="37" t="s">
        <v>118</v>
      </c>
      <c r="D39" s="37" t="s">
        <v>119</v>
      </c>
      <c r="E39" s="67">
        <v>1</v>
      </c>
      <c r="F39" s="67">
        <v>1</v>
      </c>
      <c r="G39" s="67">
        <v>1</v>
      </c>
      <c r="H39" s="67">
        <v>1</v>
      </c>
      <c r="I39" s="67">
        <v>1</v>
      </c>
      <c r="J39" s="67">
        <v>1</v>
      </c>
      <c r="K39" s="67">
        <v>1</v>
      </c>
      <c r="L39" s="67">
        <v>1</v>
      </c>
      <c r="M39" s="67">
        <v>1</v>
      </c>
      <c r="N39" s="67">
        <v>1</v>
      </c>
      <c r="O39" s="67">
        <v>1</v>
      </c>
      <c r="P39" s="67">
        <v>1</v>
      </c>
      <c r="Q39" s="67">
        <v>1</v>
      </c>
      <c r="R39" s="67">
        <v>1</v>
      </c>
      <c r="S39" s="67">
        <v>1</v>
      </c>
      <c r="T39" s="67">
        <v>1</v>
      </c>
      <c r="U39" s="67">
        <v>1</v>
      </c>
      <c r="V39" s="67">
        <v>1</v>
      </c>
      <c r="W39" s="67">
        <v>1</v>
      </c>
      <c r="X39" s="67">
        <v>1</v>
      </c>
      <c r="Y39" s="67">
        <v>1</v>
      </c>
      <c r="Z39" s="67">
        <v>1</v>
      </c>
      <c r="AA39" s="67">
        <v>1</v>
      </c>
      <c r="AB39" s="67">
        <v>1</v>
      </c>
      <c r="AC39" s="37">
        <v>24</v>
      </c>
      <c r="AD39" s="37">
        <v>168</v>
      </c>
      <c r="AE39" s="37">
        <v>8760</v>
      </c>
    </row>
    <row r="40" spans="1:31">
      <c r="A40" s="37" t="s">
        <v>131</v>
      </c>
      <c r="B40" s="37" t="s">
        <v>117</v>
      </c>
      <c r="C40" s="37" t="s">
        <v>118</v>
      </c>
      <c r="D40" s="37" t="s">
        <v>119</v>
      </c>
      <c r="E40" s="67">
        <v>1</v>
      </c>
      <c r="F40" s="67">
        <v>1</v>
      </c>
      <c r="G40" s="67">
        <v>1</v>
      </c>
      <c r="H40" s="67">
        <v>1</v>
      </c>
      <c r="I40" s="67">
        <v>1</v>
      </c>
      <c r="J40" s="67">
        <v>1</v>
      </c>
      <c r="K40" s="67">
        <v>1</v>
      </c>
      <c r="L40" s="67">
        <v>1</v>
      </c>
      <c r="M40" s="67">
        <v>1</v>
      </c>
      <c r="N40" s="67">
        <v>1</v>
      </c>
      <c r="O40" s="67">
        <v>1</v>
      </c>
      <c r="P40" s="67">
        <v>1</v>
      </c>
      <c r="Q40" s="67">
        <v>1</v>
      </c>
      <c r="R40" s="67">
        <v>1</v>
      </c>
      <c r="S40" s="67">
        <v>1</v>
      </c>
      <c r="T40" s="67">
        <v>1</v>
      </c>
      <c r="U40" s="67">
        <v>1</v>
      </c>
      <c r="V40" s="67">
        <v>1</v>
      </c>
      <c r="W40" s="67">
        <v>1</v>
      </c>
      <c r="X40" s="67">
        <v>1</v>
      </c>
      <c r="Y40" s="67">
        <v>1</v>
      </c>
      <c r="Z40" s="67">
        <v>1</v>
      </c>
      <c r="AA40" s="67">
        <v>1</v>
      </c>
      <c r="AB40" s="67">
        <v>1</v>
      </c>
      <c r="AC40" s="37">
        <v>24</v>
      </c>
      <c r="AD40" s="37">
        <v>168</v>
      </c>
      <c r="AE40" s="37">
        <v>8760</v>
      </c>
    </row>
    <row r="41" spans="1:31">
      <c r="A41" s="37" t="s">
        <v>194</v>
      </c>
      <c r="B41" s="37" t="s">
        <v>117</v>
      </c>
      <c r="C41" s="37" t="s">
        <v>118</v>
      </c>
      <c r="D41" s="37" t="s">
        <v>119</v>
      </c>
      <c r="E41" s="67">
        <v>1</v>
      </c>
      <c r="F41" s="67">
        <v>1</v>
      </c>
      <c r="G41" s="67">
        <v>1</v>
      </c>
      <c r="H41" s="67">
        <v>1</v>
      </c>
      <c r="I41" s="67">
        <v>1</v>
      </c>
      <c r="J41" s="67">
        <v>1</v>
      </c>
      <c r="K41" s="67">
        <v>1</v>
      </c>
      <c r="L41" s="67">
        <v>1</v>
      </c>
      <c r="M41" s="67">
        <v>1</v>
      </c>
      <c r="N41" s="67">
        <v>1</v>
      </c>
      <c r="O41" s="67">
        <v>1</v>
      </c>
      <c r="P41" s="67">
        <v>1</v>
      </c>
      <c r="Q41" s="67">
        <v>1</v>
      </c>
      <c r="R41" s="67">
        <v>1</v>
      </c>
      <c r="S41" s="67">
        <v>1</v>
      </c>
      <c r="T41" s="67">
        <v>1</v>
      </c>
      <c r="U41" s="67">
        <v>1</v>
      </c>
      <c r="V41" s="67">
        <v>1</v>
      </c>
      <c r="W41" s="67">
        <v>1</v>
      </c>
      <c r="X41" s="67">
        <v>1</v>
      </c>
      <c r="Y41" s="67">
        <v>1</v>
      </c>
      <c r="Z41" s="67">
        <v>1</v>
      </c>
      <c r="AA41" s="67">
        <v>1</v>
      </c>
      <c r="AB41" s="67">
        <v>1</v>
      </c>
      <c r="AC41" s="37">
        <v>24</v>
      </c>
      <c r="AD41" s="37">
        <v>168</v>
      </c>
      <c r="AE41" s="37">
        <v>8760</v>
      </c>
    </row>
    <row r="42" spans="1:31">
      <c r="A42" s="37" t="s">
        <v>195</v>
      </c>
      <c r="B42" s="37" t="s">
        <v>117</v>
      </c>
      <c r="C42" s="37" t="s">
        <v>118</v>
      </c>
      <c r="D42" s="37" t="s">
        <v>119</v>
      </c>
      <c r="E42" s="67">
        <v>1</v>
      </c>
      <c r="F42" s="67">
        <v>1</v>
      </c>
      <c r="G42" s="67">
        <v>1</v>
      </c>
      <c r="H42" s="67">
        <v>1</v>
      </c>
      <c r="I42" s="67">
        <v>1</v>
      </c>
      <c r="J42" s="67">
        <v>1</v>
      </c>
      <c r="K42" s="67">
        <v>1</v>
      </c>
      <c r="L42" s="67">
        <v>1</v>
      </c>
      <c r="M42" s="67">
        <v>1</v>
      </c>
      <c r="N42" s="67">
        <v>1</v>
      </c>
      <c r="O42" s="67">
        <v>1</v>
      </c>
      <c r="P42" s="67">
        <v>1</v>
      </c>
      <c r="Q42" s="67">
        <v>1</v>
      </c>
      <c r="R42" s="67">
        <v>1</v>
      </c>
      <c r="S42" s="67">
        <v>1</v>
      </c>
      <c r="T42" s="67">
        <v>1</v>
      </c>
      <c r="U42" s="67">
        <v>1</v>
      </c>
      <c r="V42" s="67">
        <v>1</v>
      </c>
      <c r="W42" s="67">
        <v>1</v>
      </c>
      <c r="X42" s="67">
        <v>1</v>
      </c>
      <c r="Y42" s="67">
        <v>1</v>
      </c>
      <c r="Z42" s="67">
        <v>1</v>
      </c>
      <c r="AA42" s="67">
        <v>1</v>
      </c>
      <c r="AB42" s="67">
        <v>1</v>
      </c>
      <c r="AC42" s="37">
        <v>24</v>
      </c>
      <c r="AD42" s="37">
        <v>168</v>
      </c>
      <c r="AE42" s="37">
        <v>8760</v>
      </c>
    </row>
    <row r="43" spans="1:31">
      <c r="A43" s="37" t="s">
        <v>95</v>
      </c>
      <c r="B43" s="37" t="s">
        <v>120</v>
      </c>
      <c r="C43" s="37" t="s">
        <v>118</v>
      </c>
      <c r="D43" s="37" t="s">
        <v>139</v>
      </c>
      <c r="E43" s="67">
        <v>15.6</v>
      </c>
      <c r="F43" s="67">
        <v>15.6</v>
      </c>
      <c r="G43" s="67">
        <v>15.6</v>
      </c>
      <c r="H43" s="67">
        <v>15.6</v>
      </c>
      <c r="I43" s="67">
        <v>15.6</v>
      </c>
      <c r="J43" s="67">
        <v>15.6</v>
      </c>
      <c r="K43" s="67">
        <v>21</v>
      </c>
      <c r="L43" s="67">
        <v>21</v>
      </c>
      <c r="M43" s="67">
        <v>21</v>
      </c>
      <c r="N43" s="67">
        <v>21</v>
      </c>
      <c r="O43" s="67">
        <v>21</v>
      </c>
      <c r="P43" s="67">
        <v>21</v>
      </c>
      <c r="Q43" s="67">
        <v>21</v>
      </c>
      <c r="R43" s="67">
        <v>21</v>
      </c>
      <c r="S43" s="67">
        <v>21</v>
      </c>
      <c r="T43" s="67">
        <v>21</v>
      </c>
      <c r="U43" s="67">
        <v>21</v>
      </c>
      <c r="V43" s="67">
        <v>21</v>
      </c>
      <c r="W43" s="67">
        <v>21</v>
      </c>
      <c r="X43" s="67">
        <v>21</v>
      </c>
      <c r="Y43" s="67">
        <v>21</v>
      </c>
      <c r="Z43" s="67">
        <v>15.6</v>
      </c>
      <c r="AA43" s="67">
        <v>15.6</v>
      </c>
      <c r="AB43" s="67">
        <v>15.6</v>
      </c>
      <c r="AC43" s="37">
        <v>455.4</v>
      </c>
      <c r="AD43" s="37">
        <v>3171.6</v>
      </c>
      <c r="AE43" s="37">
        <v>165376.29</v>
      </c>
    </row>
    <row r="44" spans="1:31">
      <c r="A44" s="37"/>
      <c r="B44" s="37"/>
      <c r="C44" s="37"/>
      <c r="D44" s="37" t="s">
        <v>137</v>
      </c>
      <c r="E44" s="67">
        <v>15.6</v>
      </c>
      <c r="F44" s="67">
        <v>15.6</v>
      </c>
      <c r="G44" s="67">
        <v>15.6</v>
      </c>
      <c r="H44" s="67">
        <v>15.6</v>
      </c>
      <c r="I44" s="67">
        <v>15.6</v>
      </c>
      <c r="J44" s="67">
        <v>15.6</v>
      </c>
      <c r="K44" s="67">
        <v>15.6</v>
      </c>
      <c r="L44" s="67">
        <v>15.6</v>
      </c>
      <c r="M44" s="67">
        <v>15.6</v>
      </c>
      <c r="N44" s="67">
        <v>15.6</v>
      </c>
      <c r="O44" s="67">
        <v>15.6</v>
      </c>
      <c r="P44" s="67">
        <v>15.6</v>
      </c>
      <c r="Q44" s="67">
        <v>15.6</v>
      </c>
      <c r="R44" s="67">
        <v>15.6</v>
      </c>
      <c r="S44" s="67">
        <v>15.6</v>
      </c>
      <c r="T44" s="67">
        <v>15.6</v>
      </c>
      <c r="U44" s="67">
        <v>15.6</v>
      </c>
      <c r="V44" s="67">
        <v>15.6</v>
      </c>
      <c r="W44" s="67">
        <v>15.6</v>
      </c>
      <c r="X44" s="67">
        <v>15.6</v>
      </c>
      <c r="Y44" s="67">
        <v>15.6</v>
      </c>
      <c r="Z44" s="67">
        <v>15.6</v>
      </c>
      <c r="AA44" s="67">
        <v>15.6</v>
      </c>
      <c r="AB44" s="67">
        <v>15.6</v>
      </c>
      <c r="AC44" s="37">
        <v>374.4</v>
      </c>
      <c r="AD44" s="37"/>
      <c r="AE44" s="37"/>
    </row>
    <row r="45" spans="1:31">
      <c r="A45" s="37"/>
      <c r="B45" s="37"/>
      <c r="C45" s="37"/>
      <c r="D45" s="37" t="s">
        <v>138</v>
      </c>
      <c r="E45" s="67">
        <v>21</v>
      </c>
      <c r="F45" s="67">
        <v>21</v>
      </c>
      <c r="G45" s="67">
        <v>21</v>
      </c>
      <c r="H45" s="67">
        <v>21</v>
      </c>
      <c r="I45" s="67">
        <v>21</v>
      </c>
      <c r="J45" s="67">
        <v>21</v>
      </c>
      <c r="K45" s="67">
        <v>21</v>
      </c>
      <c r="L45" s="67">
        <v>21</v>
      </c>
      <c r="M45" s="67">
        <v>21</v>
      </c>
      <c r="N45" s="67">
        <v>21</v>
      </c>
      <c r="O45" s="67">
        <v>21</v>
      </c>
      <c r="P45" s="67">
        <v>21</v>
      </c>
      <c r="Q45" s="67">
        <v>21</v>
      </c>
      <c r="R45" s="67">
        <v>21</v>
      </c>
      <c r="S45" s="67">
        <v>21</v>
      </c>
      <c r="T45" s="67">
        <v>21</v>
      </c>
      <c r="U45" s="67">
        <v>21</v>
      </c>
      <c r="V45" s="67">
        <v>21</v>
      </c>
      <c r="W45" s="67">
        <v>21</v>
      </c>
      <c r="X45" s="67">
        <v>21</v>
      </c>
      <c r="Y45" s="67">
        <v>21</v>
      </c>
      <c r="Z45" s="67">
        <v>21</v>
      </c>
      <c r="AA45" s="67">
        <v>21</v>
      </c>
      <c r="AB45" s="67">
        <v>21</v>
      </c>
      <c r="AC45" s="37">
        <v>504</v>
      </c>
      <c r="AD45" s="37"/>
      <c r="AE45" s="37"/>
    </row>
    <row r="46" spans="1:31">
      <c r="A46" s="37"/>
      <c r="B46" s="37"/>
      <c r="C46" s="37"/>
      <c r="D46" s="37" t="s">
        <v>146</v>
      </c>
      <c r="E46" s="67">
        <v>15.6</v>
      </c>
      <c r="F46" s="67">
        <v>15.6</v>
      </c>
      <c r="G46" s="67">
        <v>15.6</v>
      </c>
      <c r="H46" s="67">
        <v>15.6</v>
      </c>
      <c r="I46" s="67">
        <v>15.6</v>
      </c>
      <c r="J46" s="67">
        <v>15.6</v>
      </c>
      <c r="K46" s="67">
        <v>21</v>
      </c>
      <c r="L46" s="67">
        <v>21</v>
      </c>
      <c r="M46" s="67">
        <v>21</v>
      </c>
      <c r="N46" s="67">
        <v>21</v>
      </c>
      <c r="O46" s="67">
        <v>21</v>
      </c>
      <c r="P46" s="67">
        <v>21</v>
      </c>
      <c r="Q46" s="67">
        <v>21</v>
      </c>
      <c r="R46" s="67">
        <v>21</v>
      </c>
      <c r="S46" s="67">
        <v>21</v>
      </c>
      <c r="T46" s="67">
        <v>21</v>
      </c>
      <c r="U46" s="67">
        <v>21</v>
      </c>
      <c r="V46" s="67">
        <v>21</v>
      </c>
      <c r="W46" s="67">
        <v>21</v>
      </c>
      <c r="X46" s="67">
        <v>21</v>
      </c>
      <c r="Y46" s="67">
        <v>21</v>
      </c>
      <c r="Z46" s="67">
        <v>21</v>
      </c>
      <c r="AA46" s="67">
        <v>15.6</v>
      </c>
      <c r="AB46" s="67">
        <v>15.6</v>
      </c>
      <c r="AC46" s="37">
        <v>460.8</v>
      </c>
      <c r="AD46" s="37"/>
      <c r="AE46" s="37"/>
    </row>
    <row r="47" spans="1:31">
      <c r="A47" s="37"/>
      <c r="B47" s="37"/>
      <c r="C47" s="37"/>
      <c r="D47" s="37" t="s">
        <v>144</v>
      </c>
      <c r="E47" s="67">
        <v>15.6</v>
      </c>
      <c r="F47" s="67">
        <v>15.6</v>
      </c>
      <c r="G47" s="67">
        <v>15.6</v>
      </c>
      <c r="H47" s="67">
        <v>15.6</v>
      </c>
      <c r="I47" s="67">
        <v>15.6</v>
      </c>
      <c r="J47" s="67">
        <v>15.6</v>
      </c>
      <c r="K47" s="67">
        <v>15.6</v>
      </c>
      <c r="L47" s="67">
        <v>15.6</v>
      </c>
      <c r="M47" s="67">
        <v>21</v>
      </c>
      <c r="N47" s="67">
        <v>21</v>
      </c>
      <c r="O47" s="67">
        <v>21</v>
      </c>
      <c r="P47" s="67">
        <v>21</v>
      </c>
      <c r="Q47" s="67">
        <v>21</v>
      </c>
      <c r="R47" s="67">
        <v>21</v>
      </c>
      <c r="S47" s="67">
        <v>21</v>
      </c>
      <c r="T47" s="67">
        <v>21</v>
      </c>
      <c r="U47" s="67">
        <v>21</v>
      </c>
      <c r="V47" s="67">
        <v>21</v>
      </c>
      <c r="W47" s="67">
        <v>21</v>
      </c>
      <c r="X47" s="67">
        <v>15.6</v>
      </c>
      <c r="Y47" s="67">
        <v>15.6</v>
      </c>
      <c r="Z47" s="67">
        <v>15.6</v>
      </c>
      <c r="AA47" s="67">
        <v>15.6</v>
      </c>
      <c r="AB47" s="67">
        <v>15.6</v>
      </c>
      <c r="AC47" s="37">
        <v>433.8</v>
      </c>
      <c r="AD47" s="37"/>
      <c r="AE47" s="37"/>
    </row>
    <row r="48" spans="1:31">
      <c r="A48" s="37" t="s">
        <v>96</v>
      </c>
      <c r="B48" s="37" t="s">
        <v>120</v>
      </c>
      <c r="C48" s="37" t="s">
        <v>118</v>
      </c>
      <c r="D48" s="37" t="s">
        <v>135</v>
      </c>
      <c r="E48" s="67">
        <v>30</v>
      </c>
      <c r="F48" s="67">
        <v>30</v>
      </c>
      <c r="G48" s="67">
        <v>30</v>
      </c>
      <c r="H48" s="67">
        <v>30</v>
      </c>
      <c r="I48" s="67">
        <v>30</v>
      </c>
      <c r="J48" s="67">
        <v>30</v>
      </c>
      <c r="K48" s="67">
        <v>24</v>
      </c>
      <c r="L48" s="67">
        <v>24</v>
      </c>
      <c r="M48" s="67">
        <v>24</v>
      </c>
      <c r="N48" s="67">
        <v>24</v>
      </c>
      <c r="O48" s="67">
        <v>24</v>
      </c>
      <c r="P48" s="67">
        <v>24</v>
      </c>
      <c r="Q48" s="67">
        <v>24</v>
      </c>
      <c r="R48" s="67">
        <v>24</v>
      </c>
      <c r="S48" s="67">
        <v>24</v>
      </c>
      <c r="T48" s="67">
        <v>24</v>
      </c>
      <c r="U48" s="67">
        <v>24</v>
      </c>
      <c r="V48" s="67">
        <v>24</v>
      </c>
      <c r="W48" s="67">
        <v>24</v>
      </c>
      <c r="X48" s="67">
        <v>24</v>
      </c>
      <c r="Y48" s="67">
        <v>24</v>
      </c>
      <c r="Z48" s="67">
        <v>30</v>
      </c>
      <c r="AA48" s="67">
        <v>30</v>
      </c>
      <c r="AB48" s="67">
        <v>30</v>
      </c>
      <c r="AC48" s="37">
        <v>630</v>
      </c>
      <c r="AD48" s="37">
        <v>4428</v>
      </c>
      <c r="AE48" s="37">
        <v>230888.57</v>
      </c>
    </row>
    <row r="49" spans="1:31">
      <c r="A49" s="37"/>
      <c r="B49" s="37"/>
      <c r="C49" s="37"/>
      <c r="D49" s="37" t="s">
        <v>146</v>
      </c>
      <c r="E49" s="67">
        <v>30</v>
      </c>
      <c r="F49" s="67">
        <v>30</v>
      </c>
      <c r="G49" s="67">
        <v>30</v>
      </c>
      <c r="H49" s="67">
        <v>30</v>
      </c>
      <c r="I49" s="67">
        <v>30</v>
      </c>
      <c r="J49" s="67">
        <v>30</v>
      </c>
      <c r="K49" s="67">
        <v>24</v>
      </c>
      <c r="L49" s="67">
        <v>24</v>
      </c>
      <c r="M49" s="67">
        <v>24</v>
      </c>
      <c r="N49" s="67">
        <v>24</v>
      </c>
      <c r="O49" s="67">
        <v>24</v>
      </c>
      <c r="P49" s="67">
        <v>24</v>
      </c>
      <c r="Q49" s="67">
        <v>24</v>
      </c>
      <c r="R49" s="67">
        <v>24</v>
      </c>
      <c r="S49" s="67">
        <v>24</v>
      </c>
      <c r="T49" s="67">
        <v>24</v>
      </c>
      <c r="U49" s="67">
        <v>24</v>
      </c>
      <c r="V49" s="67">
        <v>24</v>
      </c>
      <c r="W49" s="67">
        <v>24</v>
      </c>
      <c r="X49" s="67">
        <v>24</v>
      </c>
      <c r="Y49" s="67">
        <v>24</v>
      </c>
      <c r="Z49" s="67">
        <v>24</v>
      </c>
      <c r="AA49" s="67">
        <v>30</v>
      </c>
      <c r="AB49" s="67">
        <v>30</v>
      </c>
      <c r="AC49" s="37">
        <v>624</v>
      </c>
      <c r="AD49" s="37"/>
      <c r="AE49" s="37"/>
    </row>
    <row r="50" spans="1:31">
      <c r="A50" s="37"/>
      <c r="B50" s="37"/>
      <c r="C50" s="37"/>
      <c r="D50" s="37" t="s">
        <v>138</v>
      </c>
      <c r="E50" s="67">
        <v>30</v>
      </c>
      <c r="F50" s="67">
        <v>30</v>
      </c>
      <c r="G50" s="67">
        <v>30</v>
      </c>
      <c r="H50" s="67">
        <v>30</v>
      </c>
      <c r="I50" s="67">
        <v>30</v>
      </c>
      <c r="J50" s="67">
        <v>30</v>
      </c>
      <c r="K50" s="67">
        <v>30</v>
      </c>
      <c r="L50" s="67">
        <v>30</v>
      </c>
      <c r="M50" s="67">
        <v>30</v>
      </c>
      <c r="N50" s="67">
        <v>30</v>
      </c>
      <c r="O50" s="67">
        <v>30</v>
      </c>
      <c r="P50" s="67">
        <v>30</v>
      </c>
      <c r="Q50" s="67">
        <v>30</v>
      </c>
      <c r="R50" s="67">
        <v>30</v>
      </c>
      <c r="S50" s="67">
        <v>30</v>
      </c>
      <c r="T50" s="67">
        <v>30</v>
      </c>
      <c r="U50" s="67">
        <v>30</v>
      </c>
      <c r="V50" s="67">
        <v>30</v>
      </c>
      <c r="W50" s="67">
        <v>30</v>
      </c>
      <c r="X50" s="67">
        <v>30</v>
      </c>
      <c r="Y50" s="67">
        <v>30</v>
      </c>
      <c r="Z50" s="67">
        <v>30</v>
      </c>
      <c r="AA50" s="67">
        <v>30</v>
      </c>
      <c r="AB50" s="67">
        <v>30</v>
      </c>
      <c r="AC50" s="37">
        <v>720</v>
      </c>
      <c r="AD50" s="37"/>
      <c r="AE50" s="37"/>
    </row>
    <row r="51" spans="1:31">
      <c r="A51" s="37"/>
      <c r="B51" s="37"/>
      <c r="C51" s="37"/>
      <c r="D51" s="37" t="s">
        <v>144</v>
      </c>
      <c r="E51" s="67">
        <v>30</v>
      </c>
      <c r="F51" s="67">
        <v>30</v>
      </c>
      <c r="G51" s="67">
        <v>30</v>
      </c>
      <c r="H51" s="67">
        <v>30</v>
      </c>
      <c r="I51" s="67">
        <v>30</v>
      </c>
      <c r="J51" s="67">
        <v>30</v>
      </c>
      <c r="K51" s="67">
        <v>30</v>
      </c>
      <c r="L51" s="67">
        <v>30</v>
      </c>
      <c r="M51" s="67">
        <v>24</v>
      </c>
      <c r="N51" s="67">
        <v>24</v>
      </c>
      <c r="O51" s="67">
        <v>24</v>
      </c>
      <c r="P51" s="67">
        <v>24</v>
      </c>
      <c r="Q51" s="67">
        <v>24</v>
      </c>
      <c r="R51" s="67">
        <v>24</v>
      </c>
      <c r="S51" s="67">
        <v>24</v>
      </c>
      <c r="T51" s="67">
        <v>24</v>
      </c>
      <c r="U51" s="67">
        <v>24</v>
      </c>
      <c r="V51" s="67">
        <v>24</v>
      </c>
      <c r="W51" s="67">
        <v>24</v>
      </c>
      <c r="X51" s="67">
        <v>30</v>
      </c>
      <c r="Y51" s="67">
        <v>30</v>
      </c>
      <c r="Z51" s="67">
        <v>30</v>
      </c>
      <c r="AA51" s="67">
        <v>30</v>
      </c>
      <c r="AB51" s="67">
        <v>30</v>
      </c>
      <c r="AC51" s="37">
        <v>654</v>
      </c>
      <c r="AD51" s="37"/>
      <c r="AE51" s="37"/>
    </row>
    <row r="52" spans="1:31">
      <c r="A52" s="37" t="s">
        <v>196</v>
      </c>
      <c r="B52" s="37" t="s">
        <v>197</v>
      </c>
      <c r="C52" s="37" t="s">
        <v>118</v>
      </c>
      <c r="D52" s="37" t="s">
        <v>135</v>
      </c>
      <c r="E52" s="67">
        <v>50</v>
      </c>
      <c r="F52" s="67">
        <v>50</v>
      </c>
      <c r="G52" s="67">
        <v>50</v>
      </c>
      <c r="H52" s="67">
        <v>50</v>
      </c>
      <c r="I52" s="67">
        <v>50</v>
      </c>
      <c r="J52" s="67">
        <v>50</v>
      </c>
      <c r="K52" s="67">
        <v>50</v>
      </c>
      <c r="L52" s="67">
        <v>50</v>
      </c>
      <c r="M52" s="67">
        <v>50</v>
      </c>
      <c r="N52" s="67">
        <v>50</v>
      </c>
      <c r="O52" s="67">
        <v>50</v>
      </c>
      <c r="P52" s="67">
        <v>50</v>
      </c>
      <c r="Q52" s="67">
        <v>50</v>
      </c>
      <c r="R52" s="67">
        <v>50</v>
      </c>
      <c r="S52" s="67">
        <v>50</v>
      </c>
      <c r="T52" s="67">
        <v>50</v>
      </c>
      <c r="U52" s="67">
        <v>50</v>
      </c>
      <c r="V52" s="67">
        <v>50</v>
      </c>
      <c r="W52" s="67">
        <v>50</v>
      </c>
      <c r="X52" s="67">
        <v>50</v>
      </c>
      <c r="Y52" s="67">
        <v>50</v>
      </c>
      <c r="Z52" s="67">
        <v>50</v>
      </c>
      <c r="AA52" s="67">
        <v>50</v>
      </c>
      <c r="AB52" s="67">
        <v>50</v>
      </c>
      <c r="AC52" s="37">
        <v>1200</v>
      </c>
      <c r="AD52" s="37">
        <v>8400</v>
      </c>
      <c r="AE52" s="37">
        <v>438000</v>
      </c>
    </row>
    <row r="53" spans="1:31">
      <c r="A53" s="37"/>
      <c r="B53" s="37"/>
      <c r="C53" s="37"/>
      <c r="D53" s="37" t="s">
        <v>143</v>
      </c>
      <c r="E53" s="67">
        <v>50</v>
      </c>
      <c r="F53" s="67">
        <v>50</v>
      </c>
      <c r="G53" s="67">
        <v>50</v>
      </c>
      <c r="H53" s="67">
        <v>50</v>
      </c>
      <c r="I53" s="67">
        <v>50</v>
      </c>
      <c r="J53" s="67">
        <v>50</v>
      </c>
      <c r="K53" s="67">
        <v>50</v>
      </c>
      <c r="L53" s="67">
        <v>50</v>
      </c>
      <c r="M53" s="67">
        <v>50</v>
      </c>
      <c r="N53" s="67">
        <v>50</v>
      </c>
      <c r="O53" s="67">
        <v>50</v>
      </c>
      <c r="P53" s="67">
        <v>50</v>
      </c>
      <c r="Q53" s="67">
        <v>50</v>
      </c>
      <c r="R53" s="67">
        <v>50</v>
      </c>
      <c r="S53" s="67">
        <v>50</v>
      </c>
      <c r="T53" s="67">
        <v>50</v>
      </c>
      <c r="U53" s="67">
        <v>50</v>
      </c>
      <c r="V53" s="67">
        <v>50</v>
      </c>
      <c r="W53" s="67">
        <v>50</v>
      </c>
      <c r="X53" s="67">
        <v>50</v>
      </c>
      <c r="Y53" s="67">
        <v>50</v>
      </c>
      <c r="Z53" s="67">
        <v>50</v>
      </c>
      <c r="AA53" s="67">
        <v>50</v>
      </c>
      <c r="AB53" s="67">
        <v>50</v>
      </c>
      <c r="AC53" s="37">
        <v>1200</v>
      </c>
      <c r="AD53" s="37"/>
      <c r="AE53" s="37"/>
    </row>
    <row r="54" spans="1:31">
      <c r="A54" s="37"/>
      <c r="B54" s="37"/>
      <c r="C54" s="37"/>
      <c r="D54" s="37" t="s">
        <v>144</v>
      </c>
      <c r="E54" s="67">
        <v>50</v>
      </c>
      <c r="F54" s="67">
        <v>50</v>
      </c>
      <c r="G54" s="67">
        <v>50</v>
      </c>
      <c r="H54" s="67">
        <v>50</v>
      </c>
      <c r="I54" s="67">
        <v>50</v>
      </c>
      <c r="J54" s="67">
        <v>50</v>
      </c>
      <c r="K54" s="67">
        <v>50</v>
      </c>
      <c r="L54" s="67">
        <v>50</v>
      </c>
      <c r="M54" s="67">
        <v>50</v>
      </c>
      <c r="N54" s="67">
        <v>50</v>
      </c>
      <c r="O54" s="67">
        <v>50</v>
      </c>
      <c r="P54" s="67">
        <v>50</v>
      </c>
      <c r="Q54" s="67">
        <v>50</v>
      </c>
      <c r="R54" s="67">
        <v>50</v>
      </c>
      <c r="S54" s="67">
        <v>50</v>
      </c>
      <c r="T54" s="67">
        <v>50</v>
      </c>
      <c r="U54" s="67">
        <v>50</v>
      </c>
      <c r="V54" s="67">
        <v>50</v>
      </c>
      <c r="W54" s="67">
        <v>50</v>
      </c>
      <c r="X54" s="67">
        <v>50</v>
      </c>
      <c r="Y54" s="67">
        <v>50</v>
      </c>
      <c r="Z54" s="67">
        <v>50</v>
      </c>
      <c r="AA54" s="67">
        <v>50</v>
      </c>
      <c r="AB54" s="67">
        <v>50</v>
      </c>
      <c r="AC54" s="37">
        <v>1200</v>
      </c>
      <c r="AD54" s="37"/>
      <c r="AE54" s="37"/>
    </row>
    <row r="55" spans="1:31">
      <c r="A55" s="37" t="s">
        <v>295</v>
      </c>
      <c r="B55" s="37" t="s">
        <v>197</v>
      </c>
      <c r="C55" s="37" t="s">
        <v>118</v>
      </c>
      <c r="D55" s="37" t="s">
        <v>119</v>
      </c>
      <c r="E55" s="67">
        <v>30</v>
      </c>
      <c r="F55" s="67">
        <v>30</v>
      </c>
      <c r="G55" s="67">
        <v>30</v>
      </c>
      <c r="H55" s="67">
        <v>30</v>
      </c>
      <c r="I55" s="67">
        <v>30</v>
      </c>
      <c r="J55" s="67">
        <v>30</v>
      </c>
      <c r="K55" s="67">
        <v>30</v>
      </c>
      <c r="L55" s="67">
        <v>30</v>
      </c>
      <c r="M55" s="67">
        <v>30</v>
      </c>
      <c r="N55" s="67">
        <v>30</v>
      </c>
      <c r="O55" s="67">
        <v>30</v>
      </c>
      <c r="P55" s="67">
        <v>30</v>
      </c>
      <c r="Q55" s="67">
        <v>30</v>
      </c>
      <c r="R55" s="67">
        <v>30</v>
      </c>
      <c r="S55" s="67">
        <v>30</v>
      </c>
      <c r="T55" s="67">
        <v>30</v>
      </c>
      <c r="U55" s="67">
        <v>30</v>
      </c>
      <c r="V55" s="67">
        <v>30</v>
      </c>
      <c r="W55" s="67">
        <v>30</v>
      </c>
      <c r="X55" s="67">
        <v>30</v>
      </c>
      <c r="Y55" s="67">
        <v>30</v>
      </c>
      <c r="Z55" s="67">
        <v>30</v>
      </c>
      <c r="AA55" s="67">
        <v>30</v>
      </c>
      <c r="AB55" s="67">
        <v>30</v>
      </c>
      <c r="AC55" s="37">
        <v>720</v>
      </c>
      <c r="AD55" s="37">
        <v>5040</v>
      </c>
      <c r="AE55" s="37">
        <v>262800</v>
      </c>
    </row>
    <row r="56" spans="1:31">
      <c r="A56" s="37" t="s">
        <v>296</v>
      </c>
      <c r="B56" s="37" t="s">
        <v>197</v>
      </c>
      <c r="C56" s="37" t="s">
        <v>118</v>
      </c>
      <c r="D56" s="37" t="s">
        <v>119</v>
      </c>
      <c r="E56" s="67">
        <v>60</v>
      </c>
      <c r="F56" s="67">
        <v>60</v>
      </c>
      <c r="G56" s="67">
        <v>60</v>
      </c>
      <c r="H56" s="67">
        <v>60</v>
      </c>
      <c r="I56" s="67">
        <v>60</v>
      </c>
      <c r="J56" s="67">
        <v>60</v>
      </c>
      <c r="K56" s="67">
        <v>60</v>
      </c>
      <c r="L56" s="67">
        <v>60</v>
      </c>
      <c r="M56" s="67">
        <v>60</v>
      </c>
      <c r="N56" s="67">
        <v>60</v>
      </c>
      <c r="O56" s="67">
        <v>60</v>
      </c>
      <c r="P56" s="67">
        <v>60</v>
      </c>
      <c r="Q56" s="67">
        <v>60</v>
      </c>
      <c r="R56" s="67">
        <v>60</v>
      </c>
      <c r="S56" s="67">
        <v>60</v>
      </c>
      <c r="T56" s="67">
        <v>60</v>
      </c>
      <c r="U56" s="67">
        <v>60</v>
      </c>
      <c r="V56" s="67">
        <v>60</v>
      </c>
      <c r="W56" s="67">
        <v>60</v>
      </c>
      <c r="X56" s="67">
        <v>60</v>
      </c>
      <c r="Y56" s="67">
        <v>60</v>
      </c>
      <c r="Z56" s="67">
        <v>60</v>
      </c>
      <c r="AA56" s="67">
        <v>60</v>
      </c>
      <c r="AB56" s="67">
        <v>60</v>
      </c>
      <c r="AC56" s="37">
        <v>1440</v>
      </c>
      <c r="AD56" s="37">
        <v>10080</v>
      </c>
      <c r="AE56" s="37">
        <v>525600</v>
      </c>
    </row>
    <row r="57" spans="1:31">
      <c r="A57" s="37" t="s">
        <v>141</v>
      </c>
      <c r="B57" s="37" t="s">
        <v>117</v>
      </c>
      <c r="C57" s="37" t="s">
        <v>118</v>
      </c>
      <c r="D57" s="37" t="s">
        <v>135</v>
      </c>
      <c r="E57" s="67">
        <v>0</v>
      </c>
      <c r="F57" s="67">
        <v>0</v>
      </c>
      <c r="G57" s="67">
        <v>0</v>
      </c>
      <c r="H57" s="67">
        <v>0</v>
      </c>
      <c r="I57" s="67">
        <v>0</v>
      </c>
      <c r="J57" s="67">
        <v>0</v>
      </c>
      <c r="K57" s="67">
        <v>1</v>
      </c>
      <c r="L57" s="67">
        <v>1</v>
      </c>
      <c r="M57" s="67">
        <v>1</v>
      </c>
      <c r="N57" s="67">
        <v>1</v>
      </c>
      <c r="O57" s="67">
        <v>1</v>
      </c>
      <c r="P57" s="67">
        <v>1</v>
      </c>
      <c r="Q57" s="67">
        <v>1</v>
      </c>
      <c r="R57" s="67">
        <v>1</v>
      </c>
      <c r="S57" s="67">
        <v>1</v>
      </c>
      <c r="T57" s="67">
        <v>1</v>
      </c>
      <c r="U57" s="67">
        <v>1</v>
      </c>
      <c r="V57" s="67">
        <v>1</v>
      </c>
      <c r="W57" s="67">
        <v>1</v>
      </c>
      <c r="X57" s="67">
        <v>1</v>
      </c>
      <c r="Y57" s="67">
        <v>1</v>
      </c>
      <c r="Z57" s="67">
        <v>0</v>
      </c>
      <c r="AA57" s="67">
        <v>0</v>
      </c>
      <c r="AB57" s="67">
        <v>0</v>
      </c>
      <c r="AC57" s="37">
        <v>15</v>
      </c>
      <c r="AD57" s="37">
        <v>102</v>
      </c>
      <c r="AE57" s="37">
        <v>5318.57</v>
      </c>
    </row>
    <row r="58" spans="1:31">
      <c r="A58" s="37"/>
      <c r="B58" s="37"/>
      <c r="C58" s="37"/>
      <c r="D58" s="37" t="s">
        <v>146</v>
      </c>
      <c r="E58" s="67">
        <v>0</v>
      </c>
      <c r="F58" s="67">
        <v>0</v>
      </c>
      <c r="G58" s="67">
        <v>0</v>
      </c>
      <c r="H58" s="67">
        <v>0</v>
      </c>
      <c r="I58" s="67">
        <v>0</v>
      </c>
      <c r="J58" s="67">
        <v>0</v>
      </c>
      <c r="K58" s="67">
        <v>1</v>
      </c>
      <c r="L58" s="67">
        <v>1</v>
      </c>
      <c r="M58" s="67">
        <v>1</v>
      </c>
      <c r="N58" s="67">
        <v>1</v>
      </c>
      <c r="O58" s="67">
        <v>1</v>
      </c>
      <c r="P58" s="67">
        <v>1</v>
      </c>
      <c r="Q58" s="67">
        <v>1</v>
      </c>
      <c r="R58" s="67">
        <v>1</v>
      </c>
      <c r="S58" s="67">
        <v>1</v>
      </c>
      <c r="T58" s="67">
        <v>1</v>
      </c>
      <c r="U58" s="67">
        <v>1</v>
      </c>
      <c r="V58" s="67">
        <v>1</v>
      </c>
      <c r="W58" s="67">
        <v>1</v>
      </c>
      <c r="X58" s="67">
        <v>1</v>
      </c>
      <c r="Y58" s="67">
        <v>1</v>
      </c>
      <c r="Z58" s="67">
        <v>1</v>
      </c>
      <c r="AA58" s="67">
        <v>0</v>
      </c>
      <c r="AB58" s="67">
        <v>0</v>
      </c>
      <c r="AC58" s="37">
        <v>16</v>
      </c>
      <c r="AD58" s="37"/>
      <c r="AE58" s="37"/>
    </row>
    <row r="59" spans="1:31">
      <c r="A59" s="37"/>
      <c r="B59" s="37"/>
      <c r="C59" s="37"/>
      <c r="D59" s="37" t="s">
        <v>138</v>
      </c>
      <c r="E59" s="67">
        <v>1</v>
      </c>
      <c r="F59" s="67">
        <v>1</v>
      </c>
      <c r="G59" s="67">
        <v>1</v>
      </c>
      <c r="H59" s="67">
        <v>1</v>
      </c>
      <c r="I59" s="67">
        <v>1</v>
      </c>
      <c r="J59" s="67">
        <v>1</v>
      </c>
      <c r="K59" s="67">
        <v>1</v>
      </c>
      <c r="L59" s="67">
        <v>1</v>
      </c>
      <c r="M59" s="67">
        <v>1</v>
      </c>
      <c r="N59" s="67">
        <v>1</v>
      </c>
      <c r="O59" s="67">
        <v>1</v>
      </c>
      <c r="P59" s="67">
        <v>1</v>
      </c>
      <c r="Q59" s="67">
        <v>1</v>
      </c>
      <c r="R59" s="67">
        <v>1</v>
      </c>
      <c r="S59" s="67">
        <v>1</v>
      </c>
      <c r="T59" s="67">
        <v>1</v>
      </c>
      <c r="U59" s="67">
        <v>1</v>
      </c>
      <c r="V59" s="67">
        <v>1</v>
      </c>
      <c r="W59" s="67">
        <v>1</v>
      </c>
      <c r="X59" s="67">
        <v>1</v>
      </c>
      <c r="Y59" s="67">
        <v>1</v>
      </c>
      <c r="Z59" s="67">
        <v>1</v>
      </c>
      <c r="AA59" s="67">
        <v>1</v>
      </c>
      <c r="AB59" s="67">
        <v>1</v>
      </c>
      <c r="AC59" s="37">
        <v>24</v>
      </c>
      <c r="AD59" s="37"/>
      <c r="AE59" s="37"/>
    </row>
    <row r="60" spans="1:31">
      <c r="A60" s="37"/>
      <c r="B60" s="37"/>
      <c r="C60" s="37"/>
      <c r="D60" s="37" t="s">
        <v>144</v>
      </c>
      <c r="E60" s="67">
        <v>0</v>
      </c>
      <c r="F60" s="67">
        <v>0</v>
      </c>
      <c r="G60" s="67">
        <v>0</v>
      </c>
      <c r="H60" s="67">
        <v>0</v>
      </c>
      <c r="I60" s="67">
        <v>0</v>
      </c>
      <c r="J60" s="67">
        <v>0</v>
      </c>
      <c r="K60" s="67">
        <v>0</v>
      </c>
      <c r="L60" s="67">
        <v>0</v>
      </c>
      <c r="M60" s="67">
        <v>1</v>
      </c>
      <c r="N60" s="67">
        <v>1</v>
      </c>
      <c r="O60" s="67">
        <v>1</v>
      </c>
      <c r="P60" s="67">
        <v>1</v>
      </c>
      <c r="Q60" s="67">
        <v>1</v>
      </c>
      <c r="R60" s="67">
        <v>1</v>
      </c>
      <c r="S60" s="67">
        <v>1</v>
      </c>
      <c r="T60" s="67">
        <v>1</v>
      </c>
      <c r="U60" s="67">
        <v>1</v>
      </c>
      <c r="V60" s="67">
        <v>1</v>
      </c>
      <c r="W60" s="67">
        <v>1</v>
      </c>
      <c r="X60" s="67">
        <v>0</v>
      </c>
      <c r="Y60" s="67">
        <v>0</v>
      </c>
      <c r="Z60" s="67">
        <v>0</v>
      </c>
      <c r="AA60" s="67">
        <v>0</v>
      </c>
      <c r="AB60" s="67">
        <v>0</v>
      </c>
      <c r="AC60" s="37">
        <v>11</v>
      </c>
      <c r="AD60" s="37"/>
      <c r="AE60" s="37"/>
    </row>
    <row r="61" spans="1:31">
      <c r="A61" s="37" t="s">
        <v>140</v>
      </c>
      <c r="B61" s="37" t="s">
        <v>117</v>
      </c>
      <c r="C61" s="37" t="s">
        <v>118</v>
      </c>
      <c r="D61" s="37" t="s">
        <v>119</v>
      </c>
      <c r="E61" s="67">
        <v>1</v>
      </c>
      <c r="F61" s="67">
        <v>1</v>
      </c>
      <c r="G61" s="67">
        <v>1</v>
      </c>
      <c r="H61" s="67">
        <v>1</v>
      </c>
      <c r="I61" s="67">
        <v>1</v>
      </c>
      <c r="J61" s="67">
        <v>1</v>
      </c>
      <c r="K61" s="67">
        <v>1</v>
      </c>
      <c r="L61" s="67">
        <v>1</v>
      </c>
      <c r="M61" s="67">
        <v>1</v>
      </c>
      <c r="N61" s="67">
        <v>1</v>
      </c>
      <c r="O61" s="67">
        <v>1</v>
      </c>
      <c r="P61" s="67">
        <v>1</v>
      </c>
      <c r="Q61" s="67">
        <v>1</v>
      </c>
      <c r="R61" s="67">
        <v>1</v>
      </c>
      <c r="S61" s="67">
        <v>1</v>
      </c>
      <c r="T61" s="67">
        <v>1</v>
      </c>
      <c r="U61" s="67">
        <v>1</v>
      </c>
      <c r="V61" s="67">
        <v>1</v>
      </c>
      <c r="W61" s="67">
        <v>1</v>
      </c>
      <c r="X61" s="67">
        <v>1</v>
      </c>
      <c r="Y61" s="67">
        <v>1</v>
      </c>
      <c r="Z61" s="67">
        <v>1</v>
      </c>
      <c r="AA61" s="67">
        <v>1</v>
      </c>
      <c r="AB61" s="67">
        <v>1</v>
      </c>
      <c r="AC61" s="37">
        <v>24</v>
      </c>
      <c r="AD61" s="37">
        <v>168</v>
      </c>
      <c r="AE61" s="37">
        <v>8760</v>
      </c>
    </row>
    <row r="62" spans="1:31">
      <c r="A62" s="37" t="s">
        <v>132</v>
      </c>
      <c r="B62" s="37" t="s">
        <v>133</v>
      </c>
      <c r="C62" s="37" t="s">
        <v>118</v>
      </c>
      <c r="D62" s="37" t="s">
        <v>119</v>
      </c>
      <c r="E62" s="67">
        <v>4</v>
      </c>
      <c r="F62" s="67">
        <v>4</v>
      </c>
      <c r="G62" s="67">
        <v>4</v>
      </c>
      <c r="H62" s="67">
        <v>4</v>
      </c>
      <c r="I62" s="67">
        <v>4</v>
      </c>
      <c r="J62" s="67">
        <v>4</v>
      </c>
      <c r="K62" s="67">
        <v>4</v>
      </c>
      <c r="L62" s="67">
        <v>4</v>
      </c>
      <c r="M62" s="67">
        <v>4</v>
      </c>
      <c r="N62" s="67">
        <v>4</v>
      </c>
      <c r="O62" s="67">
        <v>4</v>
      </c>
      <c r="P62" s="67">
        <v>4</v>
      </c>
      <c r="Q62" s="67">
        <v>4</v>
      </c>
      <c r="R62" s="67">
        <v>4</v>
      </c>
      <c r="S62" s="67">
        <v>4</v>
      </c>
      <c r="T62" s="67">
        <v>4</v>
      </c>
      <c r="U62" s="67">
        <v>4</v>
      </c>
      <c r="V62" s="67">
        <v>4</v>
      </c>
      <c r="W62" s="67">
        <v>4</v>
      </c>
      <c r="X62" s="67">
        <v>4</v>
      </c>
      <c r="Y62" s="67">
        <v>4</v>
      </c>
      <c r="Z62" s="67">
        <v>4</v>
      </c>
      <c r="AA62" s="67">
        <v>4</v>
      </c>
      <c r="AB62" s="67">
        <v>4</v>
      </c>
      <c r="AC62" s="37">
        <v>96</v>
      </c>
      <c r="AD62" s="37">
        <v>672</v>
      </c>
      <c r="AE62" s="37">
        <v>35040</v>
      </c>
    </row>
    <row r="63" spans="1:31">
      <c r="A63" s="37" t="s">
        <v>198</v>
      </c>
      <c r="B63" s="37" t="s">
        <v>120</v>
      </c>
      <c r="C63" s="37" t="s">
        <v>199</v>
      </c>
      <c r="D63" s="37" t="s">
        <v>119</v>
      </c>
      <c r="E63" s="67">
        <v>13</v>
      </c>
      <c r="F63" s="67">
        <v>13</v>
      </c>
      <c r="G63" s="67">
        <v>13</v>
      </c>
      <c r="H63" s="67">
        <v>13</v>
      </c>
      <c r="I63" s="67">
        <v>13</v>
      </c>
      <c r="J63" s="67">
        <v>13</v>
      </c>
      <c r="K63" s="67">
        <v>13</v>
      </c>
      <c r="L63" s="67">
        <v>13</v>
      </c>
      <c r="M63" s="67">
        <v>13</v>
      </c>
      <c r="N63" s="67">
        <v>13</v>
      </c>
      <c r="O63" s="67">
        <v>13</v>
      </c>
      <c r="P63" s="67">
        <v>13</v>
      </c>
      <c r="Q63" s="67">
        <v>13</v>
      </c>
      <c r="R63" s="67">
        <v>13</v>
      </c>
      <c r="S63" s="67">
        <v>13</v>
      </c>
      <c r="T63" s="67">
        <v>13</v>
      </c>
      <c r="U63" s="67">
        <v>13</v>
      </c>
      <c r="V63" s="67">
        <v>13</v>
      </c>
      <c r="W63" s="67">
        <v>13</v>
      </c>
      <c r="X63" s="67">
        <v>13</v>
      </c>
      <c r="Y63" s="67">
        <v>13</v>
      </c>
      <c r="Z63" s="67">
        <v>13</v>
      </c>
      <c r="AA63" s="67">
        <v>13</v>
      </c>
      <c r="AB63" s="67">
        <v>13</v>
      </c>
      <c r="AC63" s="37">
        <v>312</v>
      </c>
      <c r="AD63" s="37">
        <v>2184</v>
      </c>
      <c r="AE63" s="37">
        <v>113880</v>
      </c>
    </row>
    <row r="64" spans="1:31">
      <c r="A64" s="37"/>
      <c r="B64" s="37"/>
      <c r="C64" s="37" t="s">
        <v>200</v>
      </c>
      <c r="D64" s="37" t="s">
        <v>119</v>
      </c>
      <c r="E64" s="67">
        <v>13</v>
      </c>
      <c r="F64" s="67">
        <v>13</v>
      </c>
      <c r="G64" s="67">
        <v>13</v>
      </c>
      <c r="H64" s="67">
        <v>13</v>
      </c>
      <c r="I64" s="67">
        <v>13</v>
      </c>
      <c r="J64" s="67">
        <v>13</v>
      </c>
      <c r="K64" s="67">
        <v>13</v>
      </c>
      <c r="L64" s="67">
        <v>13</v>
      </c>
      <c r="M64" s="67">
        <v>13</v>
      </c>
      <c r="N64" s="67">
        <v>13</v>
      </c>
      <c r="O64" s="67">
        <v>13</v>
      </c>
      <c r="P64" s="67">
        <v>13</v>
      </c>
      <c r="Q64" s="67">
        <v>13</v>
      </c>
      <c r="R64" s="67">
        <v>13</v>
      </c>
      <c r="S64" s="67">
        <v>13</v>
      </c>
      <c r="T64" s="67">
        <v>13</v>
      </c>
      <c r="U64" s="67">
        <v>13</v>
      </c>
      <c r="V64" s="67">
        <v>13</v>
      </c>
      <c r="W64" s="67">
        <v>13</v>
      </c>
      <c r="X64" s="67">
        <v>13</v>
      </c>
      <c r="Y64" s="67">
        <v>13</v>
      </c>
      <c r="Z64" s="67">
        <v>13</v>
      </c>
      <c r="AA64" s="67">
        <v>13</v>
      </c>
      <c r="AB64" s="67">
        <v>13</v>
      </c>
      <c r="AC64" s="37">
        <v>312</v>
      </c>
      <c r="AD64" s="37">
        <v>2184</v>
      </c>
      <c r="AE64" s="37"/>
    </row>
    <row r="65" spans="1:31">
      <c r="A65" s="37"/>
      <c r="B65" s="37"/>
      <c r="C65" s="37" t="s">
        <v>118</v>
      </c>
      <c r="D65" s="37" t="s">
        <v>119</v>
      </c>
      <c r="E65" s="67">
        <v>13</v>
      </c>
      <c r="F65" s="67">
        <v>13</v>
      </c>
      <c r="G65" s="67">
        <v>13</v>
      </c>
      <c r="H65" s="67">
        <v>13</v>
      </c>
      <c r="I65" s="67">
        <v>13</v>
      </c>
      <c r="J65" s="67">
        <v>13</v>
      </c>
      <c r="K65" s="67">
        <v>13</v>
      </c>
      <c r="L65" s="67">
        <v>13</v>
      </c>
      <c r="M65" s="67">
        <v>13</v>
      </c>
      <c r="N65" s="67">
        <v>13</v>
      </c>
      <c r="O65" s="67">
        <v>13</v>
      </c>
      <c r="P65" s="67">
        <v>13</v>
      </c>
      <c r="Q65" s="67">
        <v>13</v>
      </c>
      <c r="R65" s="67">
        <v>13</v>
      </c>
      <c r="S65" s="67">
        <v>13</v>
      </c>
      <c r="T65" s="67">
        <v>13</v>
      </c>
      <c r="U65" s="67">
        <v>13</v>
      </c>
      <c r="V65" s="67">
        <v>13</v>
      </c>
      <c r="W65" s="67">
        <v>13</v>
      </c>
      <c r="X65" s="67">
        <v>13</v>
      </c>
      <c r="Y65" s="67">
        <v>13</v>
      </c>
      <c r="Z65" s="67">
        <v>13</v>
      </c>
      <c r="AA65" s="67">
        <v>13</v>
      </c>
      <c r="AB65" s="67">
        <v>13</v>
      </c>
      <c r="AC65" s="37">
        <v>312</v>
      </c>
      <c r="AD65" s="37">
        <v>2184</v>
      </c>
      <c r="AE65" s="37"/>
    </row>
    <row r="66" spans="1:31">
      <c r="A66" s="37" t="s">
        <v>201</v>
      </c>
      <c r="B66" s="37" t="s">
        <v>120</v>
      </c>
      <c r="C66" s="37" t="s">
        <v>118</v>
      </c>
      <c r="D66" s="37" t="s">
        <v>119</v>
      </c>
      <c r="E66" s="67">
        <v>6.7</v>
      </c>
      <c r="F66" s="67">
        <v>6.7</v>
      </c>
      <c r="G66" s="67">
        <v>6.7</v>
      </c>
      <c r="H66" s="67">
        <v>6.7</v>
      </c>
      <c r="I66" s="67">
        <v>6.7</v>
      </c>
      <c r="J66" s="67">
        <v>6.7</v>
      </c>
      <c r="K66" s="67">
        <v>6.7</v>
      </c>
      <c r="L66" s="67">
        <v>6.7</v>
      </c>
      <c r="M66" s="67">
        <v>6.7</v>
      </c>
      <c r="N66" s="67">
        <v>6.7</v>
      </c>
      <c r="O66" s="67">
        <v>6.7</v>
      </c>
      <c r="P66" s="67">
        <v>6.7</v>
      </c>
      <c r="Q66" s="67">
        <v>6.7</v>
      </c>
      <c r="R66" s="67">
        <v>6.7</v>
      </c>
      <c r="S66" s="67">
        <v>6.7</v>
      </c>
      <c r="T66" s="67">
        <v>6.7</v>
      </c>
      <c r="U66" s="67">
        <v>6.7</v>
      </c>
      <c r="V66" s="67">
        <v>6.7</v>
      </c>
      <c r="W66" s="67">
        <v>6.7</v>
      </c>
      <c r="X66" s="67">
        <v>6.7</v>
      </c>
      <c r="Y66" s="67">
        <v>6.7</v>
      </c>
      <c r="Z66" s="67">
        <v>6.7</v>
      </c>
      <c r="AA66" s="67">
        <v>6.7</v>
      </c>
      <c r="AB66" s="67">
        <v>6.7</v>
      </c>
      <c r="AC66" s="37">
        <v>160.80000000000001</v>
      </c>
      <c r="AD66" s="37">
        <v>1125.5999999999999</v>
      </c>
      <c r="AE66" s="37">
        <v>58692</v>
      </c>
    </row>
    <row r="67" spans="1:31">
      <c r="A67" s="37" t="s">
        <v>202</v>
      </c>
      <c r="B67" s="37" t="s">
        <v>120</v>
      </c>
      <c r="C67" s="37" t="s">
        <v>118</v>
      </c>
      <c r="D67" s="37" t="s">
        <v>119</v>
      </c>
      <c r="E67" s="67">
        <v>60</v>
      </c>
      <c r="F67" s="67">
        <v>60</v>
      </c>
      <c r="G67" s="67">
        <v>60</v>
      </c>
      <c r="H67" s="67">
        <v>60</v>
      </c>
      <c r="I67" s="67">
        <v>60</v>
      </c>
      <c r="J67" s="67">
        <v>60</v>
      </c>
      <c r="K67" s="67">
        <v>60</v>
      </c>
      <c r="L67" s="67">
        <v>60</v>
      </c>
      <c r="M67" s="67">
        <v>60</v>
      </c>
      <c r="N67" s="67">
        <v>60</v>
      </c>
      <c r="O67" s="67">
        <v>60</v>
      </c>
      <c r="P67" s="67">
        <v>60</v>
      </c>
      <c r="Q67" s="67">
        <v>60</v>
      </c>
      <c r="R67" s="67">
        <v>60</v>
      </c>
      <c r="S67" s="67">
        <v>60</v>
      </c>
      <c r="T67" s="67">
        <v>60</v>
      </c>
      <c r="U67" s="67">
        <v>60</v>
      </c>
      <c r="V67" s="67">
        <v>60</v>
      </c>
      <c r="W67" s="67">
        <v>60</v>
      </c>
      <c r="X67" s="67">
        <v>60</v>
      </c>
      <c r="Y67" s="67">
        <v>60</v>
      </c>
      <c r="Z67" s="67">
        <v>60</v>
      </c>
      <c r="AA67" s="67">
        <v>60</v>
      </c>
      <c r="AB67" s="67">
        <v>60</v>
      </c>
      <c r="AC67" s="37">
        <v>1440</v>
      </c>
      <c r="AD67" s="37">
        <v>10080</v>
      </c>
      <c r="AE67" s="37">
        <v>525600</v>
      </c>
    </row>
    <row r="68" spans="1:31">
      <c r="A68" s="37" t="s">
        <v>203</v>
      </c>
      <c r="B68" s="37" t="s">
        <v>120</v>
      </c>
      <c r="C68" s="37" t="s">
        <v>118</v>
      </c>
      <c r="D68" s="37" t="s">
        <v>119</v>
      </c>
      <c r="E68" s="67">
        <v>16</v>
      </c>
      <c r="F68" s="67">
        <v>16</v>
      </c>
      <c r="G68" s="67">
        <v>16</v>
      </c>
      <c r="H68" s="67">
        <v>16</v>
      </c>
      <c r="I68" s="67">
        <v>16</v>
      </c>
      <c r="J68" s="67">
        <v>16</v>
      </c>
      <c r="K68" s="67">
        <v>16</v>
      </c>
      <c r="L68" s="67">
        <v>16</v>
      </c>
      <c r="M68" s="67">
        <v>16</v>
      </c>
      <c r="N68" s="67">
        <v>16</v>
      </c>
      <c r="O68" s="67">
        <v>16</v>
      </c>
      <c r="P68" s="67">
        <v>16</v>
      </c>
      <c r="Q68" s="67">
        <v>16</v>
      </c>
      <c r="R68" s="67">
        <v>16</v>
      </c>
      <c r="S68" s="67">
        <v>16</v>
      </c>
      <c r="T68" s="67">
        <v>16</v>
      </c>
      <c r="U68" s="67">
        <v>16</v>
      </c>
      <c r="V68" s="67">
        <v>16</v>
      </c>
      <c r="W68" s="67">
        <v>16</v>
      </c>
      <c r="X68" s="67">
        <v>16</v>
      </c>
      <c r="Y68" s="67">
        <v>16</v>
      </c>
      <c r="Z68" s="67">
        <v>16</v>
      </c>
      <c r="AA68" s="67">
        <v>16</v>
      </c>
      <c r="AB68" s="67">
        <v>16</v>
      </c>
      <c r="AC68" s="37">
        <v>384</v>
      </c>
      <c r="AD68" s="37">
        <v>2688</v>
      </c>
      <c r="AE68" s="37">
        <v>140160</v>
      </c>
    </row>
    <row r="69" spans="1:31">
      <c r="A69" s="37" t="s">
        <v>142</v>
      </c>
      <c r="B69" s="37" t="s">
        <v>126</v>
      </c>
      <c r="C69" s="37" t="s">
        <v>118</v>
      </c>
      <c r="D69" s="37" t="s">
        <v>119</v>
      </c>
      <c r="E69" s="67">
        <v>120</v>
      </c>
      <c r="F69" s="67">
        <v>120</v>
      </c>
      <c r="G69" s="67">
        <v>120</v>
      </c>
      <c r="H69" s="67">
        <v>120</v>
      </c>
      <c r="I69" s="67">
        <v>120</v>
      </c>
      <c r="J69" s="67">
        <v>120</v>
      </c>
      <c r="K69" s="67">
        <v>120</v>
      </c>
      <c r="L69" s="67">
        <v>120</v>
      </c>
      <c r="M69" s="67">
        <v>120</v>
      </c>
      <c r="N69" s="67">
        <v>120</v>
      </c>
      <c r="O69" s="67">
        <v>120</v>
      </c>
      <c r="P69" s="67">
        <v>120</v>
      </c>
      <c r="Q69" s="67">
        <v>120</v>
      </c>
      <c r="R69" s="67">
        <v>120</v>
      </c>
      <c r="S69" s="67">
        <v>120</v>
      </c>
      <c r="T69" s="67">
        <v>120</v>
      </c>
      <c r="U69" s="67">
        <v>120</v>
      </c>
      <c r="V69" s="67">
        <v>120</v>
      </c>
      <c r="W69" s="67">
        <v>120</v>
      </c>
      <c r="X69" s="67">
        <v>120</v>
      </c>
      <c r="Y69" s="67">
        <v>120</v>
      </c>
      <c r="Z69" s="67">
        <v>120</v>
      </c>
      <c r="AA69" s="67">
        <v>120</v>
      </c>
      <c r="AB69" s="67">
        <v>120</v>
      </c>
      <c r="AC69" s="37">
        <v>2880</v>
      </c>
      <c r="AD69" s="37">
        <v>20160</v>
      </c>
      <c r="AE69" s="37">
        <v>1051200</v>
      </c>
    </row>
    <row r="70" spans="1:31">
      <c r="A70" s="37" t="s">
        <v>124</v>
      </c>
      <c r="B70" s="37" t="s">
        <v>117</v>
      </c>
      <c r="C70" s="37" t="s">
        <v>118</v>
      </c>
      <c r="D70" s="37" t="s">
        <v>119</v>
      </c>
      <c r="E70" s="67">
        <v>0</v>
      </c>
      <c r="F70" s="67">
        <v>0</v>
      </c>
      <c r="G70" s="67">
        <v>0</v>
      </c>
      <c r="H70" s="67">
        <v>0</v>
      </c>
      <c r="I70" s="67">
        <v>0</v>
      </c>
      <c r="J70" s="67">
        <v>0</v>
      </c>
      <c r="K70" s="67">
        <v>0</v>
      </c>
      <c r="L70" s="67">
        <v>0</v>
      </c>
      <c r="M70" s="67">
        <v>0</v>
      </c>
      <c r="N70" s="67">
        <v>0</v>
      </c>
      <c r="O70" s="67">
        <v>0</v>
      </c>
      <c r="P70" s="67">
        <v>0</v>
      </c>
      <c r="Q70" s="67">
        <v>0</v>
      </c>
      <c r="R70" s="67">
        <v>0</v>
      </c>
      <c r="S70" s="67">
        <v>0</v>
      </c>
      <c r="T70" s="67">
        <v>0</v>
      </c>
      <c r="U70" s="67">
        <v>0</v>
      </c>
      <c r="V70" s="67">
        <v>0</v>
      </c>
      <c r="W70" s="67">
        <v>0</v>
      </c>
      <c r="X70" s="67">
        <v>0</v>
      </c>
      <c r="Y70" s="67">
        <v>0</v>
      </c>
      <c r="Z70" s="67">
        <v>0</v>
      </c>
      <c r="AA70" s="67">
        <v>0</v>
      </c>
      <c r="AB70" s="67">
        <v>0</v>
      </c>
      <c r="AC70" s="37">
        <v>0</v>
      </c>
      <c r="AD70" s="37">
        <v>0</v>
      </c>
      <c r="AE70" s="37">
        <v>0</v>
      </c>
    </row>
    <row r="71" spans="1:31">
      <c r="A71" s="37" t="s">
        <v>125</v>
      </c>
      <c r="B71" s="37" t="s">
        <v>126</v>
      </c>
      <c r="C71" s="37" t="s">
        <v>118</v>
      </c>
      <c r="D71" s="37" t="s">
        <v>119</v>
      </c>
      <c r="E71" s="67">
        <v>0.2</v>
      </c>
      <c r="F71" s="67">
        <v>0.2</v>
      </c>
      <c r="G71" s="67">
        <v>0.2</v>
      </c>
      <c r="H71" s="67">
        <v>0.2</v>
      </c>
      <c r="I71" s="67">
        <v>0.2</v>
      </c>
      <c r="J71" s="67">
        <v>0.2</v>
      </c>
      <c r="K71" s="67">
        <v>0.2</v>
      </c>
      <c r="L71" s="67">
        <v>0.2</v>
      </c>
      <c r="M71" s="67">
        <v>0.2</v>
      </c>
      <c r="N71" s="67">
        <v>0.2</v>
      </c>
      <c r="O71" s="67">
        <v>0.2</v>
      </c>
      <c r="P71" s="67">
        <v>0.2</v>
      </c>
      <c r="Q71" s="67">
        <v>0.2</v>
      </c>
      <c r="R71" s="67">
        <v>0.2</v>
      </c>
      <c r="S71" s="67">
        <v>0.2</v>
      </c>
      <c r="T71" s="67">
        <v>0.2</v>
      </c>
      <c r="U71" s="67">
        <v>0.2</v>
      </c>
      <c r="V71" s="67">
        <v>0.2</v>
      </c>
      <c r="W71" s="67">
        <v>0.2</v>
      </c>
      <c r="X71" s="67">
        <v>0.2</v>
      </c>
      <c r="Y71" s="67">
        <v>0.2</v>
      </c>
      <c r="Z71" s="67">
        <v>0.2</v>
      </c>
      <c r="AA71" s="67">
        <v>0.2</v>
      </c>
      <c r="AB71" s="67">
        <v>0.2</v>
      </c>
      <c r="AC71" s="37">
        <v>4.8</v>
      </c>
      <c r="AD71" s="37">
        <v>33.6</v>
      </c>
      <c r="AE71" s="37">
        <v>1752</v>
      </c>
    </row>
    <row r="72" spans="1:31">
      <c r="A72" s="37" t="s">
        <v>127</v>
      </c>
      <c r="B72" s="37" t="s">
        <v>126</v>
      </c>
      <c r="C72" s="37" t="s">
        <v>128</v>
      </c>
      <c r="D72" s="37" t="s">
        <v>119</v>
      </c>
      <c r="E72" s="67">
        <v>1</v>
      </c>
      <c r="F72" s="67">
        <v>1</v>
      </c>
      <c r="G72" s="67">
        <v>1</v>
      </c>
      <c r="H72" s="67">
        <v>1</v>
      </c>
      <c r="I72" s="67">
        <v>1</v>
      </c>
      <c r="J72" s="67">
        <v>1</v>
      </c>
      <c r="K72" s="67">
        <v>1</v>
      </c>
      <c r="L72" s="67">
        <v>1</v>
      </c>
      <c r="M72" s="67">
        <v>1</v>
      </c>
      <c r="N72" s="67">
        <v>1</v>
      </c>
      <c r="O72" s="67">
        <v>1</v>
      </c>
      <c r="P72" s="67">
        <v>1</v>
      </c>
      <c r="Q72" s="67">
        <v>1</v>
      </c>
      <c r="R72" s="67">
        <v>1</v>
      </c>
      <c r="S72" s="67">
        <v>1</v>
      </c>
      <c r="T72" s="67">
        <v>1</v>
      </c>
      <c r="U72" s="67">
        <v>1</v>
      </c>
      <c r="V72" s="67">
        <v>1</v>
      </c>
      <c r="W72" s="67">
        <v>1</v>
      </c>
      <c r="X72" s="67">
        <v>1</v>
      </c>
      <c r="Y72" s="67">
        <v>1</v>
      </c>
      <c r="Z72" s="67">
        <v>1</v>
      </c>
      <c r="AA72" s="67">
        <v>1</v>
      </c>
      <c r="AB72" s="67">
        <v>1</v>
      </c>
      <c r="AC72" s="37">
        <v>24</v>
      </c>
      <c r="AD72" s="37">
        <v>168</v>
      </c>
      <c r="AE72" s="37">
        <v>6924</v>
      </c>
    </row>
    <row r="73" spans="1:31">
      <c r="C73" s="36" t="s">
        <v>129</v>
      </c>
      <c r="D73" s="36" t="s">
        <v>119</v>
      </c>
      <c r="E73" s="68">
        <v>0.5</v>
      </c>
      <c r="F73" s="68">
        <v>0.5</v>
      </c>
      <c r="G73" s="68">
        <v>0.5</v>
      </c>
      <c r="H73" s="68">
        <v>0.5</v>
      </c>
      <c r="I73" s="68">
        <v>0.5</v>
      </c>
      <c r="J73" s="68">
        <v>0.5</v>
      </c>
      <c r="K73" s="68">
        <v>0.5</v>
      </c>
      <c r="L73" s="68">
        <v>0.5</v>
      </c>
      <c r="M73" s="68">
        <v>0.5</v>
      </c>
      <c r="N73" s="68">
        <v>0.5</v>
      </c>
      <c r="O73" s="68">
        <v>0.5</v>
      </c>
      <c r="P73" s="68">
        <v>0.5</v>
      </c>
      <c r="Q73" s="68">
        <v>0.5</v>
      </c>
      <c r="R73" s="68">
        <v>0.5</v>
      </c>
      <c r="S73" s="68">
        <v>0.5</v>
      </c>
      <c r="T73" s="68">
        <v>0.5</v>
      </c>
      <c r="U73" s="68">
        <v>0.5</v>
      </c>
      <c r="V73" s="68">
        <v>0.5</v>
      </c>
      <c r="W73" s="68">
        <v>0.5</v>
      </c>
      <c r="X73" s="68">
        <v>0.5</v>
      </c>
      <c r="Y73" s="68">
        <v>0.5</v>
      </c>
      <c r="Z73" s="68">
        <v>0.5</v>
      </c>
      <c r="AA73" s="68">
        <v>0.5</v>
      </c>
      <c r="AB73" s="68">
        <v>0.5</v>
      </c>
      <c r="AC73" s="36">
        <v>12</v>
      </c>
      <c r="AD73" s="36">
        <v>84</v>
      </c>
    </row>
    <row r="74" spans="1:31">
      <c r="C74" s="36" t="s">
        <v>118</v>
      </c>
      <c r="D74" s="36" t="s">
        <v>119</v>
      </c>
      <c r="E74" s="36">
        <v>1</v>
      </c>
      <c r="F74" s="36">
        <v>1</v>
      </c>
      <c r="G74" s="36">
        <v>1</v>
      </c>
      <c r="H74" s="36">
        <v>1</v>
      </c>
      <c r="I74" s="36">
        <v>1</v>
      </c>
      <c r="J74" s="36">
        <v>1</v>
      </c>
      <c r="K74" s="36">
        <v>1</v>
      </c>
      <c r="L74" s="36">
        <v>1</v>
      </c>
      <c r="M74" s="36">
        <v>1</v>
      </c>
      <c r="N74" s="36">
        <v>1</v>
      </c>
      <c r="O74" s="36">
        <v>1</v>
      </c>
      <c r="P74" s="36">
        <v>1</v>
      </c>
      <c r="Q74" s="36">
        <v>1</v>
      </c>
      <c r="R74" s="36">
        <v>1</v>
      </c>
      <c r="S74" s="36">
        <v>1</v>
      </c>
      <c r="T74" s="36">
        <v>1</v>
      </c>
      <c r="U74" s="36">
        <v>1</v>
      </c>
      <c r="V74" s="36">
        <v>1</v>
      </c>
      <c r="W74" s="36">
        <v>1</v>
      </c>
      <c r="X74" s="36">
        <v>1</v>
      </c>
      <c r="Y74" s="36">
        <v>1</v>
      </c>
      <c r="Z74" s="36">
        <v>1</v>
      </c>
      <c r="AA74" s="36">
        <v>1</v>
      </c>
      <c r="AB74" s="36">
        <v>1</v>
      </c>
      <c r="AC74" s="36">
        <v>24</v>
      </c>
      <c r="AD74" s="36">
        <v>168</v>
      </c>
    </row>
    <row r="75" spans="1:31">
      <c r="A75" s="30" t="s">
        <v>204</v>
      </c>
      <c r="B75" s="36" t="s">
        <v>126</v>
      </c>
      <c r="C75" s="36" t="s">
        <v>118</v>
      </c>
      <c r="D75" s="36" t="s">
        <v>119</v>
      </c>
      <c r="E75" s="36">
        <v>0</v>
      </c>
      <c r="F75" s="36">
        <v>0</v>
      </c>
      <c r="G75" s="36">
        <v>0</v>
      </c>
      <c r="H75" s="36">
        <v>0</v>
      </c>
      <c r="I75" s="36">
        <v>0</v>
      </c>
      <c r="J75" s="36">
        <v>0</v>
      </c>
      <c r="K75" s="36">
        <v>0</v>
      </c>
      <c r="L75" s="36">
        <v>0</v>
      </c>
      <c r="M75" s="36">
        <v>0</v>
      </c>
      <c r="N75" s="36">
        <v>0</v>
      </c>
      <c r="O75" s="36">
        <v>0</v>
      </c>
      <c r="P75" s="36">
        <v>0</v>
      </c>
      <c r="Q75" s="36">
        <v>0</v>
      </c>
      <c r="R75" s="36">
        <v>0</v>
      </c>
      <c r="S75" s="36">
        <v>0</v>
      </c>
      <c r="T75" s="36">
        <v>0</v>
      </c>
      <c r="U75" s="36">
        <v>0</v>
      </c>
      <c r="V75" s="36">
        <v>0</v>
      </c>
      <c r="W75" s="36">
        <v>0</v>
      </c>
      <c r="X75" s="36">
        <v>0</v>
      </c>
      <c r="Y75" s="36">
        <v>0</v>
      </c>
      <c r="Z75" s="36">
        <v>0</v>
      </c>
      <c r="AA75" s="36">
        <v>0</v>
      </c>
      <c r="AB75" s="36">
        <v>0</v>
      </c>
      <c r="AC75" s="36">
        <v>0</v>
      </c>
      <c r="AD75" s="36">
        <v>0</v>
      </c>
      <c r="AE75" s="36">
        <v>0</v>
      </c>
    </row>
    <row r="76" spans="1:31">
      <c r="A76" s="36" t="s">
        <v>265</v>
      </c>
      <c r="B76" s="36" t="s">
        <v>120</v>
      </c>
      <c r="C76" s="36" t="s">
        <v>118</v>
      </c>
      <c r="D76" s="36" t="s">
        <v>119</v>
      </c>
      <c r="E76" s="38">
        <v>100</v>
      </c>
      <c r="F76" s="38">
        <v>100</v>
      </c>
      <c r="G76" s="38">
        <v>100</v>
      </c>
      <c r="H76" s="38">
        <v>100</v>
      </c>
      <c r="I76" s="38">
        <v>100</v>
      </c>
      <c r="J76" s="38">
        <v>100</v>
      </c>
      <c r="K76" s="38">
        <v>100</v>
      </c>
      <c r="L76" s="38">
        <v>100</v>
      </c>
      <c r="M76" s="38">
        <v>100</v>
      </c>
      <c r="N76" s="38">
        <v>100</v>
      </c>
      <c r="O76" s="38">
        <v>100</v>
      </c>
      <c r="P76" s="38">
        <v>100</v>
      </c>
      <c r="Q76" s="38">
        <v>100</v>
      </c>
      <c r="R76" s="38">
        <v>100</v>
      </c>
      <c r="S76" s="38">
        <v>100</v>
      </c>
      <c r="T76" s="38">
        <v>100</v>
      </c>
      <c r="U76" s="38">
        <v>100</v>
      </c>
      <c r="V76" s="38">
        <v>100</v>
      </c>
      <c r="W76" s="38">
        <v>100</v>
      </c>
      <c r="X76" s="38">
        <v>100</v>
      </c>
      <c r="Y76" s="38">
        <v>100</v>
      </c>
      <c r="Z76" s="38">
        <v>100</v>
      </c>
      <c r="AA76" s="38">
        <v>100</v>
      </c>
      <c r="AB76" s="38">
        <v>100</v>
      </c>
      <c r="AC76" s="36">
        <v>2400</v>
      </c>
      <c r="AD76" s="36">
        <v>16800</v>
      </c>
      <c r="AE76" s="36">
        <v>876000</v>
      </c>
    </row>
    <row r="77" spans="1:31"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</row>
    <row r="78" spans="1:31"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</row>
    <row r="79" spans="1:31"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</row>
    <row r="80" spans="1:31"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</row>
    <row r="81" spans="5:28"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</row>
    <row r="82" spans="5:28"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</row>
    <row r="83" spans="5:28"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</row>
  </sheetData>
  <phoneticPr fontId="2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R670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1.25"/>
  <cols>
    <col min="1" max="1" width="2.5" style="58" customWidth="1"/>
    <col min="2" max="2" width="37.6640625" style="57" bestFit="1" customWidth="1"/>
    <col min="3" max="18" width="17" style="47" customWidth="1"/>
    <col min="19" max="16384" width="9.33203125" style="47"/>
  </cols>
  <sheetData>
    <row r="1" spans="1:18" ht="20.25">
      <c r="A1" s="44" t="s">
        <v>153</v>
      </c>
      <c r="B1" s="45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</row>
    <row r="2" spans="1:18" s="50" customFormat="1">
      <c r="A2" s="96"/>
      <c r="B2" s="96"/>
      <c r="C2" s="49" t="s">
        <v>97</v>
      </c>
      <c r="D2" s="49" t="s">
        <v>98</v>
      </c>
      <c r="E2" s="49" t="s">
        <v>99</v>
      </c>
      <c r="F2" s="49" t="s">
        <v>100</v>
      </c>
      <c r="G2" s="49" t="s">
        <v>101</v>
      </c>
      <c r="H2" s="49" t="s">
        <v>102</v>
      </c>
      <c r="I2" s="49" t="s">
        <v>103</v>
      </c>
      <c r="J2" s="49" t="s">
        <v>104</v>
      </c>
      <c r="K2" s="49" t="s">
        <v>105</v>
      </c>
      <c r="L2" s="49" t="s">
        <v>106</v>
      </c>
      <c r="M2" s="49" t="s">
        <v>291</v>
      </c>
      <c r="N2" s="49" t="s">
        <v>107</v>
      </c>
      <c r="O2" s="49" t="s">
        <v>108</v>
      </c>
      <c r="P2" s="49" t="s">
        <v>109</v>
      </c>
      <c r="Q2" s="49" t="s">
        <v>110</v>
      </c>
      <c r="R2" s="49" t="s">
        <v>111</v>
      </c>
    </row>
    <row r="3" spans="1:18">
      <c r="A3" s="51" t="s">
        <v>7</v>
      </c>
      <c r="B3" s="45"/>
      <c r="C3" s="50"/>
    </row>
    <row r="4" spans="1:18">
      <c r="A4" s="48"/>
      <c r="B4" s="52" t="s">
        <v>9</v>
      </c>
      <c r="C4" s="92" t="s">
        <v>10</v>
      </c>
      <c r="D4" s="92" t="s">
        <v>11</v>
      </c>
      <c r="E4" s="92" t="s">
        <v>12</v>
      </c>
      <c r="F4" s="92" t="s">
        <v>13</v>
      </c>
      <c r="G4" s="92" t="s">
        <v>540</v>
      </c>
      <c r="H4" s="92" t="s">
        <v>14</v>
      </c>
      <c r="I4" s="92" t="s">
        <v>15</v>
      </c>
      <c r="J4" s="92" t="s">
        <v>16</v>
      </c>
      <c r="K4" s="92" t="s">
        <v>17</v>
      </c>
      <c r="L4" s="92" t="s">
        <v>18</v>
      </c>
      <c r="M4" s="92" t="s">
        <v>19</v>
      </c>
      <c r="N4" s="92" t="s">
        <v>20</v>
      </c>
      <c r="O4" s="92" t="s">
        <v>21</v>
      </c>
      <c r="P4" s="92" t="s">
        <v>22</v>
      </c>
      <c r="Q4" s="92">
        <v>7</v>
      </c>
      <c r="R4" s="92">
        <v>8</v>
      </c>
    </row>
    <row r="5" spans="1:18">
      <c r="A5" s="48"/>
      <c r="B5" s="52" t="s">
        <v>23</v>
      </c>
      <c r="C5" s="53" t="s">
        <v>24</v>
      </c>
      <c r="D5" s="54" t="s">
        <v>24</v>
      </c>
      <c r="E5" s="54" t="s">
        <v>24</v>
      </c>
      <c r="F5" s="54" t="s">
        <v>24</v>
      </c>
      <c r="G5" s="54" t="s">
        <v>24</v>
      </c>
      <c r="H5" s="54" t="s">
        <v>24</v>
      </c>
      <c r="I5" s="54" t="s">
        <v>24</v>
      </c>
      <c r="J5" s="54" t="s">
        <v>24</v>
      </c>
      <c r="K5" s="54" t="s">
        <v>24</v>
      </c>
      <c r="L5" s="54" t="s">
        <v>24</v>
      </c>
      <c r="M5" s="54" t="s">
        <v>24</v>
      </c>
      <c r="N5" s="54" t="s">
        <v>24</v>
      </c>
      <c r="O5" s="54" t="s">
        <v>24</v>
      </c>
      <c r="P5" s="54" t="s">
        <v>24</v>
      </c>
      <c r="Q5" s="54" t="s">
        <v>24</v>
      </c>
      <c r="R5" s="54" t="s">
        <v>24</v>
      </c>
    </row>
    <row r="6" spans="1:18">
      <c r="A6" s="48"/>
      <c r="B6" s="52"/>
      <c r="C6" s="89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</row>
    <row r="7" spans="1:18">
      <c r="A7" s="51" t="s">
        <v>36</v>
      </c>
      <c r="B7" s="45"/>
      <c r="C7" s="50"/>
      <c r="H7" s="91"/>
    </row>
    <row r="8" spans="1:18">
      <c r="A8" s="48"/>
      <c r="B8" s="51" t="s">
        <v>37</v>
      </c>
      <c r="C8" s="50"/>
    </row>
    <row r="9" spans="1:18">
      <c r="A9" s="48"/>
      <c r="B9" s="52" t="s">
        <v>38</v>
      </c>
      <c r="C9" s="53" t="str">
        <f>BuildingSummary!$C$26</f>
        <v>Mass wall</v>
      </c>
      <c r="D9" s="53" t="str">
        <f>BuildingSummary!$C$26</f>
        <v>Mass wall</v>
      </c>
      <c r="E9" s="53" t="str">
        <f>BuildingSummary!$C$26</f>
        <v>Mass wall</v>
      </c>
      <c r="F9" s="53" t="str">
        <f>BuildingSummary!$C$26</f>
        <v>Mass wall</v>
      </c>
      <c r="G9" s="53" t="str">
        <f>BuildingSummary!$C$26</f>
        <v>Mass wall</v>
      </c>
      <c r="H9" s="53" t="str">
        <f>BuildingSummary!$C$26</f>
        <v>Mass wall</v>
      </c>
      <c r="I9" s="53" t="str">
        <f>BuildingSummary!$C$26</f>
        <v>Mass wall</v>
      </c>
      <c r="J9" s="53" t="str">
        <f>BuildingSummary!$C$26</f>
        <v>Mass wall</v>
      </c>
      <c r="K9" s="53" t="str">
        <f>BuildingSummary!$C$26</f>
        <v>Mass wall</v>
      </c>
      <c r="L9" s="53" t="str">
        <f>BuildingSummary!$C$26</f>
        <v>Mass wall</v>
      </c>
      <c r="M9" s="53" t="str">
        <f>BuildingSummary!$C$26</f>
        <v>Mass wall</v>
      </c>
      <c r="N9" s="53" t="str">
        <f>BuildingSummary!$C$26</f>
        <v>Mass wall</v>
      </c>
      <c r="O9" s="53" t="str">
        <f>BuildingSummary!$C$26</f>
        <v>Mass wall</v>
      </c>
      <c r="P9" s="53" t="str">
        <f>BuildingSummary!$C$26</f>
        <v>Mass wall</v>
      </c>
      <c r="Q9" s="53" t="str">
        <f>BuildingSummary!$C$26</f>
        <v>Mass wall</v>
      </c>
      <c r="R9" s="53" t="str">
        <f>BuildingSummary!$C$26</f>
        <v>Mass wall</v>
      </c>
    </row>
    <row r="10" spans="1:18">
      <c r="A10" s="48"/>
      <c r="B10" s="52" t="s">
        <v>240</v>
      </c>
      <c r="C10" s="53">
        <f>1/Miami!$D$41</f>
        <v>0.42069835927639887</v>
      </c>
      <c r="D10" s="53">
        <f>1/Houston!$D$41</f>
        <v>0.51786639047125838</v>
      </c>
      <c r="E10" s="53">
        <f>1/Phoenix!$D$41</f>
        <v>0.42955326460481102</v>
      </c>
      <c r="F10" s="53">
        <f>1/Atlanta!$D$41</f>
        <v>0.60716454159077105</v>
      </c>
      <c r="G10" s="53">
        <f>1/LosAngeles!$D$41</f>
        <v>0.42069835927639887</v>
      </c>
      <c r="H10" s="53">
        <f>1/LasVegas!$D$41</f>
        <v>0.60716454159077105</v>
      </c>
      <c r="I10" s="53">
        <f>1/SanFrancisco!$D$41</f>
        <v>0.42069835927639887</v>
      </c>
      <c r="J10" s="53">
        <f>1/Baltimore!$D$41</f>
        <v>1.4684287812041115</v>
      </c>
      <c r="K10" s="53">
        <f>1/Albuquerque!$D$41</f>
        <v>0.92678405931417984</v>
      </c>
      <c r="L10" s="53">
        <f>1/Seattle!$D$41</f>
        <v>1.7605633802816902</v>
      </c>
      <c r="M10" s="53">
        <f>1/Chicago!$D$41</f>
        <v>1.7605633802816902</v>
      </c>
      <c r="N10" s="53">
        <f>1/Boulder!$D$41</f>
        <v>1.2578616352201257</v>
      </c>
      <c r="O10" s="53">
        <f>1/Minneapolis!$D$41</f>
        <v>2.4813895781637716</v>
      </c>
      <c r="P10" s="53">
        <f>1/Helena!$D$41</f>
        <v>2.2271714922048997</v>
      </c>
      <c r="Q10" s="53">
        <f>1/Duluth!$D$41</f>
        <v>2.8901734104046244</v>
      </c>
      <c r="R10" s="53">
        <f>1/Fairbanks!$D$41</f>
        <v>3.7453183520599249</v>
      </c>
    </row>
    <row r="11" spans="1:18">
      <c r="A11" s="48"/>
      <c r="B11" s="51" t="s">
        <v>40</v>
      </c>
      <c r="C11" s="50"/>
    </row>
    <row r="12" spans="1:18">
      <c r="A12" s="48"/>
      <c r="B12" s="55" t="s">
        <v>38</v>
      </c>
      <c r="C12" s="53" t="str">
        <f>BuildingSummary!$C$31</f>
        <v>IEAD</v>
      </c>
      <c r="D12" s="53" t="str">
        <f>BuildingSummary!$C$31</f>
        <v>IEAD</v>
      </c>
      <c r="E12" s="53" t="str">
        <f>BuildingSummary!$C$31</f>
        <v>IEAD</v>
      </c>
      <c r="F12" s="53" t="str">
        <f>BuildingSummary!$C$31</f>
        <v>IEAD</v>
      </c>
      <c r="G12" s="53" t="str">
        <f>BuildingSummary!$C$31</f>
        <v>IEAD</v>
      </c>
      <c r="H12" s="53" t="str">
        <f>BuildingSummary!$C$31</f>
        <v>IEAD</v>
      </c>
      <c r="I12" s="53" t="str">
        <f>BuildingSummary!$C$31</f>
        <v>IEAD</v>
      </c>
      <c r="J12" s="53" t="str">
        <f>BuildingSummary!$C$31</f>
        <v>IEAD</v>
      </c>
      <c r="K12" s="53" t="str">
        <f>BuildingSummary!$C$31</f>
        <v>IEAD</v>
      </c>
      <c r="L12" s="53" t="str">
        <f>BuildingSummary!$C$31</f>
        <v>IEAD</v>
      </c>
      <c r="M12" s="53" t="str">
        <f>BuildingSummary!$C$31</f>
        <v>IEAD</v>
      </c>
      <c r="N12" s="53" t="str">
        <f>BuildingSummary!$C$31</f>
        <v>IEAD</v>
      </c>
      <c r="O12" s="53" t="str">
        <f>BuildingSummary!$C$31</f>
        <v>IEAD</v>
      </c>
      <c r="P12" s="53" t="str">
        <f>BuildingSummary!$C$31</f>
        <v>IEAD</v>
      </c>
      <c r="Q12" s="53" t="str">
        <f>BuildingSummary!$C$31</f>
        <v>IEAD</v>
      </c>
      <c r="R12" s="53" t="str">
        <f>BuildingSummary!$C$31</f>
        <v>IEAD</v>
      </c>
    </row>
    <row r="13" spans="1:18">
      <c r="A13" s="48"/>
      <c r="B13" s="52" t="s">
        <v>240</v>
      </c>
      <c r="C13" s="53">
        <f>1/Miami!$D$45</f>
        <v>2.3752969121140142</v>
      </c>
      <c r="D13" s="53">
        <f>1/Houston!$D$45</f>
        <v>2.6666666666666665</v>
      </c>
      <c r="E13" s="53">
        <f>1/Phoenix!$D$45</f>
        <v>3.8314176245210727</v>
      </c>
      <c r="F13" s="53">
        <f>1/Atlanta!$D$45</f>
        <v>2.4449877750611249</v>
      </c>
      <c r="G13" s="53">
        <f>1/LosAngeles!$D$45</f>
        <v>1.7574692442882252</v>
      </c>
      <c r="H13" s="53">
        <f>1/LasVegas!$D$45</f>
        <v>3.6630036630036629</v>
      </c>
      <c r="I13" s="53">
        <f>1/SanFrancisco!$D$45</f>
        <v>1.996007984031936</v>
      </c>
      <c r="J13" s="53">
        <f>1/Baltimore!$D$45</f>
        <v>3.0303030303030303</v>
      </c>
      <c r="K13" s="53">
        <f>1/Albuquerque!$D$45</f>
        <v>2.9850746268656714</v>
      </c>
      <c r="L13" s="53">
        <f>1/Seattle!$D$45</f>
        <v>2.7472527472527473</v>
      </c>
      <c r="M13" s="53">
        <f>1/Chicago!$D$45</f>
        <v>3.3783783783783785</v>
      </c>
      <c r="N13" s="53">
        <f>1/Boulder!$D$45</f>
        <v>3.5087719298245617</v>
      </c>
      <c r="O13" s="53">
        <f>1/Minneapolis!$D$45</f>
        <v>3.9682539682539684</v>
      </c>
      <c r="P13" s="53">
        <f>1/Helena!$D$45</f>
        <v>3.6496350364963499</v>
      </c>
      <c r="Q13" s="53">
        <f>1/Duluth!$D$45</f>
        <v>4.4052863436123344</v>
      </c>
      <c r="R13" s="53">
        <f>1/Fairbanks!$D$45</f>
        <v>5.7471264367816097</v>
      </c>
    </row>
    <row r="14" spans="1:18">
      <c r="A14" s="48"/>
      <c r="B14" s="51" t="s">
        <v>42</v>
      </c>
      <c r="C14" s="50"/>
    </row>
    <row r="15" spans="1:18">
      <c r="A15" s="48"/>
      <c r="B15" s="52" t="s">
        <v>241</v>
      </c>
      <c r="C15" s="53">
        <f>Miami!$E$63</f>
        <v>5.835</v>
      </c>
      <c r="D15" s="53">
        <f>Houston!$E$63</f>
        <v>5.835</v>
      </c>
      <c r="E15" s="53">
        <f>Phoenix!$E$63</f>
        <v>5.835</v>
      </c>
      <c r="F15" s="53">
        <f>Atlanta!$E$63</f>
        <v>4.0919999999999996</v>
      </c>
      <c r="G15" s="53">
        <f>LosAngeles!$E$63</f>
        <v>5.835</v>
      </c>
      <c r="H15" s="53">
        <f>LasVegas!$E$63</f>
        <v>5.835</v>
      </c>
      <c r="I15" s="53">
        <f>SanFrancisco!$E$63</f>
        <v>4.0919999999999996</v>
      </c>
      <c r="J15" s="53">
        <f>Baltimore!$E$63</f>
        <v>3.3540000000000001</v>
      </c>
      <c r="K15" s="53">
        <f>Albuquerque!$E$63</f>
        <v>4.0919999999999996</v>
      </c>
      <c r="L15" s="53">
        <f>Seattle!$E$63</f>
        <v>4.0919999999999996</v>
      </c>
      <c r="M15" s="53">
        <f>Chicago!$E$63</f>
        <v>3.3540000000000001</v>
      </c>
      <c r="N15" s="53">
        <f>Boulder!$E$63</f>
        <v>3.3540000000000001</v>
      </c>
      <c r="O15" s="53">
        <f>Minneapolis!$E$63</f>
        <v>2.956</v>
      </c>
      <c r="P15" s="53">
        <f>Helena!$E$63</f>
        <v>2.956</v>
      </c>
      <c r="Q15" s="53">
        <f>Duluth!$E$63</f>
        <v>2.956</v>
      </c>
      <c r="R15" s="53">
        <f>Fairbanks!$E$63</f>
        <v>2.956</v>
      </c>
    </row>
    <row r="16" spans="1:18">
      <c r="A16" s="48"/>
      <c r="B16" s="52" t="s">
        <v>43</v>
      </c>
      <c r="C16" s="53">
        <f>Miami!$F$63</f>
        <v>0.251</v>
      </c>
      <c r="D16" s="53">
        <f>Houston!$F$63</f>
        <v>0.251</v>
      </c>
      <c r="E16" s="53">
        <f>Phoenix!$F$63</f>
        <v>0.251</v>
      </c>
      <c r="F16" s="53">
        <f>Atlanta!$F$63</f>
        <v>0.255</v>
      </c>
      <c r="G16" s="53">
        <f>LosAngeles!$F$63</f>
        <v>0.44</v>
      </c>
      <c r="H16" s="53">
        <f>LasVegas!$F$63</f>
        <v>0.251</v>
      </c>
      <c r="I16" s="53">
        <f>SanFrancisco!$F$63</f>
        <v>0.39200000000000002</v>
      </c>
      <c r="J16" s="53">
        <f>Baltimore!$F$63</f>
        <v>0.35499999999999998</v>
      </c>
      <c r="K16" s="53">
        <f>Albuquerque!$F$63</f>
        <v>0.36199999999999999</v>
      </c>
      <c r="L16" s="53">
        <f>Seattle!$F$63</f>
        <v>0.39200000000000002</v>
      </c>
      <c r="M16" s="53">
        <f>Chicago!$F$63</f>
        <v>0.38500000000000001</v>
      </c>
      <c r="N16" s="53">
        <f>Boulder!$F$63</f>
        <v>0.38500000000000001</v>
      </c>
      <c r="O16" s="53">
        <f>Minneapolis!$F$63</f>
        <v>0.38500000000000001</v>
      </c>
      <c r="P16" s="53">
        <f>Helena!$F$63</f>
        <v>0.38500000000000001</v>
      </c>
      <c r="Q16" s="53">
        <f>Duluth!$F$63</f>
        <v>0.48699999999999999</v>
      </c>
      <c r="R16" s="53">
        <f>Fairbanks!$F$63</f>
        <v>0.61599999999999999</v>
      </c>
    </row>
    <row r="17" spans="1:18">
      <c r="A17" s="48"/>
      <c r="B17" s="52" t="s">
        <v>44</v>
      </c>
      <c r="C17" s="53">
        <f>Miami!$G$63</f>
        <v>0.11</v>
      </c>
      <c r="D17" s="53">
        <f>Houston!$G$63</f>
        <v>0.11</v>
      </c>
      <c r="E17" s="53">
        <f>Phoenix!$G$63</f>
        <v>0.11</v>
      </c>
      <c r="F17" s="53">
        <f>Atlanta!$G$63</f>
        <v>0.129</v>
      </c>
      <c r="G17" s="53">
        <f>LosAngeles!$G$63</f>
        <v>0.27200000000000002</v>
      </c>
      <c r="H17" s="53">
        <f>LasVegas!$G$63</f>
        <v>0.11</v>
      </c>
      <c r="I17" s="53">
        <f>SanFrancisco!$G$63</f>
        <v>0.253</v>
      </c>
      <c r="J17" s="53">
        <f>Baltimore!$G$63</f>
        <v>0.27400000000000002</v>
      </c>
      <c r="K17" s="53">
        <f>Albuquerque!$G$63</f>
        <v>0.22500000000000001</v>
      </c>
      <c r="L17" s="53">
        <f>Seattle!$G$63</f>
        <v>0.253</v>
      </c>
      <c r="M17" s="53">
        <f>Chicago!$G$63</f>
        <v>0.30499999999999999</v>
      </c>
      <c r="N17" s="53">
        <f>Boulder!$G$63</f>
        <v>0.30499999999999999</v>
      </c>
      <c r="O17" s="53">
        <f>Minneapolis!$G$63</f>
        <v>0.30499999999999999</v>
      </c>
      <c r="P17" s="53">
        <f>Helena!$G$63</f>
        <v>0.30499999999999999</v>
      </c>
      <c r="Q17" s="53">
        <f>Duluth!$G$63</f>
        <v>0.40899999999999997</v>
      </c>
      <c r="R17" s="53">
        <f>Fairbanks!$G$63</f>
        <v>0.54100000000000004</v>
      </c>
    </row>
    <row r="18" spans="1:18">
      <c r="A18" s="48"/>
      <c r="B18" s="51" t="s">
        <v>45</v>
      </c>
      <c r="C18" s="50"/>
    </row>
    <row r="19" spans="1:18">
      <c r="A19" s="48"/>
      <c r="B19" s="52" t="s">
        <v>241</v>
      </c>
      <c r="C19" s="53" t="s">
        <v>237</v>
      </c>
      <c r="D19" s="53" t="s">
        <v>237</v>
      </c>
      <c r="E19" s="53" t="s">
        <v>237</v>
      </c>
      <c r="F19" s="53" t="s">
        <v>237</v>
      </c>
      <c r="G19" s="53" t="s">
        <v>237</v>
      </c>
      <c r="H19" s="53" t="s">
        <v>237</v>
      </c>
      <c r="I19" s="53" t="s">
        <v>237</v>
      </c>
      <c r="J19" s="53" t="s">
        <v>237</v>
      </c>
      <c r="K19" s="53" t="s">
        <v>237</v>
      </c>
      <c r="L19" s="53" t="s">
        <v>237</v>
      </c>
      <c r="M19" s="53" t="s">
        <v>237</v>
      </c>
      <c r="N19" s="53" t="s">
        <v>237</v>
      </c>
      <c r="O19" s="53" t="s">
        <v>237</v>
      </c>
      <c r="P19" s="53" t="s">
        <v>237</v>
      </c>
      <c r="Q19" s="53" t="s">
        <v>237</v>
      </c>
      <c r="R19" s="53" t="s">
        <v>237</v>
      </c>
    </row>
    <row r="20" spans="1:18">
      <c r="A20" s="48"/>
      <c r="B20" s="52" t="s">
        <v>43</v>
      </c>
      <c r="C20" s="53" t="s">
        <v>237</v>
      </c>
      <c r="D20" s="53" t="s">
        <v>237</v>
      </c>
      <c r="E20" s="53" t="s">
        <v>237</v>
      </c>
      <c r="F20" s="53" t="s">
        <v>237</v>
      </c>
      <c r="G20" s="53" t="s">
        <v>237</v>
      </c>
      <c r="H20" s="53" t="s">
        <v>237</v>
      </c>
      <c r="I20" s="53" t="s">
        <v>237</v>
      </c>
      <c r="J20" s="53" t="s">
        <v>237</v>
      </c>
      <c r="K20" s="53" t="s">
        <v>237</v>
      </c>
      <c r="L20" s="53" t="s">
        <v>237</v>
      </c>
      <c r="M20" s="53" t="s">
        <v>237</v>
      </c>
      <c r="N20" s="53" t="s">
        <v>237</v>
      </c>
      <c r="O20" s="53" t="s">
        <v>237</v>
      </c>
      <c r="P20" s="53" t="s">
        <v>237</v>
      </c>
      <c r="Q20" s="53" t="s">
        <v>237</v>
      </c>
      <c r="R20" s="53" t="s">
        <v>237</v>
      </c>
    </row>
    <row r="21" spans="1:18">
      <c r="A21" s="48"/>
      <c r="B21" s="52" t="s">
        <v>44</v>
      </c>
      <c r="C21" s="53" t="s">
        <v>237</v>
      </c>
      <c r="D21" s="53" t="s">
        <v>237</v>
      </c>
      <c r="E21" s="53" t="s">
        <v>237</v>
      </c>
      <c r="F21" s="53" t="s">
        <v>237</v>
      </c>
      <c r="G21" s="53" t="s">
        <v>237</v>
      </c>
      <c r="H21" s="53" t="s">
        <v>237</v>
      </c>
      <c r="I21" s="53" t="s">
        <v>237</v>
      </c>
      <c r="J21" s="53" t="s">
        <v>237</v>
      </c>
      <c r="K21" s="53" t="s">
        <v>237</v>
      </c>
      <c r="L21" s="53" t="s">
        <v>237</v>
      </c>
      <c r="M21" s="53" t="s">
        <v>237</v>
      </c>
      <c r="N21" s="53" t="s">
        <v>237</v>
      </c>
      <c r="O21" s="53" t="s">
        <v>237</v>
      </c>
      <c r="P21" s="53" t="s">
        <v>237</v>
      </c>
      <c r="Q21" s="53" t="s">
        <v>237</v>
      </c>
      <c r="R21" s="53" t="s">
        <v>237</v>
      </c>
    </row>
    <row r="22" spans="1:18">
      <c r="A22" s="48"/>
      <c r="B22" s="51" t="s">
        <v>46</v>
      </c>
      <c r="C22" s="50"/>
    </row>
    <row r="23" spans="1:18">
      <c r="A23" s="48"/>
      <c r="B23" s="52" t="s">
        <v>47</v>
      </c>
      <c r="C23" s="53" t="str">
        <f>BuildingSummary!$C$46</f>
        <v>Mass Floor</v>
      </c>
      <c r="D23" s="53" t="str">
        <f>BuildingSummary!$C$46</f>
        <v>Mass Floor</v>
      </c>
      <c r="E23" s="53" t="str">
        <f>BuildingSummary!$C$46</f>
        <v>Mass Floor</v>
      </c>
      <c r="F23" s="53" t="str">
        <f>BuildingSummary!$C$46</f>
        <v>Mass Floor</v>
      </c>
      <c r="G23" s="53" t="str">
        <f>BuildingSummary!$C$46</f>
        <v>Mass Floor</v>
      </c>
      <c r="H23" s="53" t="str">
        <f>BuildingSummary!$C$46</f>
        <v>Mass Floor</v>
      </c>
      <c r="I23" s="53" t="str">
        <f>BuildingSummary!$C$46</f>
        <v>Mass Floor</v>
      </c>
      <c r="J23" s="53" t="str">
        <f>BuildingSummary!$C$46</f>
        <v>Mass Floor</v>
      </c>
      <c r="K23" s="53" t="str">
        <f>BuildingSummary!$C$46</f>
        <v>Mass Floor</v>
      </c>
      <c r="L23" s="53" t="str">
        <f>BuildingSummary!$C$46</f>
        <v>Mass Floor</v>
      </c>
      <c r="M23" s="53" t="str">
        <f>BuildingSummary!$C$46</f>
        <v>Mass Floor</v>
      </c>
      <c r="N23" s="53" t="str">
        <f>BuildingSummary!$C$46</f>
        <v>Mass Floor</v>
      </c>
      <c r="O23" s="53" t="str">
        <f>BuildingSummary!$C$46</f>
        <v>Mass Floor</v>
      </c>
      <c r="P23" s="53" t="str">
        <f>BuildingSummary!$C$46</f>
        <v>Mass Floor</v>
      </c>
      <c r="Q23" s="53" t="str">
        <f>BuildingSummary!$C$46</f>
        <v>Mass Floor</v>
      </c>
      <c r="R23" s="53" t="str">
        <f>BuildingSummary!$C$46</f>
        <v>Mass Floor</v>
      </c>
    </row>
    <row r="24" spans="1:18">
      <c r="A24" s="48"/>
      <c r="B24" s="52" t="s">
        <v>49</v>
      </c>
      <c r="C24" s="53" t="str">
        <f>BuildingSummary!$C$47</f>
        <v>4 in slab-on-grade</v>
      </c>
      <c r="D24" s="53" t="str">
        <f>BuildingSummary!$C$47</f>
        <v>4 in slab-on-grade</v>
      </c>
      <c r="E24" s="53" t="str">
        <f>BuildingSummary!$C$47</f>
        <v>4 in slab-on-grade</v>
      </c>
      <c r="F24" s="53" t="str">
        <f>BuildingSummary!$C$47</f>
        <v>4 in slab-on-grade</v>
      </c>
      <c r="G24" s="53" t="str">
        <f>BuildingSummary!$C$47</f>
        <v>4 in slab-on-grade</v>
      </c>
      <c r="H24" s="53" t="str">
        <f>BuildingSummary!$C$47</f>
        <v>4 in slab-on-grade</v>
      </c>
      <c r="I24" s="53" t="str">
        <f>BuildingSummary!$C$47</f>
        <v>4 in slab-on-grade</v>
      </c>
      <c r="J24" s="53" t="str">
        <f>BuildingSummary!$C$47</f>
        <v>4 in slab-on-grade</v>
      </c>
      <c r="K24" s="53" t="str">
        <f>BuildingSummary!$C$47</f>
        <v>4 in slab-on-grade</v>
      </c>
      <c r="L24" s="53" t="str">
        <f>BuildingSummary!$C$47</f>
        <v>4 in slab-on-grade</v>
      </c>
      <c r="M24" s="53" t="str">
        <f>BuildingSummary!$C$47</f>
        <v>4 in slab-on-grade</v>
      </c>
      <c r="N24" s="53" t="str">
        <f>BuildingSummary!$C$47</f>
        <v>4 in slab-on-grade</v>
      </c>
      <c r="O24" s="53" t="str">
        <f>BuildingSummary!$C$47</f>
        <v>4 in slab-on-grade</v>
      </c>
      <c r="P24" s="53" t="str">
        <f>BuildingSummary!$C$47</f>
        <v>4 in slab-on-grade</v>
      </c>
      <c r="Q24" s="53" t="str">
        <f>BuildingSummary!$C$47</f>
        <v>4 in slab-on-grade</v>
      </c>
      <c r="R24" s="53" t="str">
        <f>BuildingSummary!$C$47</f>
        <v>4 in slab-on-grade</v>
      </c>
    </row>
    <row r="25" spans="1:18">
      <c r="A25" s="48"/>
      <c r="B25" s="52" t="s">
        <v>240</v>
      </c>
      <c r="C25" s="53">
        <f>1/Miami!$D$44</f>
        <v>0.32051282051282048</v>
      </c>
      <c r="D25" s="53">
        <f>1/Houston!$D$44</f>
        <v>0.32051282051282048</v>
      </c>
      <c r="E25" s="53">
        <f>1/Phoenix!$D$44</f>
        <v>0.32051282051282048</v>
      </c>
      <c r="F25" s="53">
        <f>1/Atlanta!$D$44</f>
        <v>0.32051282051282048</v>
      </c>
      <c r="G25" s="53">
        <f>1/LosAngeles!$D$44</f>
        <v>0.32051282051282048</v>
      </c>
      <c r="H25" s="53">
        <f>1/LasVegas!$D$44</f>
        <v>0.32051282051282048</v>
      </c>
      <c r="I25" s="53">
        <f>1/SanFrancisco!$D$44</f>
        <v>0.32051282051282048</v>
      </c>
      <c r="J25" s="53">
        <f>1/Baltimore!$D$44</f>
        <v>0.32051282051282048</v>
      </c>
      <c r="K25" s="53">
        <f>1/Albuquerque!$D$44</f>
        <v>0.32051282051282048</v>
      </c>
      <c r="L25" s="53">
        <f>1/Seattle!$D$44</f>
        <v>0.32051282051282048</v>
      </c>
      <c r="M25" s="53">
        <f>1/Chicago!$D$44</f>
        <v>0.32051282051282048</v>
      </c>
      <c r="N25" s="53">
        <f>1/Boulder!$D$44</f>
        <v>0.32051282051282048</v>
      </c>
      <c r="O25" s="53">
        <f>1/Minneapolis!$D$44</f>
        <v>0.32051282051282048</v>
      </c>
      <c r="P25" s="53">
        <f>1/Helena!$D$44</f>
        <v>0.32051282051282048</v>
      </c>
      <c r="Q25" s="53">
        <f>1/Duluth!$D$44</f>
        <v>0.32051282051282048</v>
      </c>
      <c r="R25" s="53">
        <f>1/Fairbanks!$D$44</f>
        <v>0.32051282051282048</v>
      </c>
    </row>
    <row r="26" spans="1:18">
      <c r="A26" s="51" t="s">
        <v>55</v>
      </c>
      <c r="B26" s="45"/>
      <c r="C26" s="50"/>
    </row>
    <row r="27" spans="1:18">
      <c r="A27" s="48"/>
      <c r="B27" s="51" t="s">
        <v>60</v>
      </c>
      <c r="C27" s="50"/>
    </row>
    <row r="28" spans="1:18">
      <c r="A28" s="48"/>
      <c r="B28" s="52" t="s">
        <v>245</v>
      </c>
      <c r="C28" s="53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</row>
    <row r="29" spans="1:18">
      <c r="A29" s="48"/>
      <c r="B29" s="52" t="str">
        <f>Miami!A74</f>
        <v>PSZ-AC:1_UNITARY_PACKAGE_COOLCOIL</v>
      </c>
      <c r="C29" s="53">
        <f>10^(-3)*Miami!$C$74</f>
        <v>45.345120000000001</v>
      </c>
      <c r="D29" s="53">
        <f>10^(-3)*Houston!$C$74</f>
        <v>53.455470000000005</v>
      </c>
      <c r="E29" s="53">
        <f>10^(-3)*Phoenix!$C$74</f>
        <v>39.629570000000001</v>
      </c>
      <c r="F29" s="53">
        <f>10^(-3)*Atlanta!$C$74</f>
        <v>63.25797</v>
      </c>
      <c r="G29" s="53">
        <f>10^(-3)*LosAngeles!$C$74</f>
        <v>30.155280000000001</v>
      </c>
      <c r="H29" s="53">
        <f>10^(-3)*LasVegas!$C$74</f>
        <v>42.190539999999999</v>
      </c>
      <c r="I29" s="53">
        <f>10^(-3)*SanFrancisco!$C$74</f>
        <v>31.663550000000001</v>
      </c>
      <c r="J29" s="53">
        <f>10^(-3)*Baltimore!$C$74</f>
        <v>62.920160000000003</v>
      </c>
      <c r="K29" s="53">
        <f>10^(-3)*Albuquerque!$C$74</f>
        <v>46.79851</v>
      </c>
      <c r="L29" s="53">
        <f>10^(-3)*Seattle!$C$74</f>
        <v>35.939419999999998</v>
      </c>
      <c r="M29" s="53">
        <f>10^(-3)*Chicago!$C$74</f>
        <v>82.218710000000002</v>
      </c>
      <c r="N29" s="53">
        <f>10^(-3)*Boulder!$C$74</f>
        <v>64.333730000000003</v>
      </c>
      <c r="O29" s="53">
        <f>10^(-3)*Minneapolis!$C$74</f>
        <v>91.162520000000001</v>
      </c>
      <c r="P29" s="53">
        <f>10^(-3)*Helena!$C$74</f>
        <v>66.002630000000011</v>
      </c>
      <c r="Q29" s="53">
        <f>10^(-3)*Duluth!$C$74</f>
        <v>96.791449999999998</v>
      </c>
      <c r="R29" s="53">
        <f>10^(-3)*Fairbanks!$C$74</f>
        <v>84.287740000000014</v>
      </c>
    </row>
    <row r="30" spans="1:18">
      <c r="A30" s="48"/>
      <c r="B30" s="52" t="str">
        <f>Miami!A75</f>
        <v>PSZ-AC:2_UNITARY_PACKAGE_COOLCOIL</v>
      </c>
      <c r="C30" s="53">
        <f>10^(-3)*Miami!$C$75</f>
        <v>222.10924</v>
      </c>
      <c r="D30" s="53">
        <f>10^(-3)*Houston!$C$75</f>
        <v>194.12411</v>
      </c>
      <c r="E30" s="53">
        <f>10^(-3)*Phoenix!$C$75</f>
        <v>200.58614000000003</v>
      </c>
      <c r="F30" s="53">
        <f>10^(-3)*Atlanta!$C$75</f>
        <v>192.84308999999999</v>
      </c>
      <c r="G30" s="53">
        <f>10^(-3)*LosAngeles!$C$75</f>
        <v>155.34645</v>
      </c>
      <c r="H30" s="53">
        <f>10^(-3)*LasVegas!$C$75</f>
        <v>135.16157999999999</v>
      </c>
      <c r="I30" s="53">
        <f>10^(-3)*SanFrancisco!$C$75</f>
        <v>94.861949999999993</v>
      </c>
      <c r="J30" s="53">
        <f>10^(-3)*Baltimore!$C$75</f>
        <v>174.43520000000001</v>
      </c>
      <c r="K30" s="53">
        <f>10^(-3)*Albuquerque!$C$75</f>
        <v>119.01862</v>
      </c>
      <c r="L30" s="53">
        <f>10^(-3)*Seattle!$C$75</f>
        <v>104.86086999999999</v>
      </c>
      <c r="M30" s="53">
        <f>10^(-3)*Chicago!$C$75</f>
        <v>179.1713</v>
      </c>
      <c r="N30" s="53">
        <f>10^(-3)*Boulder!$C$75</f>
        <v>130.20155</v>
      </c>
      <c r="O30" s="53">
        <f>10^(-3)*Minneapolis!$C$75</f>
        <v>203.68954000000002</v>
      </c>
      <c r="P30" s="53">
        <f>10^(-3)*Helena!$C$75</f>
        <v>148.66917000000001</v>
      </c>
      <c r="Q30" s="53">
        <f>10^(-3)*Duluth!$C$75</f>
        <v>170.28048999999999</v>
      </c>
      <c r="R30" s="53">
        <f>10^(-3)*Fairbanks!$C$75</f>
        <v>195.83098000000001</v>
      </c>
    </row>
    <row r="31" spans="1:18">
      <c r="A31" s="48"/>
      <c r="B31" s="52" t="str">
        <f>Miami!A76</f>
        <v>PSZ-AC:3_UNITARY_PACKAGE_COOLCOIL</v>
      </c>
      <c r="C31" s="53">
        <f>10^(-3)*Miami!$C$76</f>
        <v>30.983130000000003</v>
      </c>
      <c r="D31" s="53">
        <f>10^(-3)*Houston!$C$76</f>
        <v>32.162640000000003</v>
      </c>
      <c r="E31" s="53">
        <f>10^(-3)*Phoenix!$C$76</f>
        <v>27.447110000000002</v>
      </c>
      <c r="F31" s="53">
        <f>10^(-3)*Atlanta!$C$76</f>
        <v>29.57328</v>
      </c>
      <c r="G31" s="53">
        <f>10^(-3)*LosAngeles!$C$76</f>
        <v>25.152799999999999</v>
      </c>
      <c r="H31" s="53">
        <f>10^(-3)*LasVegas!$C$76</f>
        <v>25.47204</v>
      </c>
      <c r="I31" s="53">
        <f>10^(-3)*SanFrancisco!$C$76</f>
        <v>20.687090000000001</v>
      </c>
      <c r="J31" s="53">
        <f>10^(-3)*Baltimore!$C$76</f>
        <v>24.513360000000002</v>
      </c>
      <c r="K31" s="53">
        <f>10^(-3)*Albuquerque!$C$76</f>
        <v>19.624919999999999</v>
      </c>
      <c r="L31" s="53">
        <f>10^(-3)*Seattle!$C$76</f>
        <v>20.706320000000002</v>
      </c>
      <c r="M31" s="53">
        <f>10^(-3)*Chicago!$C$76</f>
        <v>32.076560000000001</v>
      </c>
      <c r="N31" s="53">
        <f>10^(-3)*Boulder!$C$76</f>
        <v>24.943480000000001</v>
      </c>
      <c r="O31" s="53">
        <f>10^(-3)*Minneapolis!$C$76</f>
        <v>35.25826</v>
      </c>
      <c r="P31" s="53">
        <f>10^(-3)*Helena!$C$76</f>
        <v>29.031230000000001</v>
      </c>
      <c r="Q31" s="53">
        <f>10^(-3)*Duluth!$C$76</f>
        <v>37.221960000000003</v>
      </c>
      <c r="R31" s="53">
        <f>10^(-3)*Fairbanks!$C$76</f>
        <v>37.958040000000004</v>
      </c>
    </row>
    <row r="32" spans="1:18">
      <c r="A32" s="48"/>
      <c r="B32" s="52" t="str">
        <f>Miami!A77</f>
        <v>PSZ-AC:4_UNITARY_PACKAGE_COOLCOIL</v>
      </c>
      <c r="C32" s="53">
        <f>10^(-3)*Miami!$C$77</f>
        <v>27.858460000000001</v>
      </c>
      <c r="D32" s="53">
        <f>10^(-3)*Houston!$C$77</f>
        <v>27.78182</v>
      </c>
      <c r="E32" s="53">
        <f>10^(-3)*Phoenix!$C$77</f>
        <v>28.045000000000002</v>
      </c>
      <c r="F32" s="53">
        <f>10^(-3)*Atlanta!$C$77</f>
        <v>27.278099999999998</v>
      </c>
      <c r="G32" s="53">
        <f>10^(-3)*LosAngeles!$C$77</f>
        <v>22.580819999999999</v>
      </c>
      <c r="H32" s="53">
        <f>10^(-3)*LasVegas!$C$77</f>
        <v>22.430890000000002</v>
      </c>
      <c r="I32" s="53">
        <f>10^(-3)*SanFrancisco!$C$77</f>
        <v>17.706860000000002</v>
      </c>
      <c r="J32" s="53">
        <f>10^(-3)*Baltimore!$C$77</f>
        <v>27.50178</v>
      </c>
      <c r="K32" s="53">
        <f>10^(-3)*Albuquerque!$C$77</f>
        <v>20.082810000000002</v>
      </c>
      <c r="L32" s="53">
        <f>10^(-3)*Seattle!$C$77</f>
        <v>17.52908</v>
      </c>
      <c r="M32" s="53">
        <f>10^(-3)*Chicago!$C$77</f>
        <v>36.640709999999999</v>
      </c>
      <c r="N32" s="53">
        <f>10^(-3)*Boulder!$C$77</f>
        <v>26.422130000000003</v>
      </c>
      <c r="O32" s="53">
        <f>10^(-3)*Minneapolis!$C$77</f>
        <v>40.650379999999998</v>
      </c>
      <c r="P32" s="53">
        <f>10^(-3)*Helena!$C$77</f>
        <v>29.031569999999999</v>
      </c>
      <c r="Q32" s="53">
        <f>10^(-3)*Duluth!$C$77</f>
        <v>40.385530000000003</v>
      </c>
      <c r="R32" s="53">
        <f>10^(-3)*Fairbanks!$C$77</f>
        <v>37.958040000000004</v>
      </c>
    </row>
    <row r="33" spans="1:18">
      <c r="A33" s="48"/>
      <c r="B33" s="52" t="s">
        <v>255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</row>
    <row r="34" spans="1:18">
      <c r="A34" s="48"/>
      <c r="B34" s="45" t="str">
        <f>Miami!A80</f>
        <v>FRONT_ENTRY UNIT HEATER COIL</v>
      </c>
      <c r="C34" s="53">
        <f>10^(-3)*Miami!$C$80</f>
        <v>0.97122000000000008</v>
      </c>
      <c r="D34" s="53">
        <f>10^(-3)*Houston!$C$80</f>
        <v>1.9124300000000001</v>
      </c>
      <c r="E34" s="53">
        <f>10^(-3)*Phoenix!$C$80</f>
        <v>1.5176400000000001</v>
      </c>
      <c r="F34" s="53">
        <f>10^(-3)*Atlanta!$C$80</f>
        <v>2.1460400000000002</v>
      </c>
      <c r="G34" s="53">
        <f>10^(-3)*LosAngeles!$C$80</f>
        <v>1.25654</v>
      </c>
      <c r="H34" s="53">
        <f>10^(-3)*LasVegas!$C$80</f>
        <v>1.7675400000000001</v>
      </c>
      <c r="I34" s="53">
        <f>10^(-3)*SanFrancisco!$C$80</f>
        <v>1.4811300000000001</v>
      </c>
      <c r="J34" s="53">
        <f>10^(-3)*Baltimore!$C$80</f>
        <v>1.9624100000000002</v>
      </c>
      <c r="K34" s="53">
        <f>10^(-3)*Albuquerque!$C$80</f>
        <v>1.9207400000000001</v>
      </c>
      <c r="L34" s="53">
        <f>10^(-3)*Seattle!$C$80</f>
        <v>1.5587899999999999</v>
      </c>
      <c r="M34" s="53">
        <f>10^(-3)*Chicago!$C$80</f>
        <v>2.53512</v>
      </c>
      <c r="N34" s="53">
        <f>10^(-3)*Boulder!$C$80</f>
        <v>2.29949</v>
      </c>
      <c r="O34" s="53">
        <f>10^(-3)*Minneapolis!$C$80</f>
        <v>2.6933200000000004</v>
      </c>
      <c r="P34" s="53">
        <f>10^(-3)*Helena!$C$80</f>
        <v>2.6471</v>
      </c>
      <c r="Q34" s="53">
        <f>10^(-3)*Duluth!$C$80</f>
        <v>2.80342</v>
      </c>
      <c r="R34" s="53">
        <f>10^(-3)*Fairbanks!$C$80</f>
        <v>3.68858</v>
      </c>
    </row>
    <row r="35" spans="1:18">
      <c r="A35" s="48"/>
      <c r="B35" s="45" t="str">
        <f>Miami!A81</f>
        <v>PSZ-AC:1_UNITARY_PACKAGE_HEATCOIL</v>
      </c>
      <c r="C35" s="53">
        <f>10^(-3)*Miami!$C$81</f>
        <v>30.303979999999999</v>
      </c>
      <c r="D35" s="53">
        <f>10^(-3)*Houston!$C$81</f>
        <v>57.360010000000003</v>
      </c>
      <c r="E35" s="53">
        <f>10^(-3)*Phoenix!$C$81</f>
        <v>45.458710000000004</v>
      </c>
      <c r="F35" s="53">
        <f>10^(-3)*Atlanta!$C$81</f>
        <v>67.595110000000005</v>
      </c>
      <c r="G35" s="53">
        <f>10^(-3)*LosAngeles!$C$81</f>
        <v>38.20346</v>
      </c>
      <c r="H35" s="53">
        <f>10^(-3)*LasVegas!$C$81</f>
        <v>52.526209999999999</v>
      </c>
      <c r="I35" s="53">
        <f>10^(-3)*SanFrancisco!$C$81</f>
        <v>47.211230000000008</v>
      </c>
      <c r="J35" s="53">
        <f>10^(-3)*Baltimore!$C$81</f>
        <v>68.94447000000001</v>
      </c>
      <c r="K35" s="53">
        <f>10^(-3)*Albuquerque!$C$81</f>
        <v>59.740130000000001</v>
      </c>
      <c r="L35" s="53">
        <f>10^(-3)*Seattle!$C$81</f>
        <v>53.106850000000001</v>
      </c>
      <c r="M35" s="53">
        <f>10^(-3)*Chicago!$C$81</f>
        <v>88.512950000000004</v>
      </c>
      <c r="N35" s="53">
        <f>10^(-3)*Boulder!$C$81</f>
        <v>75.771110000000007</v>
      </c>
      <c r="O35" s="53">
        <f>10^(-3)*Minneapolis!$C$81</f>
        <v>97.683039999999991</v>
      </c>
      <c r="P35" s="53">
        <f>10^(-3)*Helena!$C$81</f>
        <v>93.045100000000005</v>
      </c>
      <c r="Q35" s="53">
        <f>10^(-3)*Duluth!$C$81</f>
        <v>101.57901</v>
      </c>
      <c r="R35" s="53">
        <f>10^(-3)*Fairbanks!$C$81</f>
        <v>136.83513000000002</v>
      </c>
    </row>
    <row r="36" spans="1:18">
      <c r="A36" s="48"/>
      <c r="B36" s="45" t="str">
        <f>Miami!A82</f>
        <v>PSZ-AC:2_UNITARY_PACKAGE_HEATCOIL</v>
      </c>
      <c r="C36" s="53">
        <f>10^(-3)*Miami!$C$82</f>
        <v>92.946289999999991</v>
      </c>
      <c r="D36" s="53">
        <f>10^(-3)*Houston!$C$82</f>
        <v>156.44945999999999</v>
      </c>
      <c r="E36" s="53">
        <f>10^(-3)*Phoenix!$C$82</f>
        <v>116.69482000000001</v>
      </c>
      <c r="F36" s="53">
        <f>10^(-3)*Atlanta!$C$82</f>
        <v>190.38570999999999</v>
      </c>
      <c r="G36" s="53">
        <f>10^(-3)*LosAngeles!$C$82</f>
        <v>97.221050000000005</v>
      </c>
      <c r="H36" s="53">
        <f>10^(-3)*LasVegas!$C$82</f>
        <v>144.16992000000002</v>
      </c>
      <c r="I36" s="53">
        <f>10^(-3)*SanFrancisco!$C$82</f>
        <v>123.51497000000001</v>
      </c>
      <c r="J36" s="53">
        <f>10^(-3)*Baltimore!$C$82</f>
        <v>213.92218</v>
      </c>
      <c r="K36" s="53">
        <f>10^(-3)*Albuquerque!$C$82</f>
        <v>172.67684</v>
      </c>
      <c r="L36" s="53">
        <f>10^(-3)*Seattle!$C$82</f>
        <v>164.10348999999999</v>
      </c>
      <c r="M36" s="53">
        <f>10^(-3)*Chicago!$C$82</f>
        <v>280.41035999999997</v>
      </c>
      <c r="N36" s="53">
        <f>10^(-3)*Boulder!$C$82</f>
        <v>228.78839000000002</v>
      </c>
      <c r="O36" s="53">
        <f>10^(-3)*Minneapolis!$C$82</f>
        <v>315.50777000000005</v>
      </c>
      <c r="P36" s="53">
        <f>10^(-3)*Helena!$C$82</f>
        <v>296.63778000000002</v>
      </c>
      <c r="Q36" s="53">
        <f>10^(-3)*Duluth!$C$82</f>
        <v>329.79061000000002</v>
      </c>
      <c r="R36" s="53">
        <f>10^(-3)*Fairbanks!$C$82</f>
        <v>449.21359000000001</v>
      </c>
    </row>
    <row r="37" spans="1:18">
      <c r="A37" s="48"/>
      <c r="B37" s="45" t="str">
        <f>Miami!A83</f>
        <v>PSZ-AC:3_UNITARY_PACKAGE_HEATCOIL</v>
      </c>
      <c r="C37" s="53">
        <f>10^(-3)*Miami!$C$83</f>
        <v>14.194240000000001</v>
      </c>
      <c r="D37" s="53">
        <f>10^(-3)*Houston!$C$83</f>
        <v>27.940429999999999</v>
      </c>
      <c r="E37" s="53">
        <f>10^(-3)*Phoenix!$C$83</f>
        <v>21.394169999999999</v>
      </c>
      <c r="F37" s="53">
        <f>10^(-3)*Atlanta!$C$83</f>
        <v>32.615220000000001</v>
      </c>
      <c r="G37" s="53">
        <f>10^(-3)*LosAngeles!$C$83</f>
        <v>17.638919999999999</v>
      </c>
      <c r="H37" s="53">
        <f>10^(-3)*LasVegas!$C$83</f>
        <v>25.458630000000003</v>
      </c>
      <c r="I37" s="53">
        <f>10^(-3)*SanFrancisco!$C$83</f>
        <v>21.705660000000002</v>
      </c>
      <c r="J37" s="53">
        <f>10^(-3)*Baltimore!$C$83</f>
        <v>34.048250000000003</v>
      </c>
      <c r="K37" s="53">
        <f>10^(-3)*Albuquerque!$C$83</f>
        <v>29.181550000000001</v>
      </c>
      <c r="L37" s="53">
        <f>10^(-3)*Seattle!$C$83</f>
        <v>26.41507</v>
      </c>
      <c r="M37" s="53">
        <f>10^(-3)*Chicago!$C$83</f>
        <v>44.327120000000001</v>
      </c>
      <c r="N37" s="53">
        <f>10^(-3)*Boulder!$C$83</f>
        <v>37.357410000000002</v>
      </c>
      <c r="O37" s="53">
        <f>10^(-3)*Minneapolis!$C$83</f>
        <v>49.026730000000008</v>
      </c>
      <c r="P37" s="53">
        <f>10^(-3)*Helena!$C$83</f>
        <v>46.449839999999995</v>
      </c>
      <c r="Q37" s="53">
        <f>10^(-3)*Duluth!$C$83</f>
        <v>51.202190000000002</v>
      </c>
      <c r="R37" s="53">
        <f>10^(-3)*Fairbanks!$C$83</f>
        <v>69.019109999999998</v>
      </c>
    </row>
    <row r="38" spans="1:18">
      <c r="A38" s="48"/>
      <c r="B38" s="45" t="str">
        <f>Miami!A84</f>
        <v>PSZ-AC:4_UNITARY_PACKAGE_HEATCOIL</v>
      </c>
      <c r="C38" s="53">
        <f>10^(-3)*Miami!$C$84</f>
        <v>14.195959999999999</v>
      </c>
      <c r="D38" s="53">
        <f>10^(-3)*Houston!$C$84</f>
        <v>27.940429999999999</v>
      </c>
      <c r="E38" s="53">
        <f>10^(-3)*Phoenix!$C$84</f>
        <v>21.386970000000002</v>
      </c>
      <c r="F38" s="53">
        <f>10^(-3)*Atlanta!$C$84</f>
        <v>32.617789999999999</v>
      </c>
      <c r="G38" s="53">
        <f>10^(-3)*LosAngeles!$C$84</f>
        <v>17.63485</v>
      </c>
      <c r="H38" s="53">
        <f>10^(-3)*LasVegas!$C$84</f>
        <v>25.46293</v>
      </c>
      <c r="I38" s="53">
        <f>10^(-3)*SanFrancisco!$C$84</f>
        <v>21.698450000000001</v>
      </c>
      <c r="J38" s="53">
        <f>10^(-3)*Baltimore!$C$84</f>
        <v>34.048260000000006</v>
      </c>
      <c r="K38" s="53">
        <f>10^(-3)*Albuquerque!$C$84</f>
        <v>29.181550000000001</v>
      </c>
      <c r="L38" s="53">
        <f>10^(-3)*Seattle!$C$84</f>
        <v>26.415790000000001</v>
      </c>
      <c r="M38" s="53">
        <f>10^(-3)*Chicago!$C$84</f>
        <v>44.327350000000003</v>
      </c>
      <c r="N38" s="53">
        <f>10^(-3)*Boulder!$C$84</f>
        <v>37.355150000000002</v>
      </c>
      <c r="O38" s="53">
        <f>10^(-3)*Minneapolis!$C$84</f>
        <v>49.026610000000005</v>
      </c>
      <c r="P38" s="53">
        <f>10^(-3)*Helena!$C$84</f>
        <v>46.45026</v>
      </c>
      <c r="Q38" s="53">
        <f>10^(-3)*Duluth!$C$84</f>
        <v>51.201999999999998</v>
      </c>
      <c r="R38" s="53">
        <f>10^(-3)*Fairbanks!$C$84</f>
        <v>69.019109999999998</v>
      </c>
    </row>
    <row r="39" spans="1:18">
      <c r="A39" s="48"/>
      <c r="B39" s="51" t="s">
        <v>61</v>
      </c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</row>
    <row r="40" spans="1:18">
      <c r="A40" s="48"/>
      <c r="B40" s="80" t="s">
        <v>62</v>
      </c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</row>
    <row r="41" spans="1:18">
      <c r="A41" s="48"/>
      <c r="B41" s="52" t="str">
        <f>Miami!A74</f>
        <v>PSZ-AC:1_UNITARY_PACKAGE_COOLCOIL</v>
      </c>
      <c r="C41" s="53">
        <f>Miami!$G$74</f>
        <v>2.62</v>
      </c>
      <c r="D41" s="53">
        <f>Houston!$G$74</f>
        <v>2.62</v>
      </c>
      <c r="E41" s="53">
        <f>Phoenix!$G$74</f>
        <v>2.66</v>
      </c>
      <c r="F41" s="53">
        <f>Atlanta!$G$74</f>
        <v>2.63</v>
      </c>
      <c r="G41" s="53">
        <f>LosAngeles!$G$74</f>
        <v>3.06</v>
      </c>
      <c r="H41" s="53">
        <f>LasVegas!$G$74</f>
        <v>2.71</v>
      </c>
      <c r="I41" s="53">
        <f>SanFrancisco!$G$74</f>
        <v>3.14</v>
      </c>
      <c r="J41" s="53">
        <f>Baltimore!$G$74</f>
        <v>2.62</v>
      </c>
      <c r="K41" s="53">
        <f>Albuquerque!$G$74</f>
        <v>2.78</v>
      </c>
      <c r="L41" s="53">
        <f>Seattle!$G$74</f>
        <v>3.12</v>
      </c>
      <c r="M41" s="53">
        <f>Chicago!$G$74</f>
        <v>2.62</v>
      </c>
      <c r="N41" s="53">
        <f>Boulder!$G$74</f>
        <v>2.73</v>
      </c>
      <c r="O41" s="53">
        <f>Minneapolis!$G$74</f>
        <v>2.9</v>
      </c>
      <c r="P41" s="53">
        <f>Helena!$G$74</f>
        <v>3.33</v>
      </c>
      <c r="Q41" s="53">
        <f>Duluth!$G$74</f>
        <v>2.9</v>
      </c>
      <c r="R41" s="53">
        <f>Fairbanks!$G$74</f>
        <v>3.32</v>
      </c>
    </row>
    <row r="42" spans="1:18">
      <c r="A42" s="48"/>
      <c r="B42" s="52" t="str">
        <f>Miami!A75</f>
        <v>PSZ-AC:2_UNITARY_PACKAGE_COOLCOIL</v>
      </c>
      <c r="C42" s="53">
        <f>Miami!$G$75</f>
        <v>2.89</v>
      </c>
      <c r="D42" s="53">
        <f>Houston!$G$75</f>
        <v>2.89</v>
      </c>
      <c r="E42" s="53">
        <f>Phoenix!$G$75</f>
        <v>2.93</v>
      </c>
      <c r="F42" s="53">
        <f>Atlanta!$G$75</f>
        <v>2.89</v>
      </c>
      <c r="G42" s="53">
        <f>LosAngeles!$G$75</f>
        <v>3.03</v>
      </c>
      <c r="H42" s="53">
        <f>LasVegas!$G$75</f>
        <v>3.09</v>
      </c>
      <c r="I42" s="53">
        <f>SanFrancisco!$G$75</f>
        <v>3.21</v>
      </c>
      <c r="J42" s="53">
        <f>Baltimore!$G$75</f>
        <v>2.89</v>
      </c>
      <c r="K42" s="53">
        <f>Albuquerque!$G$75</f>
        <v>3.24</v>
      </c>
      <c r="L42" s="53">
        <f>Seattle!$G$75</f>
        <v>3.13</v>
      </c>
      <c r="M42" s="53">
        <f>Chicago!$G$75</f>
        <v>2.89</v>
      </c>
      <c r="N42" s="53">
        <f>Boulder!$G$75</f>
        <v>3.18</v>
      </c>
      <c r="O42" s="53">
        <f>Minneapolis!$G$75</f>
        <v>2.89</v>
      </c>
      <c r="P42" s="53">
        <f>Helena!$G$75</f>
        <v>3.29</v>
      </c>
      <c r="Q42" s="53">
        <f>Duluth!$G$75</f>
        <v>3.11</v>
      </c>
      <c r="R42" s="53">
        <f>Fairbanks!$G$75</f>
        <v>3.18</v>
      </c>
    </row>
    <row r="43" spans="1:18">
      <c r="A43" s="48"/>
      <c r="B43" s="52" t="str">
        <f>Miami!A76</f>
        <v>PSZ-AC:3_UNITARY_PACKAGE_COOLCOIL</v>
      </c>
      <c r="C43" s="53">
        <f>Miami!$G$76</f>
        <v>2.99</v>
      </c>
      <c r="D43" s="53">
        <f>Houston!$G$76</f>
        <v>2.98</v>
      </c>
      <c r="E43" s="53">
        <f>Phoenix!$G$76</f>
        <v>3.08</v>
      </c>
      <c r="F43" s="53">
        <f>Atlanta!$G$76</f>
        <v>3.02</v>
      </c>
      <c r="G43" s="53">
        <f>LosAngeles!$G$76</f>
        <v>3.13</v>
      </c>
      <c r="H43" s="53">
        <f>LasVegas!$G$76</f>
        <v>3.11</v>
      </c>
      <c r="I43" s="53">
        <f>SanFrancisco!$G$76</f>
        <v>3.22</v>
      </c>
      <c r="J43" s="53">
        <f>Baltimore!$G$76</f>
        <v>3.03</v>
      </c>
      <c r="K43" s="53">
        <f>Albuquerque!$G$76</f>
        <v>3.22</v>
      </c>
      <c r="L43" s="53">
        <f>Seattle!$G$76</f>
        <v>3.21</v>
      </c>
      <c r="M43" s="53">
        <f>Chicago!$G$76</f>
        <v>3.04</v>
      </c>
      <c r="N43" s="53">
        <f>Boulder!$G$76</f>
        <v>3.22</v>
      </c>
      <c r="O43" s="53">
        <f>Minneapolis!$G$76</f>
        <v>3.04</v>
      </c>
      <c r="P43" s="53">
        <f>Helena!$G$76</f>
        <v>3.22</v>
      </c>
      <c r="Q43" s="53">
        <f>Duluth!$G$76</f>
        <v>3.05</v>
      </c>
      <c r="R43" s="53">
        <f>Fairbanks!$G$76</f>
        <v>3.19</v>
      </c>
    </row>
    <row r="44" spans="1:18">
      <c r="A44" s="48"/>
      <c r="B44" s="52" t="str">
        <f>Miami!A77</f>
        <v>PSZ-AC:4_UNITARY_PACKAGE_COOLCOIL</v>
      </c>
      <c r="C44" s="53">
        <f>Miami!$G$77</f>
        <v>2.98</v>
      </c>
      <c r="D44" s="53">
        <f>Houston!$G$77</f>
        <v>2.98</v>
      </c>
      <c r="E44" s="53">
        <f>Phoenix!$G$77</f>
        <v>3.02</v>
      </c>
      <c r="F44" s="53">
        <f>Atlanta!$G$77</f>
        <v>2.99</v>
      </c>
      <c r="G44" s="53">
        <f>LosAngeles!$G$77</f>
        <v>3.11</v>
      </c>
      <c r="H44" s="53">
        <f>LasVegas!$G$77</f>
        <v>3.08</v>
      </c>
      <c r="I44" s="53">
        <f>SanFrancisco!$G$77</f>
        <v>3.17</v>
      </c>
      <c r="J44" s="53">
        <f>Baltimore!$G$77</f>
        <v>2.98</v>
      </c>
      <c r="K44" s="53">
        <f>Albuquerque!$G$77</f>
        <v>3.2</v>
      </c>
      <c r="L44" s="53">
        <f>Seattle!$G$77</f>
        <v>3.14</v>
      </c>
      <c r="M44" s="53">
        <f>Chicago!$G$77</f>
        <v>2.98</v>
      </c>
      <c r="N44" s="53">
        <f>Boulder!$G$77</f>
        <v>3.17</v>
      </c>
      <c r="O44" s="53">
        <f>Minneapolis!$G$77</f>
        <v>2.64</v>
      </c>
      <c r="P44" s="53">
        <f>Helena!$G$77</f>
        <v>3.22</v>
      </c>
      <c r="Q44" s="53">
        <f>Duluth!$G$77</f>
        <v>2.66</v>
      </c>
      <c r="R44" s="53">
        <f>Fairbanks!$G$77</f>
        <v>3.19</v>
      </c>
    </row>
    <row r="45" spans="1:18">
      <c r="A45" s="48"/>
      <c r="B45" s="52" t="s">
        <v>63</v>
      </c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</row>
    <row r="46" spans="1:18">
      <c r="A46" s="48"/>
      <c r="B46" s="52" t="str">
        <f>Miami!A80</f>
        <v>FRONT_ENTRY UNIT HEATER COIL</v>
      </c>
      <c r="C46" s="53">
        <f>Miami!$D$80</f>
        <v>1</v>
      </c>
      <c r="D46" s="53">
        <f>Houston!$D$80</f>
        <v>1</v>
      </c>
      <c r="E46" s="53">
        <f>Phoenix!$D$80</f>
        <v>1</v>
      </c>
      <c r="F46" s="53">
        <f>Atlanta!$D$80</f>
        <v>1</v>
      </c>
      <c r="G46" s="53">
        <f>LosAngeles!$D$80</f>
        <v>1</v>
      </c>
      <c r="H46" s="53">
        <f>LasVegas!$D$80</f>
        <v>1</v>
      </c>
      <c r="I46" s="53">
        <f>SanFrancisco!$D$80</f>
        <v>1</v>
      </c>
      <c r="J46" s="53">
        <f>Baltimore!$D$80</f>
        <v>1</v>
      </c>
      <c r="K46" s="53">
        <f>Albuquerque!$D$80</f>
        <v>1</v>
      </c>
      <c r="L46" s="53">
        <f>Seattle!$D$80</f>
        <v>1</v>
      </c>
      <c r="M46" s="53">
        <f>Chicago!$D$80</f>
        <v>1</v>
      </c>
      <c r="N46" s="53">
        <f>Boulder!$D$80</f>
        <v>1</v>
      </c>
      <c r="O46" s="53">
        <f>Minneapolis!$D$80</f>
        <v>1</v>
      </c>
      <c r="P46" s="53">
        <f>Helena!$D$80</f>
        <v>1</v>
      </c>
      <c r="Q46" s="53">
        <f>Duluth!$D$80</f>
        <v>1</v>
      </c>
      <c r="R46" s="53">
        <f>Fairbanks!$D$80</f>
        <v>1</v>
      </c>
    </row>
    <row r="47" spans="1:18">
      <c r="A47" s="48"/>
      <c r="B47" s="52" t="str">
        <f>Miami!A81</f>
        <v>PSZ-AC:1_UNITARY_PACKAGE_HEATCOIL</v>
      </c>
      <c r="C47" s="53">
        <f>Miami!$D$81</f>
        <v>0.8</v>
      </c>
      <c r="D47" s="53">
        <f>Houston!$D$81</f>
        <v>0.8</v>
      </c>
      <c r="E47" s="53">
        <f>Phoenix!$D$81</f>
        <v>0.8</v>
      </c>
      <c r="F47" s="53">
        <f>Atlanta!$D$81</f>
        <v>0.78</v>
      </c>
      <c r="G47" s="53">
        <f>LosAngeles!$D$81</f>
        <v>0.8</v>
      </c>
      <c r="H47" s="53">
        <f>LasVegas!$D$81</f>
        <v>0.8</v>
      </c>
      <c r="I47" s="53">
        <f>SanFrancisco!$D$81</f>
        <v>0.8</v>
      </c>
      <c r="J47" s="53">
        <f>Baltimore!$D$81</f>
        <v>0.78</v>
      </c>
      <c r="K47" s="53">
        <f>Albuquerque!$D$81</f>
        <v>0.8</v>
      </c>
      <c r="L47" s="53">
        <f>Seattle!$D$81</f>
        <v>0.8</v>
      </c>
      <c r="M47" s="53">
        <f>Chicago!$D$81</f>
        <v>0.78</v>
      </c>
      <c r="N47" s="53">
        <f>Boulder!$D$81</f>
        <v>0.78</v>
      </c>
      <c r="O47" s="53">
        <f>Minneapolis!$D$81</f>
        <v>0.78</v>
      </c>
      <c r="P47" s="53">
        <f>Helena!$D$81</f>
        <v>0.78</v>
      </c>
      <c r="Q47" s="53">
        <f>Duluth!$D$81</f>
        <v>0.78</v>
      </c>
      <c r="R47" s="53">
        <f>Fairbanks!$D$81</f>
        <v>0.78</v>
      </c>
    </row>
    <row r="48" spans="1:18">
      <c r="A48" s="48"/>
      <c r="B48" s="52" t="str">
        <f>Miami!A82</f>
        <v>PSZ-AC:2_UNITARY_PACKAGE_HEATCOIL</v>
      </c>
      <c r="C48" s="53">
        <f>Miami!$D$82</f>
        <v>0.78</v>
      </c>
      <c r="D48" s="53">
        <f>Houston!$D$82</f>
        <v>0.78</v>
      </c>
      <c r="E48" s="53">
        <f>Phoenix!$D$82</f>
        <v>0.78</v>
      </c>
      <c r="F48" s="53">
        <f>Atlanta!$D$82</f>
        <v>0.78</v>
      </c>
      <c r="G48" s="53">
        <f>LosAngeles!$D$82</f>
        <v>0.78</v>
      </c>
      <c r="H48" s="53">
        <f>LasVegas!$D$82</f>
        <v>0.78</v>
      </c>
      <c r="I48" s="53">
        <f>SanFrancisco!$D$82</f>
        <v>0.78</v>
      </c>
      <c r="J48" s="53">
        <f>Baltimore!$D$82</f>
        <v>0.78</v>
      </c>
      <c r="K48" s="53">
        <f>Albuquerque!$D$82</f>
        <v>0.78</v>
      </c>
      <c r="L48" s="53">
        <f>Seattle!$D$82</f>
        <v>0.78</v>
      </c>
      <c r="M48" s="53">
        <f>Chicago!$D$82</f>
        <v>0.78</v>
      </c>
      <c r="N48" s="53">
        <f>Boulder!$D$82</f>
        <v>0.78</v>
      </c>
      <c r="O48" s="53">
        <f>Minneapolis!$D$82</f>
        <v>0.78</v>
      </c>
      <c r="P48" s="53">
        <f>Helena!$D$82</f>
        <v>0.78</v>
      </c>
      <c r="Q48" s="53">
        <f>Duluth!$D$82</f>
        <v>0.78</v>
      </c>
      <c r="R48" s="53">
        <f>Fairbanks!$D$82</f>
        <v>0.78</v>
      </c>
    </row>
    <row r="49" spans="1:18">
      <c r="A49" s="48"/>
      <c r="B49" s="52" t="str">
        <f>Miami!A83</f>
        <v>PSZ-AC:3_UNITARY_PACKAGE_HEATCOIL</v>
      </c>
      <c r="C49" s="53">
        <f>Miami!$D$83</f>
        <v>0.8</v>
      </c>
      <c r="D49" s="53">
        <f>Houston!$D$83</f>
        <v>0.8</v>
      </c>
      <c r="E49" s="53">
        <f>Phoenix!$D$83</f>
        <v>0.8</v>
      </c>
      <c r="F49" s="53">
        <f>Atlanta!$D$83</f>
        <v>0.8</v>
      </c>
      <c r="G49" s="53">
        <f>LosAngeles!$D$83</f>
        <v>0.8</v>
      </c>
      <c r="H49" s="53">
        <f>LasVegas!$D$83</f>
        <v>0.8</v>
      </c>
      <c r="I49" s="53">
        <f>SanFrancisco!$D$83</f>
        <v>0.8</v>
      </c>
      <c r="J49" s="53">
        <f>Baltimore!$D$83</f>
        <v>0.8</v>
      </c>
      <c r="K49" s="53">
        <f>Albuquerque!$D$83</f>
        <v>0.8</v>
      </c>
      <c r="L49" s="53">
        <f>Seattle!$D$83</f>
        <v>0.8</v>
      </c>
      <c r="M49" s="53">
        <f>Chicago!$D$83</f>
        <v>0.8</v>
      </c>
      <c r="N49" s="53">
        <f>Boulder!$D$83</f>
        <v>0.8</v>
      </c>
      <c r="O49" s="53">
        <f>Minneapolis!$D$83</f>
        <v>0.8</v>
      </c>
      <c r="P49" s="53">
        <f>Helena!$D$83</f>
        <v>0.8</v>
      </c>
      <c r="Q49" s="53">
        <f>Duluth!$D$83</f>
        <v>0.8</v>
      </c>
      <c r="R49" s="53">
        <f>Fairbanks!$D$83</f>
        <v>0.78</v>
      </c>
    </row>
    <row r="50" spans="1:18">
      <c r="A50" s="48"/>
      <c r="B50" s="52" t="str">
        <f>Miami!A84</f>
        <v>PSZ-AC:4_UNITARY_PACKAGE_HEATCOIL</v>
      </c>
      <c r="C50" s="53">
        <f>Miami!$D$84</f>
        <v>0.8</v>
      </c>
      <c r="D50" s="53">
        <f>Houston!$D$84</f>
        <v>0.8</v>
      </c>
      <c r="E50" s="53">
        <f>Phoenix!$D$84</f>
        <v>0.8</v>
      </c>
      <c r="F50" s="53">
        <f>Atlanta!$D$84</f>
        <v>0.8</v>
      </c>
      <c r="G50" s="53">
        <f>LosAngeles!$D$84</f>
        <v>0.8</v>
      </c>
      <c r="H50" s="53">
        <f>LasVegas!$D$84</f>
        <v>0.8</v>
      </c>
      <c r="I50" s="53">
        <f>SanFrancisco!$D$84</f>
        <v>0.8</v>
      </c>
      <c r="J50" s="53">
        <f>Baltimore!$D$84</f>
        <v>0.8</v>
      </c>
      <c r="K50" s="53">
        <f>Albuquerque!$D$84</f>
        <v>0.8</v>
      </c>
      <c r="L50" s="53">
        <f>Seattle!$D$84</f>
        <v>0.8</v>
      </c>
      <c r="M50" s="53">
        <f>Chicago!$D$84</f>
        <v>0.8</v>
      </c>
      <c r="N50" s="53">
        <f>Boulder!$D$84</f>
        <v>0.8</v>
      </c>
      <c r="O50" s="53">
        <f>Minneapolis!$D$84</f>
        <v>0.8</v>
      </c>
      <c r="P50" s="53">
        <f>Helena!$D$84</f>
        <v>0.8</v>
      </c>
      <c r="Q50" s="53">
        <f>Duluth!$D$84</f>
        <v>0.8</v>
      </c>
      <c r="R50" s="53">
        <f>Fairbanks!$D$84</f>
        <v>0.78</v>
      </c>
    </row>
    <row r="51" spans="1:18">
      <c r="A51" s="48"/>
      <c r="B51" s="51" t="s">
        <v>293</v>
      </c>
      <c r="C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</row>
    <row r="52" spans="1:18">
      <c r="A52" s="48"/>
      <c r="B52" s="52" t="str">
        <f>Miami!A88</f>
        <v>PSZ-AC:1_UNITARY_PACKAGE_FAN</v>
      </c>
      <c r="C52" s="53" t="s">
        <v>294</v>
      </c>
      <c r="D52" s="53" t="s">
        <v>294</v>
      </c>
      <c r="E52" s="86" t="str">
        <f>IF(E29&lt;39.6,"NoEconomizer","DifferentialDryBulb")</f>
        <v>DifferentialDryBulb</v>
      </c>
      <c r="F52" s="53" t="s">
        <v>294</v>
      </c>
      <c r="G52" s="86" t="str">
        <f>IF(G29&lt;19.1,"NoEconomizer","DifferentialDryBulb")</f>
        <v>DifferentialDryBulb</v>
      </c>
      <c r="H52" s="86" t="str">
        <f t="shared" ref="H52:I52" si="0">IF(H29&lt;19.1,"NoEconomizer","DifferentialDryBulb")</f>
        <v>DifferentialDryBulb</v>
      </c>
      <c r="I52" s="86" t="str">
        <f t="shared" si="0"/>
        <v>DifferentialDryBulb</v>
      </c>
      <c r="J52" s="53" t="s">
        <v>294</v>
      </c>
      <c r="K52" s="86" t="str">
        <f t="shared" ref="K52:L52" si="1">IF(K29&lt;19.1,"NoEconomizer","DifferentialDryBulb")</f>
        <v>DifferentialDryBulb</v>
      </c>
      <c r="L52" s="86" t="str">
        <f t="shared" si="1"/>
        <v>DifferentialDryBulb</v>
      </c>
      <c r="M52" s="86" t="str">
        <f>IF(M29&lt;39.6,"NoEconomizer","DifferentialDryBulb")</f>
        <v>DifferentialDryBulb</v>
      </c>
      <c r="N52" s="86" t="str">
        <f t="shared" ref="N52" si="2">IF(N29&lt;19.1,"NoEconomizer","DifferentialDryBulb")</f>
        <v>DifferentialDryBulb</v>
      </c>
      <c r="O52" s="86" t="str">
        <f>IF(O29&lt;39.6,"NoEconomizer","DifferentialDryBulb")</f>
        <v>DifferentialDryBulb</v>
      </c>
      <c r="P52" s="86" t="str">
        <f t="shared" ref="P52" si="3">IF(P29&lt;19.1,"NoEconomizer","DifferentialDryBulb")</f>
        <v>DifferentialDryBulb</v>
      </c>
      <c r="Q52" s="86" t="str">
        <f t="shared" ref="Q52:R55" si="4">IF(Q29&lt;39.6,"NoEconomizer","DifferentialDryBulb")</f>
        <v>DifferentialDryBulb</v>
      </c>
      <c r="R52" s="86" t="str">
        <f t="shared" si="4"/>
        <v>DifferentialDryBulb</v>
      </c>
    </row>
    <row r="53" spans="1:18">
      <c r="A53" s="48"/>
      <c r="B53" s="52" t="str">
        <f>Miami!A89</f>
        <v>PSZ-AC:2_UNITARY_PACKAGE_FAN</v>
      </c>
      <c r="C53" s="53" t="s">
        <v>294</v>
      </c>
      <c r="D53" s="53" t="s">
        <v>294</v>
      </c>
      <c r="E53" s="86" t="str">
        <f t="shared" ref="E53:E55" si="5">IF(E30&lt;39.6,"NoEconomizer","DifferentialDryBulb")</f>
        <v>DifferentialDryBulb</v>
      </c>
      <c r="F53" s="53" t="s">
        <v>294</v>
      </c>
      <c r="G53" s="86" t="str">
        <f t="shared" ref="G53:I55" si="6">IF(G30&lt;19.1,"NoEconomizer","DifferentialDryBulb")</f>
        <v>DifferentialDryBulb</v>
      </c>
      <c r="H53" s="86" t="str">
        <f t="shared" si="6"/>
        <v>DifferentialDryBulb</v>
      </c>
      <c r="I53" s="86" t="str">
        <f t="shared" si="6"/>
        <v>DifferentialDryBulb</v>
      </c>
      <c r="J53" s="53" t="s">
        <v>294</v>
      </c>
      <c r="K53" s="86" t="str">
        <f t="shared" ref="K53:L53" si="7">IF(K30&lt;19.1,"NoEconomizer","DifferentialDryBulb")</f>
        <v>DifferentialDryBulb</v>
      </c>
      <c r="L53" s="86" t="str">
        <f t="shared" si="7"/>
        <v>DifferentialDryBulb</v>
      </c>
      <c r="M53" s="86" t="str">
        <f t="shared" ref="M53:M55" si="8">IF(M30&lt;39.6,"NoEconomizer","DifferentialDryBulb")</f>
        <v>DifferentialDryBulb</v>
      </c>
      <c r="N53" s="86" t="str">
        <f t="shared" ref="N53" si="9">IF(N30&lt;19.1,"NoEconomizer","DifferentialDryBulb")</f>
        <v>DifferentialDryBulb</v>
      </c>
      <c r="O53" s="86" t="str">
        <f t="shared" ref="O53:O55" si="10">IF(O30&lt;39.6,"NoEconomizer","DifferentialDryBulb")</f>
        <v>DifferentialDryBulb</v>
      </c>
      <c r="P53" s="86" t="str">
        <f t="shared" ref="P53" si="11">IF(P30&lt;19.1,"NoEconomizer","DifferentialDryBulb")</f>
        <v>DifferentialDryBulb</v>
      </c>
      <c r="Q53" s="86" t="str">
        <f t="shared" si="4"/>
        <v>DifferentialDryBulb</v>
      </c>
      <c r="R53" s="86" t="str">
        <f t="shared" si="4"/>
        <v>DifferentialDryBulb</v>
      </c>
    </row>
    <row r="54" spans="1:18">
      <c r="A54" s="48"/>
      <c r="B54" s="52" t="str">
        <f>Miami!A90</f>
        <v>PSZ-AC:3_UNITARY_PACKAGE_FAN</v>
      </c>
      <c r="C54" s="53" t="s">
        <v>294</v>
      </c>
      <c r="D54" s="53" t="s">
        <v>294</v>
      </c>
      <c r="E54" s="86" t="str">
        <f t="shared" si="5"/>
        <v>NoEconomizer</v>
      </c>
      <c r="F54" s="53" t="s">
        <v>294</v>
      </c>
      <c r="G54" s="86" t="str">
        <f t="shared" si="6"/>
        <v>DifferentialDryBulb</v>
      </c>
      <c r="H54" s="86" t="str">
        <f t="shared" si="6"/>
        <v>DifferentialDryBulb</v>
      </c>
      <c r="I54" s="86" t="str">
        <f t="shared" si="6"/>
        <v>DifferentialDryBulb</v>
      </c>
      <c r="J54" s="53" t="s">
        <v>294</v>
      </c>
      <c r="K54" s="86" t="str">
        <f t="shared" ref="K54:L54" si="12">IF(K31&lt;19.1,"NoEconomizer","DifferentialDryBulb")</f>
        <v>DifferentialDryBulb</v>
      </c>
      <c r="L54" s="86" t="str">
        <f t="shared" si="12"/>
        <v>DifferentialDryBulb</v>
      </c>
      <c r="M54" s="86" t="str">
        <f t="shared" si="8"/>
        <v>NoEconomizer</v>
      </c>
      <c r="N54" s="86" t="str">
        <f t="shared" ref="N54" si="13">IF(N31&lt;19.1,"NoEconomizer","DifferentialDryBulb")</f>
        <v>DifferentialDryBulb</v>
      </c>
      <c r="O54" s="86" t="str">
        <f t="shared" si="10"/>
        <v>NoEconomizer</v>
      </c>
      <c r="P54" s="86" t="str">
        <f t="shared" ref="P54" si="14">IF(P31&lt;19.1,"NoEconomizer","DifferentialDryBulb")</f>
        <v>DifferentialDryBulb</v>
      </c>
      <c r="Q54" s="86" t="str">
        <f t="shared" si="4"/>
        <v>NoEconomizer</v>
      </c>
      <c r="R54" s="86" t="str">
        <f t="shared" si="4"/>
        <v>NoEconomizer</v>
      </c>
    </row>
    <row r="55" spans="1:18">
      <c r="A55" s="48"/>
      <c r="B55" s="52" t="str">
        <f>Miami!A91</f>
        <v>PSZ-AC:4_UNITARY_PACKAGE_FAN</v>
      </c>
      <c r="C55" s="53" t="s">
        <v>294</v>
      </c>
      <c r="D55" s="53" t="s">
        <v>294</v>
      </c>
      <c r="E55" s="86" t="str">
        <f t="shared" si="5"/>
        <v>NoEconomizer</v>
      </c>
      <c r="F55" s="53" t="s">
        <v>294</v>
      </c>
      <c r="G55" s="86" t="str">
        <f t="shared" si="6"/>
        <v>DifferentialDryBulb</v>
      </c>
      <c r="H55" s="86" t="str">
        <f t="shared" si="6"/>
        <v>DifferentialDryBulb</v>
      </c>
      <c r="I55" s="86" t="str">
        <f t="shared" si="6"/>
        <v>NoEconomizer</v>
      </c>
      <c r="J55" s="53" t="s">
        <v>294</v>
      </c>
      <c r="K55" s="86" t="str">
        <f t="shared" ref="K55:L55" si="15">IF(K32&lt;19.1,"NoEconomizer","DifferentialDryBulb")</f>
        <v>DifferentialDryBulb</v>
      </c>
      <c r="L55" s="86" t="str">
        <f t="shared" si="15"/>
        <v>NoEconomizer</v>
      </c>
      <c r="M55" s="86" t="str">
        <f t="shared" si="8"/>
        <v>NoEconomizer</v>
      </c>
      <c r="N55" s="86" t="str">
        <f t="shared" ref="N55" si="16">IF(N32&lt;19.1,"NoEconomizer","DifferentialDryBulb")</f>
        <v>DifferentialDryBulb</v>
      </c>
      <c r="O55" s="86" t="str">
        <f t="shared" si="10"/>
        <v>DifferentialDryBulb</v>
      </c>
      <c r="P55" s="86" t="str">
        <f t="shared" ref="P55" si="17">IF(P32&lt;19.1,"NoEconomizer","DifferentialDryBulb")</f>
        <v>DifferentialDryBulb</v>
      </c>
      <c r="Q55" s="86" t="str">
        <f t="shared" si="4"/>
        <v>DifferentialDryBulb</v>
      </c>
      <c r="R55" s="86" t="str">
        <f t="shared" si="4"/>
        <v>NoEconomizer</v>
      </c>
    </row>
    <row r="56" spans="1:18">
      <c r="A56" s="48"/>
      <c r="B56" s="51" t="s">
        <v>238</v>
      </c>
      <c r="C56" s="53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</row>
    <row r="57" spans="1:18">
      <c r="A57" s="48"/>
      <c r="B57" s="52" t="str">
        <f>Miami!A87</f>
        <v>FRONT_ENTRY UNIT HEATERFAN</v>
      </c>
      <c r="C57" s="53">
        <f>Miami!$E$87</f>
        <v>0.04</v>
      </c>
      <c r="D57" s="53">
        <f>Houston!$E$87</f>
        <v>0.08</v>
      </c>
      <c r="E57" s="53">
        <f>Phoenix!$E$87</f>
        <v>7.0000000000000007E-2</v>
      </c>
      <c r="F57" s="53">
        <f>Atlanta!$E$87</f>
        <v>0.1</v>
      </c>
      <c r="G57" s="53">
        <f>LosAngeles!$E$87</f>
        <v>0.05</v>
      </c>
      <c r="H57" s="53">
        <f>LasVegas!$E$87</f>
        <v>0.08</v>
      </c>
      <c r="I57" s="53">
        <f>SanFrancisco!$E$87</f>
        <v>0.06</v>
      </c>
      <c r="J57" s="53">
        <f>Baltimore!$E$87</f>
        <v>0.08</v>
      </c>
      <c r="K57" s="53">
        <f>Albuquerque!$E$87</f>
        <v>0.1</v>
      </c>
      <c r="L57" s="53">
        <f>Seattle!$E$87</f>
        <v>7.0000000000000007E-2</v>
      </c>
      <c r="M57" s="53">
        <f>Chicago!$E$87</f>
        <v>0.11</v>
      </c>
      <c r="N57" s="53">
        <f>Boulder!$E$87</f>
        <v>0.12</v>
      </c>
      <c r="O57" s="53">
        <f>Minneapolis!$E$87</f>
        <v>0.12</v>
      </c>
      <c r="P57" s="53">
        <f>Helena!$E$87</f>
        <v>0.13</v>
      </c>
      <c r="Q57" s="53">
        <f>Duluth!$E$87</f>
        <v>0.13</v>
      </c>
      <c r="R57" s="53">
        <f>Fairbanks!$E$87</f>
        <v>0.16</v>
      </c>
    </row>
    <row r="58" spans="1:18">
      <c r="A58" s="48"/>
      <c r="B58" s="52" t="str">
        <f>Miami!A88</f>
        <v>PSZ-AC:1_UNITARY_PACKAGE_FAN</v>
      </c>
      <c r="C58" s="53">
        <f>Miami!$E$88</f>
        <v>1.83</v>
      </c>
      <c r="D58" s="53">
        <f>Houston!$E$88</f>
        <v>2.15</v>
      </c>
      <c r="E58" s="53">
        <f>Phoenix!$E$88</f>
        <v>1.79</v>
      </c>
      <c r="F58" s="53">
        <f>Atlanta!$E$88</f>
        <v>2.63</v>
      </c>
      <c r="G58" s="53">
        <f>LosAngeles!$E$88</f>
        <v>1.45</v>
      </c>
      <c r="H58" s="53">
        <f>LasVegas!$E$88</f>
        <v>2.13</v>
      </c>
      <c r="I58" s="53">
        <f>SanFrancisco!$E$88</f>
        <v>1.79</v>
      </c>
      <c r="J58" s="53">
        <f>Baltimore!$E$88</f>
        <v>2.5299999999999998</v>
      </c>
      <c r="K58" s="53">
        <f>Albuquerque!$E$88</f>
        <v>2.71</v>
      </c>
      <c r="L58" s="53">
        <f>Seattle!$E$88</f>
        <v>1.96</v>
      </c>
      <c r="M58" s="53">
        <f>Chicago!$E$88</f>
        <v>3.31</v>
      </c>
      <c r="N58" s="53">
        <f>Boulder!$E$88</f>
        <v>3.42</v>
      </c>
      <c r="O58" s="53">
        <f>Minneapolis!$E$88</f>
        <v>3.67</v>
      </c>
      <c r="P58" s="53">
        <f>Helena!$E$88</f>
        <v>3.94</v>
      </c>
      <c r="Q58" s="53">
        <f>Duluth!$E$88</f>
        <v>3.9</v>
      </c>
      <c r="R58" s="53">
        <f>Fairbanks!$E$88</f>
        <v>5.09</v>
      </c>
    </row>
    <row r="59" spans="1:18">
      <c r="A59" s="48"/>
      <c r="B59" s="52" t="str">
        <f>Miami!A89</f>
        <v>PSZ-AC:2_UNITARY_PACKAGE_FAN</v>
      </c>
      <c r="C59" s="53">
        <f>Miami!$E$89</f>
        <v>8.94</v>
      </c>
      <c r="D59" s="53">
        <f>Houston!$E$89</f>
        <v>7.82</v>
      </c>
      <c r="E59" s="53">
        <f>Phoenix!$E$89</f>
        <v>8.5</v>
      </c>
      <c r="F59" s="53">
        <f>Atlanta!$E$89</f>
        <v>7.77</v>
      </c>
      <c r="G59" s="53">
        <f>LosAngeles!$E$89</f>
        <v>7.37</v>
      </c>
      <c r="H59" s="53">
        <f>LasVegas!$E$89</f>
        <v>6.86</v>
      </c>
      <c r="I59" s="53">
        <f>SanFrancisco!$E$89</f>
        <v>5.29</v>
      </c>
      <c r="J59" s="53">
        <f>Baltimore!$E$89</f>
        <v>7.02</v>
      </c>
      <c r="K59" s="53">
        <f>Albuquerque!$E$89</f>
        <v>6.78</v>
      </c>
      <c r="L59" s="53">
        <f>Seattle!$E$89</f>
        <v>5.51</v>
      </c>
      <c r="M59" s="53">
        <f>Chicago!$E$89</f>
        <v>7.22</v>
      </c>
      <c r="N59" s="53">
        <f>Boulder!$E$89</f>
        <v>7.12</v>
      </c>
      <c r="O59" s="53">
        <f>Minneapolis!$E$89</f>
        <v>8.1999999999999993</v>
      </c>
      <c r="P59" s="53">
        <f>Helena!$E$89</f>
        <v>8.77</v>
      </c>
      <c r="Q59" s="53">
        <f>Duluth!$E$89</f>
        <v>8.7799999999999994</v>
      </c>
      <c r="R59" s="53">
        <f>Fairbanks!$E$89</f>
        <v>11.83</v>
      </c>
    </row>
    <row r="60" spans="1:18">
      <c r="A60" s="48"/>
      <c r="B60" s="52" t="str">
        <f>Miami!A90</f>
        <v>PSZ-AC:3_UNITARY_PACKAGE_FAN</v>
      </c>
      <c r="C60" s="53">
        <f>Miami!$E$90</f>
        <v>1.28</v>
      </c>
      <c r="D60" s="53">
        <f>Houston!$E$90</f>
        <v>1.3</v>
      </c>
      <c r="E60" s="53">
        <f>Phoenix!$E$90</f>
        <v>1.36</v>
      </c>
      <c r="F60" s="53">
        <f>Atlanta!$E$90</f>
        <v>1.3</v>
      </c>
      <c r="G60" s="53">
        <f>LosAngeles!$E$90</f>
        <v>1.35</v>
      </c>
      <c r="H60" s="53">
        <f>LasVegas!$E$90</f>
        <v>1.32</v>
      </c>
      <c r="I60" s="53">
        <f>SanFrancisco!$E$90</f>
        <v>1.25</v>
      </c>
      <c r="J60" s="53">
        <f>Baltimore!$E$90</f>
        <v>1.1100000000000001</v>
      </c>
      <c r="K60" s="53">
        <f>Albuquerque!$E$90</f>
        <v>1.19</v>
      </c>
      <c r="L60" s="53">
        <f>Seattle!$E$90</f>
        <v>1.24</v>
      </c>
      <c r="M60" s="53">
        <f>Chicago!$E$90</f>
        <v>1.48</v>
      </c>
      <c r="N60" s="53">
        <f>Boulder!$E$90</f>
        <v>1.51</v>
      </c>
      <c r="O60" s="53">
        <f>Minneapolis!$E$90</f>
        <v>1.64</v>
      </c>
      <c r="P60" s="53">
        <f>Helena!$E$90</f>
        <v>1.75</v>
      </c>
      <c r="Q60" s="53">
        <f>Duluth!$E$90</f>
        <v>1.75</v>
      </c>
      <c r="R60" s="53">
        <f>Fairbanks!$E$90</f>
        <v>2.29</v>
      </c>
    </row>
    <row r="61" spans="1:18">
      <c r="A61" s="48"/>
      <c r="B61" s="52" t="str">
        <f>Miami!A91</f>
        <v>PSZ-AC:4_UNITARY_PACKAGE_FAN</v>
      </c>
      <c r="C61" s="53">
        <f>Miami!$E$91</f>
        <v>1.1200000000000001</v>
      </c>
      <c r="D61" s="53">
        <f>Houston!$E$91</f>
        <v>1.1200000000000001</v>
      </c>
      <c r="E61" s="53">
        <f>Phoenix!$E$91</f>
        <v>1.25</v>
      </c>
      <c r="F61" s="53">
        <f>Atlanta!$E$91</f>
        <v>1.1399999999999999</v>
      </c>
      <c r="G61" s="53">
        <f>LosAngeles!$E$91</f>
        <v>1.18</v>
      </c>
      <c r="H61" s="53">
        <f>LasVegas!$E$91</f>
        <v>1.1200000000000001</v>
      </c>
      <c r="I61" s="53">
        <f>SanFrancisco!$E$91</f>
        <v>1.07</v>
      </c>
      <c r="J61" s="53">
        <f>Baltimore!$E$91</f>
        <v>1.1100000000000001</v>
      </c>
      <c r="K61" s="53">
        <f>Albuquerque!$E$91</f>
        <v>1.19</v>
      </c>
      <c r="L61" s="53">
        <f>Seattle!$E$91</f>
        <v>1.02</v>
      </c>
      <c r="M61" s="53">
        <f>Chicago!$E$91</f>
        <v>1.48</v>
      </c>
      <c r="N61" s="53">
        <f>Boulder!$E$91</f>
        <v>1.51</v>
      </c>
      <c r="O61" s="53">
        <f>Minneapolis!$E$91</f>
        <v>1.64</v>
      </c>
      <c r="P61" s="53">
        <f>Helena!$E$91</f>
        <v>1.75</v>
      </c>
      <c r="Q61" s="53">
        <f>Duluth!$E$91</f>
        <v>1.75</v>
      </c>
      <c r="R61" s="53">
        <f>Fairbanks!$E$91</f>
        <v>2.29</v>
      </c>
    </row>
    <row r="62" spans="1:18">
      <c r="A62" s="51" t="s">
        <v>73</v>
      </c>
      <c r="B62" s="45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</row>
    <row r="63" spans="1:18">
      <c r="A63" s="48"/>
      <c r="B63" s="51" t="s">
        <v>74</v>
      </c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</row>
    <row r="64" spans="1:18">
      <c r="A64" s="48"/>
      <c r="B64" s="52" t="s">
        <v>244</v>
      </c>
      <c r="C64" s="78">
        <f>Miami!$B$136/(Miami!$B$28*10^6/3600)</f>
        <v>8.6547105954746489E-2</v>
      </c>
      <c r="D64" s="78">
        <f>Houston!$B$136/(Houston!$B$28*10^6/3600)</f>
        <v>0.12248066757101163</v>
      </c>
      <c r="E64" s="78">
        <f>Phoenix!$B$136/(Phoenix!$B$28*10^6/3600)</f>
        <v>9.8189250940599701E-2</v>
      </c>
      <c r="F64" s="78">
        <f>Atlanta!$B$136/(Atlanta!$B$28*10^6/3600)</f>
        <v>9.996080645656244E-2</v>
      </c>
      <c r="G64" s="78">
        <f>LosAngeles!$B$136/(LosAngeles!$B$28*10^6/3600)</f>
        <v>0.13176278093603214</v>
      </c>
      <c r="H64" s="78">
        <f>LasVegas!$B$136/(LasVegas!$B$28*10^6/3600)</f>
        <v>9.8931567370243834E-2</v>
      </c>
      <c r="I64" s="78">
        <f>SanFrancisco!$B$136/(SanFrancisco!$B$28*10^6/3600)</f>
        <v>0.14904002350943643</v>
      </c>
      <c r="J64" s="78">
        <f>Baltimore!$B$136/(Baltimore!$B$28*10^6/3600)</f>
        <v>7.7099164758405961E-2</v>
      </c>
      <c r="K64" s="78">
        <f>Albuquerque!$B$136/(Albuquerque!$B$28*10^6/3600)</f>
        <v>3.7324536658217132E-2</v>
      </c>
      <c r="L64" s="78">
        <f>Seattle!$B$136/(Seattle!$B$28*10^6/3600)</f>
        <v>7.5524201983769162E-2</v>
      </c>
      <c r="M64" s="78">
        <f>Chicago!$B$136/(Chicago!$B$28*10^6/3600)</f>
        <v>9.098875421286709E-2</v>
      </c>
      <c r="N64" s="78">
        <f>Boulder!$B$136/(Boulder!$B$28*10^6/3600)</f>
        <v>3.7327265395472091E-2</v>
      </c>
      <c r="O64" s="78">
        <f>Minneapolis!$B$136/(Minneapolis!$B$28*10^6/3600)</f>
        <v>6.1519888558221991E-2</v>
      </c>
      <c r="P64" s="78">
        <f>Helena!$B$136/(Helena!$B$28*10^6/3600)</f>
        <v>7.5340209606323982E-2</v>
      </c>
      <c r="Q64" s="78">
        <f>Duluth!$B$136/(Duluth!$B$28*10^6/3600)</f>
        <v>5.9929408304328642E-2</v>
      </c>
      <c r="R64" s="78">
        <f>Fairbanks!$B$136/(Fairbanks!$B$28*10^6/3600)</f>
        <v>9.5492032467466501E-2</v>
      </c>
    </row>
    <row r="65" spans="1:18">
      <c r="A65" s="48"/>
      <c r="B65" s="52" t="s">
        <v>242</v>
      </c>
      <c r="C65" s="53">
        <f>Miami!$B$137</f>
        <v>26.16</v>
      </c>
      <c r="D65" s="53">
        <f>Houston!$B$137</f>
        <v>32.47</v>
      </c>
      <c r="E65" s="53">
        <f>Phoenix!$B$137</f>
        <v>26.07</v>
      </c>
      <c r="F65" s="53">
        <f>Atlanta!$B$137</f>
        <v>23.67</v>
      </c>
      <c r="G65" s="53">
        <f>LosAngeles!$B$137</f>
        <v>27.14</v>
      </c>
      <c r="H65" s="53">
        <f>LasVegas!$B$137</f>
        <v>23.04</v>
      </c>
      <c r="I65" s="53">
        <f>SanFrancisco!$B$137</f>
        <v>27.64</v>
      </c>
      <c r="J65" s="53">
        <f>Baltimore!$B$137</f>
        <v>17</v>
      </c>
      <c r="K65" s="53">
        <f>Albuquerque!$B$137</f>
        <v>7.9</v>
      </c>
      <c r="L65" s="53">
        <f>Seattle!$B$137</f>
        <v>14.2</v>
      </c>
      <c r="M65" s="53">
        <f>Chicago!$B$137</f>
        <v>19.84</v>
      </c>
      <c r="N65" s="53">
        <f>Boulder!$B$137</f>
        <v>7.85</v>
      </c>
      <c r="O65" s="53">
        <f>Minneapolis!$B$137</f>
        <v>14.12</v>
      </c>
      <c r="P65" s="53">
        <f>Helena!$B$137</f>
        <v>16.829999999999998</v>
      </c>
      <c r="Q65" s="53">
        <f>Duluth!$B$137</f>
        <v>13.32</v>
      </c>
      <c r="R65" s="53">
        <f>Fairbanks!$B$137</f>
        <v>22.76</v>
      </c>
    </row>
    <row r="66" spans="1:18">
      <c r="A66" s="48"/>
      <c r="B66" s="51" t="s">
        <v>75</v>
      </c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</row>
    <row r="67" spans="1:18">
      <c r="A67" s="48"/>
      <c r="B67" s="52" t="s">
        <v>256</v>
      </c>
      <c r="C67" s="78">
        <f>Miami!$C$136/(Miami!$C$28*10^3)</f>
        <v>1.1429314830875975E-2</v>
      </c>
      <c r="D67" s="78">
        <f>Houston!$C$136/(Houston!$C$28*10^3)</f>
        <v>8.0447791097605775E-3</v>
      </c>
      <c r="E67" s="78">
        <f>Phoenix!$C$136/(Phoenix!$C$28*10^3)</f>
        <v>8.0913020759108834E-3</v>
      </c>
      <c r="F67" s="78">
        <f>Atlanta!$C$136/(Atlanta!$C$28*10^3)</f>
        <v>9.4655454153049264E-3</v>
      </c>
      <c r="G67" s="78">
        <f>LosAngeles!$C$136/(LosAngeles!$C$28*10^3)</f>
        <v>8.6740687679083099E-3</v>
      </c>
      <c r="H67" s="78">
        <f>LasVegas!$C$136/(LasVegas!$C$28*10^3)</f>
        <v>7.605251818619623E-3</v>
      </c>
      <c r="I67" s="78">
        <f>SanFrancisco!$C$136/(SanFrancisco!$C$28*10^3)</f>
        <v>8.5965551450465257E-3</v>
      </c>
      <c r="J67" s="78">
        <f>Baltimore!$C$136/(Baltimore!$C$28*10^3)</f>
        <v>9.6503144311654368E-3</v>
      </c>
      <c r="K67" s="78">
        <f>Albuquerque!$C$136/(Albuquerque!$C$28*10^3)</f>
        <v>6.8565668937712113E-3</v>
      </c>
      <c r="L67" s="78">
        <f>Seattle!$C$136/(Seattle!$C$28*10^3)</f>
        <v>8.4194066885667496E-3</v>
      </c>
      <c r="M67" s="78">
        <f>Chicago!$C$136/(Chicago!$C$28*10^3)</f>
        <v>8.2923723293381983E-3</v>
      </c>
      <c r="N67" s="78">
        <f>Boulder!$C$136/(Boulder!$C$28*10^3)</f>
        <v>6.8919470920054465E-3</v>
      </c>
      <c r="O67" s="78">
        <f>Minneapolis!$C$136/(Minneapolis!$C$28*10^3)</f>
        <v>7.8789965568125918E-3</v>
      </c>
      <c r="P67" s="78">
        <f>Helena!$C$136/(Helena!$C$28*10^3)</f>
        <v>8.0478196297339519E-3</v>
      </c>
      <c r="Q67" s="78">
        <f>Duluth!$C$136/(Duluth!$C$28*10^3)</f>
        <v>7.8635808165199387E-3</v>
      </c>
      <c r="R67" s="78">
        <f>Fairbanks!$C$136/(Fairbanks!$C$28*10^3)</f>
        <v>4.1208578909690012E-3</v>
      </c>
    </row>
    <row r="68" spans="1:18">
      <c r="A68" s="48"/>
      <c r="B68" s="52" t="s">
        <v>242</v>
      </c>
      <c r="C68" s="53">
        <f>Miami!$C$137</f>
        <v>0.06</v>
      </c>
      <c r="D68" s="53">
        <f>Houston!$C$137</f>
        <v>1.05</v>
      </c>
      <c r="E68" s="53">
        <f>Phoenix!$C$137</f>
        <v>0.74</v>
      </c>
      <c r="F68" s="53">
        <f>Atlanta!$C$137</f>
        <v>2.68</v>
      </c>
      <c r="G68" s="53">
        <f>LosAngeles!$C$137</f>
        <v>0.69</v>
      </c>
      <c r="H68" s="53">
        <f>LasVegas!$C$137</f>
        <v>1.31</v>
      </c>
      <c r="I68" s="53">
        <f>SanFrancisco!$C$137</f>
        <v>2.19</v>
      </c>
      <c r="J68" s="53">
        <f>Baltimore!$C$137</f>
        <v>4.6399999999999997</v>
      </c>
      <c r="K68" s="53">
        <f>Albuquerque!$C$137</f>
        <v>2.34</v>
      </c>
      <c r="L68" s="53">
        <f>Seattle!$C$137</f>
        <v>3.65</v>
      </c>
      <c r="M68" s="53">
        <f>Chicago!$C$137</f>
        <v>5.55</v>
      </c>
      <c r="N68" s="53">
        <f>Boulder!$C$137</f>
        <v>3.4</v>
      </c>
      <c r="O68" s="53">
        <f>Minneapolis!$C$137</f>
        <v>6.7</v>
      </c>
      <c r="P68" s="53">
        <f>Helena!$C$137</f>
        <v>5.48</v>
      </c>
      <c r="Q68" s="53">
        <f>Duluth!$C$137</f>
        <v>8.25</v>
      </c>
      <c r="R68" s="53">
        <f>Fairbanks!$C$137</f>
        <v>7.33</v>
      </c>
    </row>
    <row r="69" spans="1:18">
      <c r="A69" s="48"/>
      <c r="B69" s="51" t="s">
        <v>76</v>
      </c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</row>
    <row r="70" spans="1:18">
      <c r="A70" s="48"/>
      <c r="B70" s="52" t="s">
        <v>243</v>
      </c>
      <c r="C70" s="53">
        <f>Miami!$E$137</f>
        <v>26.22</v>
      </c>
      <c r="D70" s="53">
        <f>Houston!$E$137</f>
        <v>33.520000000000003</v>
      </c>
      <c r="E70" s="53">
        <f>Phoenix!$E$137</f>
        <v>26.81</v>
      </c>
      <c r="F70" s="53">
        <f>Atlanta!$E$137</f>
        <v>26.34</v>
      </c>
      <c r="G70" s="53">
        <f>LosAngeles!$E$137</f>
        <v>27.83</v>
      </c>
      <c r="H70" s="53">
        <f>LasVegas!$E$137</f>
        <v>24.35</v>
      </c>
      <c r="I70" s="53">
        <f>SanFrancisco!$E$137</f>
        <v>29.83</v>
      </c>
      <c r="J70" s="53">
        <f>Baltimore!$E$137</f>
        <v>21.64</v>
      </c>
      <c r="K70" s="53">
        <f>Albuquerque!$E$137</f>
        <v>10.24</v>
      </c>
      <c r="L70" s="53">
        <f>Seattle!$E$137</f>
        <v>17.850000000000001</v>
      </c>
      <c r="M70" s="53">
        <f>Chicago!$E$137</f>
        <v>25.39</v>
      </c>
      <c r="N70" s="53">
        <f>Boulder!$E$137</f>
        <v>11.24</v>
      </c>
      <c r="O70" s="53">
        <f>Minneapolis!$E$137</f>
        <v>20.82</v>
      </c>
      <c r="P70" s="53">
        <f>Helena!$E$137</f>
        <v>22.31</v>
      </c>
      <c r="Q70" s="53">
        <f>Duluth!$E$137</f>
        <v>21.57</v>
      </c>
      <c r="R70" s="53">
        <f>Fairbanks!$E$137</f>
        <v>30.09</v>
      </c>
    </row>
    <row r="71" spans="1:18">
      <c r="A71" s="51" t="s">
        <v>77</v>
      </c>
      <c r="B71" s="45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</row>
    <row r="72" spans="1:18">
      <c r="A72" s="48"/>
      <c r="B72" s="51" t="s">
        <v>246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</row>
    <row r="73" spans="1:18">
      <c r="A73" s="48"/>
      <c r="B73" s="52" t="s">
        <v>70</v>
      </c>
      <c r="C73" s="54">
        <f>Miami!$B$13*10^6/3600</f>
        <v>13.888888888888889</v>
      </c>
      <c r="D73" s="54">
        <f>Houston!$B$13*10^6/3600</f>
        <v>450</v>
      </c>
      <c r="E73" s="54">
        <f>Phoenix!$B$13*10^6/3600</f>
        <v>238.88888888888889</v>
      </c>
      <c r="F73" s="54">
        <f>Atlanta!$B$13*10^6/3600</f>
        <v>830.55555555555554</v>
      </c>
      <c r="G73" s="54">
        <f>LosAngeles!$B$13*10^6/3600</f>
        <v>208.33333333333334</v>
      </c>
      <c r="H73" s="54">
        <f>LasVegas!$B$13*10^6/3600</f>
        <v>386.11111111111109</v>
      </c>
      <c r="I73" s="54">
        <f>SanFrancisco!$B$13*10^6/3600</f>
        <v>677.77777777777783</v>
      </c>
      <c r="J73" s="54">
        <f>Baltimore!$B$13*10^6/3600</f>
        <v>1194.4444444444443</v>
      </c>
      <c r="K73" s="54">
        <f>Albuquerque!$B$13*10^6/3600</f>
        <v>780.55555555555554</v>
      </c>
      <c r="L73" s="54">
        <f>Seattle!$B$13*10^6/3600</f>
        <v>1358.3333333333333</v>
      </c>
      <c r="M73" s="54">
        <f>Chicago!$B$13*10^6/3600</f>
        <v>1725</v>
      </c>
      <c r="N73" s="54">
        <f>Boulder!$B$13*10^6/3600</f>
        <v>1230.5555555555557</v>
      </c>
      <c r="O73" s="54">
        <f>Minneapolis!$B$13*10^6/3600</f>
        <v>2066.6666666666665</v>
      </c>
      <c r="P73" s="54">
        <f>Helena!$B$13*10^6/3600</f>
        <v>1866.6666666666667</v>
      </c>
      <c r="Q73" s="54">
        <f>Duluth!$B$13*10^6/3600</f>
        <v>2497.2222222222222</v>
      </c>
      <c r="R73" s="54">
        <f>Fairbanks!$B$13*10^6/3600</f>
        <v>4641.666666666667</v>
      </c>
    </row>
    <row r="74" spans="1:18">
      <c r="A74" s="48"/>
      <c r="B74" s="52" t="s">
        <v>71</v>
      </c>
      <c r="C74" s="54">
        <f>Miami!$B$14*10^6/3600</f>
        <v>238722.22222222222</v>
      </c>
      <c r="D74" s="54">
        <f>Houston!$B$14*10^6/3600</f>
        <v>161808.33333333334</v>
      </c>
      <c r="E74" s="54">
        <f>Phoenix!$B$14*10^6/3600</f>
        <v>157333.33333333334</v>
      </c>
      <c r="F74" s="54">
        <f>Atlanta!$B$14*10^6/3600</f>
        <v>93450</v>
      </c>
      <c r="G74" s="54">
        <f>LosAngeles!$B$14*10^6/3600</f>
        <v>34233.333333333336</v>
      </c>
      <c r="H74" s="54">
        <f>LasVegas!$B$14*10^6/3600</f>
        <v>97286.111111111109</v>
      </c>
      <c r="I74" s="54">
        <f>SanFrancisco!$B$14*10^6/3600</f>
        <v>6711.1111111111113</v>
      </c>
      <c r="J74" s="54">
        <f>Baltimore!$B$14*10^6/3600</f>
        <v>64100</v>
      </c>
      <c r="K74" s="54">
        <f>Albuquerque!$B$14*10^6/3600</f>
        <v>44825</v>
      </c>
      <c r="L74" s="54">
        <f>Seattle!$B$14*10^6/3600</f>
        <v>8652.7777777777774</v>
      </c>
      <c r="M74" s="54">
        <f>Chicago!$B$14*10^6/3600</f>
        <v>45902.777777777781</v>
      </c>
      <c r="N74" s="54">
        <f>Boulder!$B$14*10^6/3600</f>
        <v>28588.888888888891</v>
      </c>
      <c r="O74" s="54">
        <f>Minneapolis!$B$14*10^6/3600</f>
        <v>39680.555555555555</v>
      </c>
      <c r="P74" s="54">
        <f>Helena!$B$14*10^6/3600</f>
        <v>16869.444444444445</v>
      </c>
      <c r="Q74" s="54">
        <f>Duluth!$B$14*10^6/3600</f>
        <v>11619.444444444445</v>
      </c>
      <c r="R74" s="54">
        <f>Fairbanks!$B$14*10^6/3600</f>
        <v>4694.4444444444443</v>
      </c>
    </row>
    <row r="75" spans="1:18">
      <c r="A75" s="48"/>
      <c r="B75" s="52" t="s">
        <v>78</v>
      </c>
      <c r="C75" s="54">
        <f>Miami!$B$15*10^6/3600</f>
        <v>269744.44444444444</v>
      </c>
      <c r="D75" s="54">
        <f>Houston!$B$15*10^6/3600</f>
        <v>269744.44444444444</v>
      </c>
      <c r="E75" s="54">
        <f>Phoenix!$B$15*10^6/3600</f>
        <v>269744.44444444444</v>
      </c>
      <c r="F75" s="54">
        <f>Atlanta!$B$15*10^6/3600</f>
        <v>269744.44444444444</v>
      </c>
      <c r="G75" s="54">
        <f>LosAngeles!$B$15*10^6/3600</f>
        <v>269744.44444444444</v>
      </c>
      <c r="H75" s="54">
        <f>LasVegas!$B$15*10^6/3600</f>
        <v>269744.44444444444</v>
      </c>
      <c r="I75" s="54">
        <f>SanFrancisco!$B$15*10^6/3600</f>
        <v>269744.44444444444</v>
      </c>
      <c r="J75" s="54">
        <f>Baltimore!$B$15*10^6/3600</f>
        <v>269744.44444444444</v>
      </c>
      <c r="K75" s="54">
        <f>Albuquerque!$B$15*10^6/3600</f>
        <v>269744.44444444444</v>
      </c>
      <c r="L75" s="54">
        <f>Seattle!$B$15*10^6/3600</f>
        <v>269744.44444444444</v>
      </c>
      <c r="M75" s="54">
        <f>Chicago!$B$15*10^6/3600</f>
        <v>269744.44444444444</v>
      </c>
      <c r="N75" s="54">
        <f>Boulder!$B$15*10^6/3600</f>
        <v>269744.44444444444</v>
      </c>
      <c r="O75" s="54">
        <f>Minneapolis!$B$15*10^6/3600</f>
        <v>269744.44444444444</v>
      </c>
      <c r="P75" s="54">
        <f>Helena!$B$15*10^6/3600</f>
        <v>269744.44444444444</v>
      </c>
      <c r="Q75" s="54">
        <f>Duluth!$B$15*10^6/3600</f>
        <v>269744.44444444444</v>
      </c>
      <c r="R75" s="54">
        <f>Fairbanks!$B$15*10^6/3600</f>
        <v>269744.44444444444</v>
      </c>
    </row>
    <row r="76" spans="1:18">
      <c r="A76" s="48"/>
      <c r="B76" s="52" t="s">
        <v>79</v>
      </c>
      <c r="C76" s="54">
        <f>Miami!$B$16*10^6/3600</f>
        <v>16138.888888888889</v>
      </c>
      <c r="D76" s="54">
        <f>Houston!$B$16*10^6/3600</f>
        <v>16130.555555555555</v>
      </c>
      <c r="E76" s="54">
        <f>Phoenix!$B$16*10^6/3600</f>
        <v>16127.777777777777</v>
      </c>
      <c r="F76" s="54">
        <f>Atlanta!$B$16*10^6/3600</f>
        <v>16125</v>
      </c>
      <c r="G76" s="54">
        <f>LosAngeles!$B$16*10^6/3600</f>
        <v>16113.888888888889</v>
      </c>
      <c r="H76" s="54">
        <f>LasVegas!$B$16*10^6/3600</f>
        <v>16111.111111111111</v>
      </c>
      <c r="I76" s="54">
        <f>SanFrancisco!$B$16*10^6/3600</f>
        <v>16119.444444444445</v>
      </c>
      <c r="J76" s="54">
        <f>Baltimore!$B$16*10^6/3600</f>
        <v>16108.333333333334</v>
      </c>
      <c r="K76" s="54">
        <f>Albuquerque!$B$16*10^6/3600</f>
        <v>16113.888888888889</v>
      </c>
      <c r="L76" s="54">
        <f>Seattle!$B$16*10^6/3600</f>
        <v>16083.333333333334</v>
      </c>
      <c r="M76" s="54">
        <f>Chicago!$B$16*10^6/3600</f>
        <v>16111.111111111111</v>
      </c>
      <c r="N76" s="54">
        <f>Boulder!$B$16*10^6/3600</f>
        <v>16102.777777777777</v>
      </c>
      <c r="O76" s="54">
        <f>Minneapolis!$B$16*10^6/3600</f>
        <v>16100</v>
      </c>
      <c r="P76" s="54">
        <f>Helena!$B$16*10^6/3600</f>
        <v>16097.222222222223</v>
      </c>
      <c r="Q76" s="54">
        <f>Duluth!$B$16*10^6/3600</f>
        <v>16088.888888888889</v>
      </c>
      <c r="R76" s="54">
        <f>Fairbanks!$B$16*10^6/3600</f>
        <v>15988.888888888889</v>
      </c>
    </row>
    <row r="77" spans="1:18">
      <c r="A77" s="48"/>
      <c r="B77" s="52" t="s">
        <v>80</v>
      </c>
      <c r="C77" s="54">
        <f>Miami!$B$17*10^6/3600</f>
        <v>55225</v>
      </c>
      <c r="D77" s="54">
        <f>Houston!$B$17*10^6/3600</f>
        <v>55225</v>
      </c>
      <c r="E77" s="54">
        <f>Phoenix!$B$17*10^6/3600</f>
        <v>55225</v>
      </c>
      <c r="F77" s="54">
        <f>Atlanta!$B$17*10^6/3600</f>
        <v>55225</v>
      </c>
      <c r="G77" s="54">
        <f>LosAngeles!$B$17*10^6/3600</f>
        <v>55225</v>
      </c>
      <c r="H77" s="54">
        <f>LasVegas!$B$17*10^6/3600</f>
        <v>55225</v>
      </c>
      <c r="I77" s="54">
        <f>SanFrancisco!$B$17*10^6/3600</f>
        <v>55225</v>
      </c>
      <c r="J77" s="54">
        <f>Baltimore!$B$17*10^6/3600</f>
        <v>55225</v>
      </c>
      <c r="K77" s="54">
        <f>Albuquerque!$B$17*10^6/3600</f>
        <v>55225</v>
      </c>
      <c r="L77" s="54">
        <f>Seattle!$B$17*10^6/3600</f>
        <v>55225</v>
      </c>
      <c r="M77" s="54">
        <f>Chicago!$B$17*10^6/3600</f>
        <v>55225</v>
      </c>
      <c r="N77" s="54">
        <f>Boulder!$B$17*10^6/3600</f>
        <v>55225</v>
      </c>
      <c r="O77" s="54">
        <f>Minneapolis!$B$17*10^6/3600</f>
        <v>55225</v>
      </c>
      <c r="P77" s="54">
        <f>Helena!$B$17*10^6/3600</f>
        <v>55225</v>
      </c>
      <c r="Q77" s="54">
        <f>Duluth!$B$17*10^6/3600</f>
        <v>55225</v>
      </c>
      <c r="R77" s="54">
        <f>Fairbanks!$B$17*10^6/3600</f>
        <v>55225</v>
      </c>
    </row>
    <row r="78" spans="1:18">
      <c r="A78" s="48"/>
      <c r="B78" s="52" t="s">
        <v>81</v>
      </c>
      <c r="C78" s="54">
        <f>Miami!$B$18*10^6/3600</f>
        <v>0</v>
      </c>
      <c r="D78" s="54">
        <f>Houston!$B$18*10^6/3600</f>
        <v>0</v>
      </c>
      <c r="E78" s="54">
        <f>Phoenix!$B$18*10^6/3600</f>
        <v>0</v>
      </c>
      <c r="F78" s="54">
        <f>Atlanta!$B$18*10^6/3600</f>
        <v>0</v>
      </c>
      <c r="G78" s="54">
        <f>LosAngeles!$B$18*10^6/3600</f>
        <v>0</v>
      </c>
      <c r="H78" s="54">
        <f>LasVegas!$B$18*10^6/3600</f>
        <v>0</v>
      </c>
      <c r="I78" s="54">
        <f>SanFrancisco!$B$18*10^6/3600</f>
        <v>0</v>
      </c>
      <c r="J78" s="54">
        <f>Baltimore!$B$18*10^6/3600</f>
        <v>0</v>
      </c>
      <c r="K78" s="54">
        <f>Albuquerque!$B$18*10^6/3600</f>
        <v>0</v>
      </c>
      <c r="L78" s="54">
        <f>Seattle!$B$18*10^6/3600</f>
        <v>0</v>
      </c>
      <c r="M78" s="54">
        <f>Chicago!$B$18*10^6/3600</f>
        <v>0</v>
      </c>
      <c r="N78" s="54">
        <f>Boulder!$B$18*10^6/3600</f>
        <v>0</v>
      </c>
      <c r="O78" s="54">
        <f>Minneapolis!$B$18*10^6/3600</f>
        <v>0</v>
      </c>
      <c r="P78" s="54">
        <f>Helena!$B$18*10^6/3600</f>
        <v>0</v>
      </c>
      <c r="Q78" s="54">
        <f>Duluth!$B$18*10^6/3600</f>
        <v>0</v>
      </c>
      <c r="R78" s="54">
        <f>Fairbanks!$B$18*10^6/3600</f>
        <v>0</v>
      </c>
    </row>
    <row r="79" spans="1:18">
      <c r="A79" s="48"/>
      <c r="B79" s="52" t="s">
        <v>82</v>
      </c>
      <c r="C79" s="54">
        <f>Miami!$B$19*10^6/3600</f>
        <v>113530.55555555556</v>
      </c>
      <c r="D79" s="54">
        <f>Houston!$B$19*10^6/3600</f>
        <v>104813.88888888889</v>
      </c>
      <c r="E79" s="54">
        <f>Phoenix!$B$19*10^6/3600</f>
        <v>110425</v>
      </c>
      <c r="F79" s="54">
        <f>Atlanta!$B$19*10^6/3600</f>
        <v>107738.88888888889</v>
      </c>
      <c r="G79" s="54">
        <f>LosAngeles!$B$19*10^6/3600</f>
        <v>96972.222222222219</v>
      </c>
      <c r="H79" s="54">
        <f>LasVegas!$B$19*10^6/3600</f>
        <v>95422.222222222219</v>
      </c>
      <c r="I79" s="54">
        <f>SanFrancisco!$B$19*10^6/3600</f>
        <v>76883.333333333328</v>
      </c>
      <c r="J79" s="54">
        <f>Baltimore!$B$19*10^6/3600</f>
        <v>99469.444444444438</v>
      </c>
      <c r="K79" s="54">
        <f>Albuquerque!$B$19*10^6/3600</f>
        <v>98758.333333333328</v>
      </c>
      <c r="L79" s="54">
        <f>Seattle!$B$19*10^6/3600</f>
        <v>80211.111111111109</v>
      </c>
      <c r="M79" s="54">
        <f>Chicago!$B$19*10^6/3600</f>
        <v>111575</v>
      </c>
      <c r="N79" s="54">
        <f>Boulder!$B$19*10^6/3600</f>
        <v>111302.77777777778</v>
      </c>
      <c r="O79" s="54">
        <f>Minneapolis!$B$19*10^6/3600</f>
        <v>143611.11111111112</v>
      </c>
      <c r="P79" s="54">
        <f>Helena!$B$19*10^6/3600</f>
        <v>152530.55555555556</v>
      </c>
      <c r="Q79" s="54">
        <f>Duluth!$B$19*10^6/3600</f>
        <v>154802.77777777778</v>
      </c>
      <c r="R79" s="54">
        <f>Fairbanks!$B$19*10^6/3600</f>
        <v>196575</v>
      </c>
    </row>
    <row r="80" spans="1:18">
      <c r="A80" s="48"/>
      <c r="B80" s="52" t="s">
        <v>83</v>
      </c>
      <c r="C80" s="54">
        <f>Miami!$B$20*10^6/3600</f>
        <v>0</v>
      </c>
      <c r="D80" s="54">
        <f>Houston!$B$20*10^6/3600</f>
        <v>0</v>
      </c>
      <c r="E80" s="54">
        <f>Phoenix!$B$20*10^6/3600</f>
        <v>0</v>
      </c>
      <c r="F80" s="54">
        <f>Atlanta!$B$20*10^6/3600</f>
        <v>0</v>
      </c>
      <c r="G80" s="54">
        <f>LosAngeles!$B$20*10^6/3600</f>
        <v>0</v>
      </c>
      <c r="H80" s="54">
        <f>LasVegas!$B$20*10^6/3600</f>
        <v>0</v>
      </c>
      <c r="I80" s="54">
        <f>SanFrancisco!$B$20*10^6/3600</f>
        <v>0</v>
      </c>
      <c r="J80" s="54">
        <f>Baltimore!$B$20*10^6/3600</f>
        <v>0</v>
      </c>
      <c r="K80" s="54">
        <f>Albuquerque!$B$20*10^6/3600</f>
        <v>0</v>
      </c>
      <c r="L80" s="54">
        <f>Seattle!$B$20*10^6/3600</f>
        <v>0</v>
      </c>
      <c r="M80" s="54">
        <f>Chicago!$B$20*10^6/3600</f>
        <v>0</v>
      </c>
      <c r="N80" s="54">
        <f>Boulder!$B$20*10^6/3600</f>
        <v>0</v>
      </c>
      <c r="O80" s="54">
        <f>Minneapolis!$B$20*10^6/3600</f>
        <v>0</v>
      </c>
      <c r="P80" s="54">
        <f>Helena!$B$20*10^6/3600</f>
        <v>0</v>
      </c>
      <c r="Q80" s="54">
        <f>Duluth!$B$20*10^6/3600</f>
        <v>0</v>
      </c>
      <c r="R80" s="54">
        <f>Fairbanks!$B$20*10^6/3600</f>
        <v>0</v>
      </c>
    </row>
    <row r="81" spans="1:18">
      <c r="A81" s="48"/>
      <c r="B81" s="52" t="s">
        <v>84</v>
      </c>
      <c r="C81" s="54">
        <f>Miami!$B$21*10^6/3600</f>
        <v>0</v>
      </c>
      <c r="D81" s="54">
        <f>Houston!$B$21*10^6/3600</f>
        <v>0</v>
      </c>
      <c r="E81" s="54">
        <f>Phoenix!$B$21*10^6/3600</f>
        <v>0</v>
      </c>
      <c r="F81" s="54">
        <f>Atlanta!$B$21*10^6/3600</f>
        <v>0</v>
      </c>
      <c r="G81" s="54">
        <f>LosAngeles!$B$21*10^6/3600</f>
        <v>0</v>
      </c>
      <c r="H81" s="54">
        <f>LasVegas!$B$21*10^6/3600</f>
        <v>0</v>
      </c>
      <c r="I81" s="54">
        <f>SanFrancisco!$B$21*10^6/3600</f>
        <v>0</v>
      </c>
      <c r="J81" s="54">
        <f>Baltimore!$B$21*10^6/3600</f>
        <v>0</v>
      </c>
      <c r="K81" s="54">
        <f>Albuquerque!$B$21*10^6/3600</f>
        <v>0</v>
      </c>
      <c r="L81" s="54">
        <f>Seattle!$B$21*10^6/3600</f>
        <v>0</v>
      </c>
      <c r="M81" s="54">
        <f>Chicago!$B$21*10^6/3600</f>
        <v>0</v>
      </c>
      <c r="N81" s="54">
        <f>Boulder!$B$21*10^6/3600</f>
        <v>0</v>
      </c>
      <c r="O81" s="54">
        <f>Minneapolis!$B$21*10^6/3600</f>
        <v>0</v>
      </c>
      <c r="P81" s="54">
        <f>Helena!$B$21*10^6/3600</f>
        <v>0</v>
      </c>
      <c r="Q81" s="54">
        <f>Duluth!$B$21*10^6/3600</f>
        <v>0</v>
      </c>
      <c r="R81" s="54">
        <f>Fairbanks!$B$21*10^6/3600</f>
        <v>0</v>
      </c>
    </row>
    <row r="82" spans="1:18">
      <c r="A82" s="48"/>
      <c r="B82" s="52" t="s">
        <v>85</v>
      </c>
      <c r="C82" s="54">
        <f>Miami!$B$22*10^6/3600</f>
        <v>0</v>
      </c>
      <c r="D82" s="54">
        <f>Houston!$B$22*10^6/3600</f>
        <v>0</v>
      </c>
      <c r="E82" s="54">
        <f>Phoenix!$B$22*10^6/3600</f>
        <v>0</v>
      </c>
      <c r="F82" s="54">
        <f>Atlanta!$B$22*10^6/3600</f>
        <v>0</v>
      </c>
      <c r="G82" s="54">
        <f>LosAngeles!$B$22*10^6/3600</f>
        <v>0</v>
      </c>
      <c r="H82" s="54">
        <f>LasVegas!$B$22*10^6/3600</f>
        <v>0</v>
      </c>
      <c r="I82" s="54">
        <f>SanFrancisco!$B$22*10^6/3600</f>
        <v>0</v>
      </c>
      <c r="J82" s="54">
        <f>Baltimore!$B$22*10^6/3600</f>
        <v>0</v>
      </c>
      <c r="K82" s="54">
        <f>Albuquerque!$B$22*10^6/3600</f>
        <v>0</v>
      </c>
      <c r="L82" s="54">
        <f>Seattle!$B$22*10^6/3600</f>
        <v>0</v>
      </c>
      <c r="M82" s="54">
        <f>Chicago!$B$22*10^6/3600</f>
        <v>0</v>
      </c>
      <c r="N82" s="54">
        <f>Boulder!$B$22*10^6/3600</f>
        <v>0</v>
      </c>
      <c r="O82" s="54">
        <f>Minneapolis!$B$22*10^6/3600</f>
        <v>0</v>
      </c>
      <c r="P82" s="54">
        <f>Helena!$B$22*10^6/3600</f>
        <v>0</v>
      </c>
      <c r="Q82" s="54">
        <f>Duluth!$B$22*10^6/3600</f>
        <v>0</v>
      </c>
      <c r="R82" s="54">
        <f>Fairbanks!$B$22*10^6/3600</f>
        <v>0</v>
      </c>
    </row>
    <row r="83" spans="1:18">
      <c r="A83" s="48"/>
      <c r="B83" s="52" t="s">
        <v>65</v>
      </c>
      <c r="C83" s="54">
        <f>Miami!$B$23*10^6/3600</f>
        <v>0</v>
      </c>
      <c r="D83" s="54">
        <f>Houston!$B$23*10^6/3600</f>
        <v>0</v>
      </c>
      <c r="E83" s="54">
        <f>Phoenix!$B$23*10^6/3600</f>
        <v>0</v>
      </c>
      <c r="F83" s="54">
        <f>Atlanta!$B$23*10^6/3600</f>
        <v>0</v>
      </c>
      <c r="G83" s="54">
        <f>LosAngeles!$B$23*10^6/3600</f>
        <v>0</v>
      </c>
      <c r="H83" s="54">
        <f>LasVegas!$B$23*10^6/3600</f>
        <v>0</v>
      </c>
      <c r="I83" s="54">
        <f>SanFrancisco!$B$23*10^6/3600</f>
        <v>0</v>
      </c>
      <c r="J83" s="54">
        <f>Baltimore!$B$23*10^6/3600</f>
        <v>0</v>
      </c>
      <c r="K83" s="54">
        <f>Albuquerque!$B$23*10^6/3600</f>
        <v>0</v>
      </c>
      <c r="L83" s="54">
        <f>Seattle!$B$23*10^6/3600</f>
        <v>0</v>
      </c>
      <c r="M83" s="54">
        <f>Chicago!$B$23*10^6/3600</f>
        <v>0</v>
      </c>
      <c r="N83" s="54">
        <f>Boulder!$B$23*10^6/3600</f>
        <v>0</v>
      </c>
      <c r="O83" s="54">
        <f>Minneapolis!$B$23*10^6/3600</f>
        <v>0</v>
      </c>
      <c r="P83" s="54">
        <f>Helena!$B$23*10^6/3600</f>
        <v>0</v>
      </c>
      <c r="Q83" s="54">
        <f>Duluth!$B$23*10^6/3600</f>
        <v>0</v>
      </c>
      <c r="R83" s="54">
        <f>Fairbanks!$B$23*10^6/3600</f>
        <v>0</v>
      </c>
    </row>
    <row r="84" spans="1:18">
      <c r="A84" s="48"/>
      <c r="B84" s="52" t="s">
        <v>86</v>
      </c>
      <c r="C84" s="54">
        <f>Miami!$B$24*10^6/3600</f>
        <v>0</v>
      </c>
      <c r="D84" s="54">
        <f>Houston!$B$24*10^6/3600</f>
        <v>0</v>
      </c>
      <c r="E84" s="54">
        <f>Phoenix!$B$24*10^6/3600</f>
        <v>0</v>
      </c>
      <c r="F84" s="54">
        <f>Atlanta!$B$24*10^6/3600</f>
        <v>0</v>
      </c>
      <c r="G84" s="54">
        <f>LosAngeles!$B$24*10^6/3600</f>
        <v>0</v>
      </c>
      <c r="H84" s="54">
        <f>LasVegas!$B$24*10^6/3600</f>
        <v>0</v>
      </c>
      <c r="I84" s="54">
        <f>SanFrancisco!$B$24*10^6/3600</f>
        <v>0</v>
      </c>
      <c r="J84" s="54">
        <f>Baltimore!$B$24*10^6/3600</f>
        <v>0</v>
      </c>
      <c r="K84" s="54">
        <f>Albuquerque!$B$24*10^6/3600</f>
        <v>0</v>
      </c>
      <c r="L84" s="54">
        <f>Seattle!$B$24*10^6/3600</f>
        <v>0</v>
      </c>
      <c r="M84" s="54">
        <f>Chicago!$B$24*10^6/3600</f>
        <v>0</v>
      </c>
      <c r="N84" s="54">
        <f>Boulder!$B$24*10^6/3600</f>
        <v>0</v>
      </c>
      <c r="O84" s="54">
        <f>Minneapolis!$B$24*10^6/3600</f>
        <v>0</v>
      </c>
      <c r="P84" s="54">
        <f>Helena!$B$24*10^6/3600</f>
        <v>0</v>
      </c>
      <c r="Q84" s="54">
        <f>Duluth!$B$24*10^6/3600</f>
        <v>0</v>
      </c>
      <c r="R84" s="54">
        <f>Fairbanks!$B$24*10^6/3600</f>
        <v>0</v>
      </c>
    </row>
    <row r="85" spans="1:18">
      <c r="A85" s="48"/>
      <c r="B85" s="52" t="s">
        <v>87</v>
      </c>
      <c r="C85" s="54">
        <f>Miami!$B$25*10^6/3600</f>
        <v>0</v>
      </c>
      <c r="D85" s="54">
        <f>Houston!$B$25*10^6/3600</f>
        <v>0</v>
      </c>
      <c r="E85" s="54">
        <f>Phoenix!$B$25*10^6/3600</f>
        <v>0</v>
      </c>
      <c r="F85" s="54">
        <f>Atlanta!$B$25*10^6/3600</f>
        <v>0</v>
      </c>
      <c r="G85" s="54">
        <f>LosAngeles!$B$25*10^6/3600</f>
        <v>0</v>
      </c>
      <c r="H85" s="54">
        <f>LasVegas!$B$25*10^6/3600</f>
        <v>0</v>
      </c>
      <c r="I85" s="54">
        <f>SanFrancisco!$B$25*10^6/3600</f>
        <v>0</v>
      </c>
      <c r="J85" s="54">
        <f>Baltimore!$B$25*10^6/3600</f>
        <v>0</v>
      </c>
      <c r="K85" s="54">
        <f>Albuquerque!$B$25*10^6/3600</f>
        <v>0</v>
      </c>
      <c r="L85" s="54">
        <f>Seattle!$B$25*10^6/3600</f>
        <v>0</v>
      </c>
      <c r="M85" s="54">
        <f>Chicago!$B$25*10^6/3600</f>
        <v>0</v>
      </c>
      <c r="N85" s="54">
        <f>Boulder!$B$25*10^6/3600</f>
        <v>0</v>
      </c>
      <c r="O85" s="54">
        <f>Minneapolis!$B$25*10^6/3600</f>
        <v>0</v>
      </c>
      <c r="P85" s="54">
        <f>Helena!$B$25*10^6/3600</f>
        <v>0</v>
      </c>
      <c r="Q85" s="54">
        <f>Duluth!$B$25*10^6/3600</f>
        <v>0</v>
      </c>
      <c r="R85" s="54">
        <f>Fairbanks!$B$25*10^6/3600</f>
        <v>0</v>
      </c>
    </row>
    <row r="86" spans="1:18">
      <c r="A86" s="48"/>
      <c r="B86" s="52" t="s">
        <v>88</v>
      </c>
      <c r="C86" s="54">
        <f>Miami!$B$26*10^6/3600</f>
        <v>0</v>
      </c>
      <c r="D86" s="54">
        <f>Houston!$B$26*10^6/3600</f>
        <v>0</v>
      </c>
      <c r="E86" s="54">
        <f>Phoenix!$B$26*10^6/3600</f>
        <v>0</v>
      </c>
      <c r="F86" s="54">
        <f>Atlanta!$B$26*10^6/3600</f>
        <v>0</v>
      </c>
      <c r="G86" s="54">
        <f>LosAngeles!$B$26*10^6/3600</f>
        <v>0</v>
      </c>
      <c r="H86" s="54">
        <f>LasVegas!$B$26*10^6/3600</f>
        <v>0</v>
      </c>
      <c r="I86" s="54">
        <f>SanFrancisco!$B$26*10^6/3600</f>
        <v>0</v>
      </c>
      <c r="J86" s="54">
        <f>Baltimore!$B$26*10^6/3600</f>
        <v>0</v>
      </c>
      <c r="K86" s="54">
        <f>Albuquerque!$B$26*10^6/3600</f>
        <v>0</v>
      </c>
      <c r="L86" s="54">
        <f>Seattle!$B$26*10^6/3600</f>
        <v>0</v>
      </c>
      <c r="M86" s="54">
        <f>Chicago!$B$26*10^6/3600</f>
        <v>0</v>
      </c>
      <c r="N86" s="54">
        <f>Boulder!$B$26*10^6/3600</f>
        <v>0</v>
      </c>
      <c r="O86" s="54">
        <f>Minneapolis!$B$26*10^6/3600</f>
        <v>0</v>
      </c>
      <c r="P86" s="54">
        <f>Helena!$B$26*10^6/3600</f>
        <v>0</v>
      </c>
      <c r="Q86" s="54">
        <f>Duluth!$B$26*10^6/3600</f>
        <v>0</v>
      </c>
      <c r="R86" s="54">
        <f>Fairbanks!$B$26*10^6/3600</f>
        <v>0</v>
      </c>
    </row>
    <row r="87" spans="1:18">
      <c r="A87" s="48"/>
      <c r="B87" s="52" t="s">
        <v>89</v>
      </c>
      <c r="C87" s="54">
        <f>Miami!$B$28*10^6/3600</f>
        <v>693377.77777777775</v>
      </c>
      <c r="D87" s="54">
        <f>Houston!$B$28*10^6/3600</f>
        <v>608175</v>
      </c>
      <c r="E87" s="54">
        <f>Phoenix!$B$28*10^6/3600</f>
        <v>609097.22222222225</v>
      </c>
      <c r="F87" s="54">
        <f>Atlanta!$B$28*10^6/3600</f>
        <v>543116.66666666663</v>
      </c>
      <c r="G87" s="54">
        <f>LosAngeles!$B$28*10^6/3600</f>
        <v>472502.77777777775</v>
      </c>
      <c r="H87" s="54">
        <f>LasVegas!$B$28*10^6/3600</f>
        <v>534175</v>
      </c>
      <c r="I87" s="54">
        <f>SanFrancisco!$B$28*10^6/3600</f>
        <v>425361.11111111112</v>
      </c>
      <c r="J87" s="54">
        <f>Baltimore!$B$28*10^6/3600</f>
        <v>505841.66666666669</v>
      </c>
      <c r="K87" s="54">
        <f>Albuquerque!$B$28*10^6/3600</f>
        <v>485452.77777777775</v>
      </c>
      <c r="L87" s="54">
        <f>Seattle!$B$28*10^6/3600</f>
        <v>431277.77777777775</v>
      </c>
      <c r="M87" s="54">
        <f>Chicago!$B$28*10^6/3600</f>
        <v>500286.11111111112</v>
      </c>
      <c r="N87" s="54">
        <f>Boulder!$B$28*10^6/3600</f>
        <v>482194.44444444444</v>
      </c>
      <c r="O87" s="54">
        <f>Minneapolis!$B$28*10^6/3600</f>
        <v>526433.33333333337</v>
      </c>
      <c r="P87" s="54">
        <f>Helena!$B$28*10^6/3600</f>
        <v>512336.11111111112</v>
      </c>
      <c r="Q87" s="54">
        <f>Duluth!$B$28*10^6/3600</f>
        <v>509975</v>
      </c>
      <c r="R87" s="54">
        <f>Fairbanks!$B$28*10^6/3600</f>
        <v>546872.22222222225</v>
      </c>
    </row>
    <row r="88" spans="1:18">
      <c r="A88" s="48"/>
      <c r="B88" s="51" t="s">
        <v>247</v>
      </c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</row>
    <row r="89" spans="1:18">
      <c r="A89" s="48"/>
      <c r="B89" s="52" t="s">
        <v>70</v>
      </c>
      <c r="C89" s="54">
        <f>Miami!$C$13*10^3</f>
        <v>11530</v>
      </c>
      <c r="D89" s="54">
        <f>Houston!$C$13*10^3</f>
        <v>299470</v>
      </c>
      <c r="E89" s="54">
        <f>Phoenix!$C$13*10^3</f>
        <v>210510</v>
      </c>
      <c r="F89" s="54">
        <f>Atlanta!$C$13*10^3</f>
        <v>648680</v>
      </c>
      <c r="G89" s="54">
        <f>LosAngeles!$C$13*10^3</f>
        <v>181480</v>
      </c>
      <c r="H89" s="54">
        <f>LasVegas!$C$13*10^3</f>
        <v>394530</v>
      </c>
      <c r="I89" s="54">
        <f>SanFrancisco!$C$13*10^3</f>
        <v>584640</v>
      </c>
      <c r="J89" s="54">
        <f>Baltimore!$C$13*10^3</f>
        <v>1101990</v>
      </c>
      <c r="K89" s="54">
        <f>Albuquerque!$C$13*10^3</f>
        <v>783780</v>
      </c>
      <c r="L89" s="54">
        <f>Seattle!$C$13*10^3</f>
        <v>995430</v>
      </c>
      <c r="M89" s="54">
        <f>Chicago!$C$13*10^3</f>
        <v>1535200</v>
      </c>
      <c r="N89" s="54">
        <f>Boulder!$C$13*10^3</f>
        <v>1131020</v>
      </c>
      <c r="O89" s="54">
        <f>Minneapolis!$C$13*10^3</f>
        <v>1951680</v>
      </c>
      <c r="P89" s="54">
        <f>Helena!$C$13*10^3</f>
        <v>1562120</v>
      </c>
      <c r="Q89" s="54">
        <f>Duluth!$C$13*10^3</f>
        <v>2405820</v>
      </c>
      <c r="R89" s="54">
        <f>Fairbanks!$C$13*10^3</f>
        <v>4078840</v>
      </c>
    </row>
    <row r="90" spans="1:18">
      <c r="A90" s="48"/>
      <c r="B90" s="52" t="s">
        <v>71</v>
      </c>
      <c r="C90" s="54">
        <f>Miami!$C$14*10^3</f>
        <v>0</v>
      </c>
      <c r="D90" s="54">
        <f>Houston!$C$14*10^3</f>
        <v>0</v>
      </c>
      <c r="E90" s="54">
        <f>Phoenix!$C$14*10^3</f>
        <v>0</v>
      </c>
      <c r="F90" s="54">
        <f>Atlanta!$C$14*10^3</f>
        <v>0</v>
      </c>
      <c r="G90" s="54">
        <f>LosAngeles!$C$14*10^3</f>
        <v>0</v>
      </c>
      <c r="H90" s="54">
        <f>LasVegas!$C$14*10^3</f>
        <v>0</v>
      </c>
      <c r="I90" s="54">
        <f>SanFrancisco!$C$14*10^3</f>
        <v>0</v>
      </c>
      <c r="J90" s="54">
        <f>Baltimore!$C$14*10^3</f>
        <v>0</v>
      </c>
      <c r="K90" s="54">
        <f>Albuquerque!$C$14*10^3</f>
        <v>0</v>
      </c>
      <c r="L90" s="54">
        <f>Seattle!$C$14*10^3</f>
        <v>0</v>
      </c>
      <c r="M90" s="54">
        <f>Chicago!$C$14*10^3</f>
        <v>0</v>
      </c>
      <c r="N90" s="54">
        <f>Boulder!$C$14*10^3</f>
        <v>0</v>
      </c>
      <c r="O90" s="54">
        <f>Minneapolis!$C$14*10^3</f>
        <v>0</v>
      </c>
      <c r="P90" s="54">
        <f>Helena!$C$14*10^3</f>
        <v>0</v>
      </c>
      <c r="Q90" s="54">
        <f>Duluth!$C$14*10^3</f>
        <v>0</v>
      </c>
      <c r="R90" s="54">
        <f>Fairbanks!$C$14*10^3</f>
        <v>0</v>
      </c>
    </row>
    <row r="91" spans="1:18">
      <c r="A91" s="48"/>
      <c r="B91" s="52" t="s">
        <v>78</v>
      </c>
      <c r="C91" s="54">
        <f>Miami!$C$15*10^3</f>
        <v>0</v>
      </c>
      <c r="D91" s="54">
        <f>Houston!$C$15*10^3</f>
        <v>0</v>
      </c>
      <c r="E91" s="54">
        <f>Phoenix!$C$15*10^3</f>
        <v>0</v>
      </c>
      <c r="F91" s="54">
        <f>Atlanta!$C$15*10^3</f>
        <v>0</v>
      </c>
      <c r="G91" s="54">
        <f>LosAngeles!$C$15*10^3</f>
        <v>0</v>
      </c>
      <c r="H91" s="54">
        <f>LasVegas!$C$15*10^3</f>
        <v>0</v>
      </c>
      <c r="I91" s="54">
        <f>SanFrancisco!$C$15*10^3</f>
        <v>0</v>
      </c>
      <c r="J91" s="54">
        <f>Baltimore!$C$15*10^3</f>
        <v>0</v>
      </c>
      <c r="K91" s="54">
        <f>Albuquerque!$C$15*10^3</f>
        <v>0</v>
      </c>
      <c r="L91" s="54">
        <f>Seattle!$C$15*10^3</f>
        <v>0</v>
      </c>
      <c r="M91" s="54">
        <f>Chicago!$C$15*10^3</f>
        <v>0</v>
      </c>
      <c r="N91" s="54">
        <f>Boulder!$C$15*10^3</f>
        <v>0</v>
      </c>
      <c r="O91" s="54">
        <f>Minneapolis!$C$15*10^3</f>
        <v>0</v>
      </c>
      <c r="P91" s="54">
        <f>Helena!$C$15*10^3</f>
        <v>0</v>
      </c>
      <c r="Q91" s="54">
        <f>Duluth!$C$15*10^3</f>
        <v>0</v>
      </c>
      <c r="R91" s="54">
        <f>Fairbanks!$C$15*10^3</f>
        <v>0</v>
      </c>
    </row>
    <row r="92" spans="1:18">
      <c r="A92" s="48"/>
      <c r="B92" s="52" t="s">
        <v>79</v>
      </c>
      <c r="C92" s="54">
        <f>Miami!$C$16*10^3</f>
        <v>0</v>
      </c>
      <c r="D92" s="54">
        <f>Houston!$C$16*10^3</f>
        <v>0</v>
      </c>
      <c r="E92" s="54">
        <f>Phoenix!$C$16*10^3</f>
        <v>0</v>
      </c>
      <c r="F92" s="54">
        <f>Atlanta!$C$16*10^3</f>
        <v>0</v>
      </c>
      <c r="G92" s="54">
        <f>LosAngeles!$C$16*10^3</f>
        <v>0</v>
      </c>
      <c r="H92" s="54">
        <f>LasVegas!$C$16*10^3</f>
        <v>0</v>
      </c>
      <c r="I92" s="54">
        <f>SanFrancisco!$C$16*10^3</f>
        <v>0</v>
      </c>
      <c r="J92" s="54">
        <f>Baltimore!$C$16*10^3</f>
        <v>0</v>
      </c>
      <c r="K92" s="54">
        <f>Albuquerque!$C$16*10^3</f>
        <v>0</v>
      </c>
      <c r="L92" s="54">
        <f>Seattle!$C$16*10^3</f>
        <v>0</v>
      </c>
      <c r="M92" s="54">
        <f>Chicago!$C$16*10^3</f>
        <v>0</v>
      </c>
      <c r="N92" s="54">
        <f>Boulder!$C$16*10^3</f>
        <v>0</v>
      </c>
      <c r="O92" s="54">
        <f>Minneapolis!$C$16*10^3</f>
        <v>0</v>
      </c>
      <c r="P92" s="54">
        <f>Helena!$C$16*10^3</f>
        <v>0</v>
      </c>
      <c r="Q92" s="54">
        <f>Duluth!$C$16*10^3</f>
        <v>0</v>
      </c>
      <c r="R92" s="54">
        <f>Fairbanks!$C$16*10^3</f>
        <v>0</v>
      </c>
    </row>
    <row r="93" spans="1:18">
      <c r="A93" s="48"/>
      <c r="B93" s="52" t="s">
        <v>80</v>
      </c>
      <c r="C93" s="54">
        <f>Miami!$C$17*10^3</f>
        <v>0</v>
      </c>
      <c r="D93" s="54">
        <f>Houston!$C$17*10^3</f>
        <v>0</v>
      </c>
      <c r="E93" s="54">
        <f>Phoenix!$C$17*10^3</f>
        <v>0</v>
      </c>
      <c r="F93" s="54">
        <f>Atlanta!$C$17*10^3</f>
        <v>0</v>
      </c>
      <c r="G93" s="54">
        <f>LosAngeles!$C$17*10^3</f>
        <v>0</v>
      </c>
      <c r="H93" s="54">
        <f>LasVegas!$C$17*10^3</f>
        <v>0</v>
      </c>
      <c r="I93" s="54">
        <f>SanFrancisco!$C$17*10^3</f>
        <v>0</v>
      </c>
      <c r="J93" s="54">
        <f>Baltimore!$C$17*10^3</f>
        <v>0</v>
      </c>
      <c r="K93" s="54">
        <f>Albuquerque!$C$17*10^3</f>
        <v>0</v>
      </c>
      <c r="L93" s="54">
        <f>Seattle!$C$17*10^3</f>
        <v>0</v>
      </c>
      <c r="M93" s="54">
        <f>Chicago!$C$17*10^3</f>
        <v>0</v>
      </c>
      <c r="N93" s="54">
        <f>Boulder!$C$17*10^3</f>
        <v>0</v>
      </c>
      <c r="O93" s="54">
        <f>Minneapolis!$C$17*10^3</f>
        <v>0</v>
      </c>
      <c r="P93" s="54">
        <f>Helena!$C$17*10^3</f>
        <v>0</v>
      </c>
      <c r="Q93" s="54">
        <f>Duluth!$C$17*10^3</f>
        <v>0</v>
      </c>
      <c r="R93" s="54">
        <f>Fairbanks!$C$17*10^3</f>
        <v>0</v>
      </c>
    </row>
    <row r="94" spans="1:18">
      <c r="A94" s="48"/>
      <c r="B94" s="52" t="s">
        <v>81</v>
      </c>
      <c r="C94" s="54">
        <f>Miami!$C$18*10^3</f>
        <v>0</v>
      </c>
      <c r="D94" s="54">
        <f>Houston!$C$18*10^3</f>
        <v>0</v>
      </c>
      <c r="E94" s="54">
        <f>Phoenix!$C$18*10^3</f>
        <v>0</v>
      </c>
      <c r="F94" s="54">
        <f>Atlanta!$C$18*10^3</f>
        <v>0</v>
      </c>
      <c r="G94" s="54">
        <f>LosAngeles!$C$18*10^3</f>
        <v>0</v>
      </c>
      <c r="H94" s="54">
        <f>LasVegas!$C$18*10^3</f>
        <v>0</v>
      </c>
      <c r="I94" s="54">
        <f>SanFrancisco!$C$18*10^3</f>
        <v>0</v>
      </c>
      <c r="J94" s="54">
        <f>Baltimore!$C$18*10^3</f>
        <v>0</v>
      </c>
      <c r="K94" s="54">
        <f>Albuquerque!$C$18*10^3</f>
        <v>0</v>
      </c>
      <c r="L94" s="54">
        <f>Seattle!$C$18*10^3</f>
        <v>0</v>
      </c>
      <c r="M94" s="54">
        <f>Chicago!$C$18*10^3</f>
        <v>0</v>
      </c>
      <c r="N94" s="54">
        <f>Boulder!$C$18*10^3</f>
        <v>0</v>
      </c>
      <c r="O94" s="54">
        <f>Minneapolis!$C$18*10^3</f>
        <v>0</v>
      </c>
      <c r="P94" s="54">
        <f>Helena!$C$18*10^3</f>
        <v>0</v>
      </c>
      <c r="Q94" s="54">
        <f>Duluth!$C$18*10^3</f>
        <v>0</v>
      </c>
      <c r="R94" s="54">
        <f>Fairbanks!$C$18*10^3</f>
        <v>0</v>
      </c>
    </row>
    <row r="95" spans="1:18">
      <c r="A95" s="48"/>
      <c r="B95" s="52" t="s">
        <v>82</v>
      </c>
      <c r="C95" s="54">
        <f>Miami!$C$19*10^3</f>
        <v>0</v>
      </c>
      <c r="D95" s="54">
        <f>Houston!$C$19*10^3</f>
        <v>0</v>
      </c>
      <c r="E95" s="54">
        <f>Phoenix!$C$19*10^3</f>
        <v>0</v>
      </c>
      <c r="F95" s="54">
        <f>Atlanta!$C$19*10^3</f>
        <v>0</v>
      </c>
      <c r="G95" s="54">
        <f>LosAngeles!$C$19*10^3</f>
        <v>0</v>
      </c>
      <c r="H95" s="54">
        <f>LasVegas!$C$19*10^3</f>
        <v>0</v>
      </c>
      <c r="I95" s="54">
        <f>SanFrancisco!$C$19*10^3</f>
        <v>0</v>
      </c>
      <c r="J95" s="54">
        <f>Baltimore!$C$19*10^3</f>
        <v>0</v>
      </c>
      <c r="K95" s="54">
        <f>Albuquerque!$C$19*10^3</f>
        <v>0</v>
      </c>
      <c r="L95" s="54">
        <f>Seattle!$C$19*10^3</f>
        <v>0</v>
      </c>
      <c r="M95" s="54">
        <f>Chicago!$C$19*10^3</f>
        <v>0</v>
      </c>
      <c r="N95" s="54">
        <f>Boulder!$C$19*10^3</f>
        <v>0</v>
      </c>
      <c r="O95" s="54">
        <f>Minneapolis!$C$19*10^3</f>
        <v>0</v>
      </c>
      <c r="P95" s="54">
        <f>Helena!$C$19*10^3</f>
        <v>0</v>
      </c>
      <c r="Q95" s="54">
        <f>Duluth!$C$19*10^3</f>
        <v>0</v>
      </c>
      <c r="R95" s="54">
        <f>Fairbanks!$C$19*10^3</f>
        <v>0</v>
      </c>
    </row>
    <row r="96" spans="1:18">
      <c r="A96" s="48"/>
      <c r="B96" s="52" t="s">
        <v>83</v>
      </c>
      <c r="C96" s="54">
        <f>Miami!$C$20*10^3</f>
        <v>0</v>
      </c>
      <c r="D96" s="54">
        <f>Houston!$C$20*10^3</f>
        <v>0</v>
      </c>
      <c r="E96" s="54">
        <f>Phoenix!$C$20*10^3</f>
        <v>0</v>
      </c>
      <c r="F96" s="54">
        <f>Atlanta!$C$20*10^3</f>
        <v>0</v>
      </c>
      <c r="G96" s="54">
        <f>LosAngeles!$C$20*10^3</f>
        <v>0</v>
      </c>
      <c r="H96" s="54">
        <f>LasVegas!$C$20*10^3</f>
        <v>0</v>
      </c>
      <c r="I96" s="54">
        <f>SanFrancisco!$C$20*10^3</f>
        <v>0</v>
      </c>
      <c r="J96" s="54">
        <f>Baltimore!$C$20*10^3</f>
        <v>0</v>
      </c>
      <c r="K96" s="54">
        <f>Albuquerque!$C$20*10^3</f>
        <v>0</v>
      </c>
      <c r="L96" s="54">
        <f>Seattle!$C$20*10^3</f>
        <v>0</v>
      </c>
      <c r="M96" s="54">
        <f>Chicago!$C$20*10^3</f>
        <v>0</v>
      </c>
      <c r="N96" s="54">
        <f>Boulder!$C$20*10^3</f>
        <v>0</v>
      </c>
      <c r="O96" s="54">
        <f>Minneapolis!$C$20*10^3</f>
        <v>0</v>
      </c>
      <c r="P96" s="54">
        <f>Helena!$C$20*10^3</f>
        <v>0</v>
      </c>
      <c r="Q96" s="54">
        <f>Duluth!$C$20*10^3</f>
        <v>0</v>
      </c>
      <c r="R96" s="54">
        <f>Fairbanks!$C$20*10^3</f>
        <v>0</v>
      </c>
    </row>
    <row r="97" spans="1:18">
      <c r="A97" s="48"/>
      <c r="B97" s="52" t="s">
        <v>84</v>
      </c>
      <c r="C97" s="54">
        <f>Miami!$C$21*10^3</f>
        <v>0</v>
      </c>
      <c r="D97" s="54">
        <f>Houston!$C$21*10^3</f>
        <v>0</v>
      </c>
      <c r="E97" s="54">
        <f>Phoenix!$C$21*10^3</f>
        <v>0</v>
      </c>
      <c r="F97" s="54">
        <f>Atlanta!$C$21*10^3</f>
        <v>0</v>
      </c>
      <c r="G97" s="54">
        <f>LosAngeles!$C$21*10^3</f>
        <v>0</v>
      </c>
      <c r="H97" s="54">
        <f>LasVegas!$C$21*10^3</f>
        <v>0</v>
      </c>
      <c r="I97" s="54">
        <f>SanFrancisco!$C$21*10^3</f>
        <v>0</v>
      </c>
      <c r="J97" s="54">
        <f>Baltimore!$C$21*10^3</f>
        <v>0</v>
      </c>
      <c r="K97" s="54">
        <f>Albuquerque!$C$21*10^3</f>
        <v>0</v>
      </c>
      <c r="L97" s="54">
        <f>Seattle!$C$21*10^3</f>
        <v>0</v>
      </c>
      <c r="M97" s="54">
        <f>Chicago!$C$21*10^3</f>
        <v>0</v>
      </c>
      <c r="N97" s="54">
        <f>Boulder!$C$21*10^3</f>
        <v>0</v>
      </c>
      <c r="O97" s="54">
        <f>Minneapolis!$C$21*10^3</f>
        <v>0</v>
      </c>
      <c r="P97" s="54">
        <f>Helena!$C$21*10^3</f>
        <v>0</v>
      </c>
      <c r="Q97" s="54">
        <f>Duluth!$C$21*10^3</f>
        <v>0</v>
      </c>
      <c r="R97" s="54">
        <f>Fairbanks!$C$21*10^3</f>
        <v>0</v>
      </c>
    </row>
    <row r="98" spans="1:18">
      <c r="A98" s="48"/>
      <c r="B98" s="52" t="s">
        <v>85</v>
      </c>
      <c r="C98" s="54">
        <f>Miami!$C$22*10^3</f>
        <v>0</v>
      </c>
      <c r="D98" s="54">
        <f>Houston!$C$22*10^3</f>
        <v>0</v>
      </c>
      <c r="E98" s="54">
        <f>Phoenix!$C$22*10^3</f>
        <v>0</v>
      </c>
      <c r="F98" s="54">
        <f>Atlanta!$C$22*10^3</f>
        <v>0</v>
      </c>
      <c r="G98" s="54">
        <f>LosAngeles!$C$22*10^3</f>
        <v>0</v>
      </c>
      <c r="H98" s="54">
        <f>LasVegas!$C$22*10^3</f>
        <v>0</v>
      </c>
      <c r="I98" s="54">
        <f>SanFrancisco!$C$22*10^3</f>
        <v>0</v>
      </c>
      <c r="J98" s="54">
        <f>Baltimore!$C$22*10^3</f>
        <v>0</v>
      </c>
      <c r="K98" s="54">
        <f>Albuquerque!$C$22*10^3</f>
        <v>0</v>
      </c>
      <c r="L98" s="54">
        <f>Seattle!$C$22*10^3</f>
        <v>0</v>
      </c>
      <c r="M98" s="54">
        <f>Chicago!$C$22*10^3</f>
        <v>0</v>
      </c>
      <c r="N98" s="54">
        <f>Boulder!$C$22*10^3</f>
        <v>0</v>
      </c>
      <c r="O98" s="54">
        <f>Minneapolis!$C$22*10^3</f>
        <v>0</v>
      </c>
      <c r="P98" s="54">
        <f>Helena!$C$22*10^3</f>
        <v>0</v>
      </c>
      <c r="Q98" s="54">
        <f>Duluth!$C$22*10^3</f>
        <v>0</v>
      </c>
      <c r="R98" s="54">
        <f>Fairbanks!$C$22*10^3</f>
        <v>0</v>
      </c>
    </row>
    <row r="99" spans="1:18">
      <c r="A99" s="48"/>
      <c r="B99" s="52" t="s">
        <v>65</v>
      </c>
      <c r="C99" s="54">
        <f>Miami!$C$23*10^3</f>
        <v>0</v>
      </c>
      <c r="D99" s="54">
        <f>Houston!$C$23*10^3</f>
        <v>0</v>
      </c>
      <c r="E99" s="54">
        <f>Phoenix!$C$23*10^3</f>
        <v>0</v>
      </c>
      <c r="F99" s="54">
        <f>Atlanta!$C$23*10^3</f>
        <v>0</v>
      </c>
      <c r="G99" s="54">
        <f>LosAngeles!$C$23*10^3</f>
        <v>0</v>
      </c>
      <c r="H99" s="54">
        <f>LasVegas!$C$23*10^3</f>
        <v>0</v>
      </c>
      <c r="I99" s="54">
        <f>SanFrancisco!$C$23*10^3</f>
        <v>0</v>
      </c>
      <c r="J99" s="54">
        <f>Baltimore!$C$23*10^3</f>
        <v>0</v>
      </c>
      <c r="K99" s="54">
        <f>Albuquerque!$C$23*10^3</f>
        <v>0</v>
      </c>
      <c r="L99" s="54">
        <f>Seattle!$C$23*10^3</f>
        <v>0</v>
      </c>
      <c r="M99" s="54">
        <f>Chicago!$C$23*10^3</f>
        <v>0</v>
      </c>
      <c r="N99" s="54">
        <f>Boulder!$C$23*10^3</f>
        <v>0</v>
      </c>
      <c r="O99" s="54">
        <f>Minneapolis!$C$23*10^3</f>
        <v>0</v>
      </c>
      <c r="P99" s="54">
        <f>Helena!$C$23*10^3</f>
        <v>0</v>
      </c>
      <c r="Q99" s="54">
        <f>Duluth!$C$23*10^3</f>
        <v>0</v>
      </c>
      <c r="R99" s="54">
        <f>Fairbanks!$C$23*10^3</f>
        <v>0</v>
      </c>
    </row>
    <row r="100" spans="1:18">
      <c r="A100" s="48"/>
      <c r="B100" s="52" t="s">
        <v>86</v>
      </c>
      <c r="C100" s="54">
        <f>Miami!$C$24*10^3</f>
        <v>0</v>
      </c>
      <c r="D100" s="54">
        <f>Houston!$C$24*10^3</f>
        <v>0</v>
      </c>
      <c r="E100" s="54">
        <f>Phoenix!$C$24*10^3</f>
        <v>0</v>
      </c>
      <c r="F100" s="54">
        <f>Atlanta!$C$24*10^3</f>
        <v>0</v>
      </c>
      <c r="G100" s="54">
        <f>LosAngeles!$C$24*10^3</f>
        <v>0</v>
      </c>
      <c r="H100" s="54">
        <f>LasVegas!$C$24*10^3</f>
        <v>0</v>
      </c>
      <c r="I100" s="54">
        <f>SanFrancisco!$C$24*10^3</f>
        <v>0</v>
      </c>
      <c r="J100" s="54">
        <f>Baltimore!$C$24*10^3</f>
        <v>0</v>
      </c>
      <c r="K100" s="54">
        <f>Albuquerque!$C$24*10^3</f>
        <v>0</v>
      </c>
      <c r="L100" s="54">
        <f>Seattle!$C$24*10^3</f>
        <v>0</v>
      </c>
      <c r="M100" s="54">
        <f>Chicago!$C$24*10^3</f>
        <v>0</v>
      </c>
      <c r="N100" s="54">
        <f>Boulder!$C$24*10^3</f>
        <v>0</v>
      </c>
      <c r="O100" s="54">
        <f>Minneapolis!$C$24*10^3</f>
        <v>0</v>
      </c>
      <c r="P100" s="54">
        <f>Helena!$C$24*10^3</f>
        <v>0</v>
      </c>
      <c r="Q100" s="54">
        <f>Duluth!$C$24*10^3</f>
        <v>0</v>
      </c>
      <c r="R100" s="54">
        <f>Fairbanks!$C$24*10^3</f>
        <v>0</v>
      </c>
    </row>
    <row r="101" spans="1:18">
      <c r="A101" s="48"/>
      <c r="B101" s="52" t="s">
        <v>87</v>
      </c>
      <c r="C101" s="54">
        <f>Miami!$C$25*10^3</f>
        <v>0</v>
      </c>
      <c r="D101" s="54">
        <f>Houston!$C$25*10^3</f>
        <v>0</v>
      </c>
      <c r="E101" s="54">
        <f>Phoenix!$C$25*10^3</f>
        <v>0</v>
      </c>
      <c r="F101" s="54">
        <f>Atlanta!$C$25*10^3</f>
        <v>0</v>
      </c>
      <c r="G101" s="54">
        <f>LosAngeles!$C$25*10^3</f>
        <v>0</v>
      </c>
      <c r="H101" s="54">
        <f>LasVegas!$C$25*10^3</f>
        <v>0</v>
      </c>
      <c r="I101" s="54">
        <f>SanFrancisco!$C$25*10^3</f>
        <v>0</v>
      </c>
      <c r="J101" s="54">
        <f>Baltimore!$C$25*10^3</f>
        <v>0</v>
      </c>
      <c r="K101" s="54">
        <f>Albuquerque!$C$25*10^3</f>
        <v>0</v>
      </c>
      <c r="L101" s="54">
        <f>Seattle!$C$25*10^3</f>
        <v>0</v>
      </c>
      <c r="M101" s="54">
        <f>Chicago!$C$25*10^3</f>
        <v>0</v>
      </c>
      <c r="N101" s="54">
        <f>Boulder!$C$25*10^3</f>
        <v>0</v>
      </c>
      <c r="O101" s="54">
        <f>Minneapolis!$C$25*10^3</f>
        <v>0</v>
      </c>
      <c r="P101" s="54">
        <f>Helena!$C$25*10^3</f>
        <v>0</v>
      </c>
      <c r="Q101" s="54">
        <f>Duluth!$C$25*10^3</f>
        <v>0</v>
      </c>
      <c r="R101" s="54">
        <f>Fairbanks!$C$25*10^3</f>
        <v>0</v>
      </c>
    </row>
    <row r="102" spans="1:18">
      <c r="A102" s="48"/>
      <c r="B102" s="52" t="s">
        <v>88</v>
      </c>
      <c r="C102" s="54">
        <f>Miami!$C$26*10^3</f>
        <v>0</v>
      </c>
      <c r="D102" s="54">
        <f>Houston!$C$26*10^3</f>
        <v>0</v>
      </c>
      <c r="E102" s="54">
        <f>Phoenix!$C$26*10^3</f>
        <v>0</v>
      </c>
      <c r="F102" s="54">
        <f>Atlanta!$C$26*10^3</f>
        <v>0</v>
      </c>
      <c r="G102" s="54">
        <f>LosAngeles!$C$26*10^3</f>
        <v>0</v>
      </c>
      <c r="H102" s="54">
        <f>LasVegas!$C$26*10^3</f>
        <v>0</v>
      </c>
      <c r="I102" s="54">
        <f>SanFrancisco!$C$26*10^3</f>
        <v>0</v>
      </c>
      <c r="J102" s="54">
        <f>Baltimore!$C$26*10^3</f>
        <v>0</v>
      </c>
      <c r="K102" s="54">
        <f>Albuquerque!$C$26*10^3</f>
        <v>0</v>
      </c>
      <c r="L102" s="54">
        <f>Seattle!$C$26*10^3</f>
        <v>0</v>
      </c>
      <c r="M102" s="54">
        <f>Chicago!$C$26*10^3</f>
        <v>0</v>
      </c>
      <c r="N102" s="54">
        <f>Boulder!$C$26*10^3</f>
        <v>0</v>
      </c>
      <c r="O102" s="54">
        <f>Minneapolis!$C$26*10^3</f>
        <v>0</v>
      </c>
      <c r="P102" s="54">
        <f>Helena!$C$26*10^3</f>
        <v>0</v>
      </c>
      <c r="Q102" s="54">
        <f>Duluth!$C$26*10^3</f>
        <v>0</v>
      </c>
      <c r="R102" s="54">
        <f>Fairbanks!$C$26*10^3</f>
        <v>0</v>
      </c>
    </row>
    <row r="103" spans="1:18">
      <c r="A103" s="48"/>
      <c r="B103" s="52" t="s">
        <v>89</v>
      </c>
      <c r="C103" s="54">
        <f>Miami!$C$28*10^3</f>
        <v>11530</v>
      </c>
      <c r="D103" s="54">
        <f>Houston!$C$28*10^3</f>
        <v>299470</v>
      </c>
      <c r="E103" s="54">
        <f>Phoenix!$C$28*10^3</f>
        <v>210510</v>
      </c>
      <c r="F103" s="54">
        <f>Atlanta!$C$28*10^3</f>
        <v>648680</v>
      </c>
      <c r="G103" s="54">
        <f>LosAngeles!$C$28*10^3</f>
        <v>181480</v>
      </c>
      <c r="H103" s="54">
        <f>LasVegas!$C$28*10^3</f>
        <v>394530</v>
      </c>
      <c r="I103" s="54">
        <f>SanFrancisco!$C$28*10^3</f>
        <v>584640</v>
      </c>
      <c r="J103" s="54">
        <f>Baltimore!$C$28*10^3</f>
        <v>1101990</v>
      </c>
      <c r="K103" s="54">
        <f>Albuquerque!$C$28*10^3</f>
        <v>783780</v>
      </c>
      <c r="L103" s="54">
        <f>Seattle!$C$28*10^3</f>
        <v>995430</v>
      </c>
      <c r="M103" s="54">
        <f>Chicago!$C$28*10^3</f>
        <v>1535200</v>
      </c>
      <c r="N103" s="54">
        <f>Boulder!$C$28*10^3</f>
        <v>1131020</v>
      </c>
      <c r="O103" s="54">
        <f>Minneapolis!$C$28*10^3</f>
        <v>1951680</v>
      </c>
      <c r="P103" s="54">
        <f>Helena!$C$28*10^3</f>
        <v>1562120</v>
      </c>
      <c r="Q103" s="54">
        <f>Duluth!$C$28*10^3</f>
        <v>2405820</v>
      </c>
      <c r="R103" s="54">
        <f>Fairbanks!$C$28*10^3</f>
        <v>4078840</v>
      </c>
    </row>
    <row r="104" spans="1:18">
      <c r="A104" s="48"/>
      <c r="B104" s="51" t="s">
        <v>249</v>
      </c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</row>
    <row r="105" spans="1:18">
      <c r="A105" s="48"/>
      <c r="B105" s="52" t="s">
        <v>70</v>
      </c>
      <c r="C105" s="54">
        <f>Miami!$E$13*10^3</f>
        <v>0</v>
      </c>
      <c r="D105" s="54">
        <f>Houston!$E$13*10^3</f>
        <v>0</v>
      </c>
      <c r="E105" s="54">
        <f>Phoenix!$E$13*10^3</f>
        <v>0</v>
      </c>
      <c r="F105" s="54">
        <f>Atlanta!$E$13*10^3</f>
        <v>0</v>
      </c>
      <c r="G105" s="54">
        <f>LosAngeles!$E$13*10^3</f>
        <v>0</v>
      </c>
      <c r="H105" s="54">
        <f>LasVegas!$E$13*10^3</f>
        <v>0</v>
      </c>
      <c r="I105" s="54">
        <f>SanFrancisco!$E$13*10^3</f>
        <v>0</v>
      </c>
      <c r="J105" s="54">
        <f>Baltimore!$E$13*10^3</f>
        <v>0</v>
      </c>
      <c r="K105" s="54">
        <f>Albuquerque!$E$13*10^3</f>
        <v>0</v>
      </c>
      <c r="L105" s="54">
        <f>Seattle!$E$13*10^3</f>
        <v>0</v>
      </c>
      <c r="M105" s="54">
        <f>Chicago!$E$13*10^3</f>
        <v>0</v>
      </c>
      <c r="N105" s="54">
        <f>Boulder!$E$13*10^3</f>
        <v>0</v>
      </c>
      <c r="O105" s="54">
        <f>Minneapolis!$E$13*10^3</f>
        <v>0</v>
      </c>
      <c r="P105" s="54">
        <f>Helena!$E$13*10^3</f>
        <v>0</v>
      </c>
      <c r="Q105" s="54">
        <f>Duluth!$E$13*10^3</f>
        <v>0</v>
      </c>
      <c r="R105" s="54">
        <f>Fairbanks!$E$13*10^3</f>
        <v>0</v>
      </c>
    </row>
    <row r="106" spans="1:18">
      <c r="A106" s="48"/>
      <c r="B106" s="52" t="s">
        <v>71</v>
      </c>
      <c r="C106" s="54">
        <f>Miami!$E$14*10^3</f>
        <v>0</v>
      </c>
      <c r="D106" s="54">
        <f>Houston!$E$14*10^3</f>
        <v>0</v>
      </c>
      <c r="E106" s="54">
        <f>Phoenix!$E$14*10^3</f>
        <v>0</v>
      </c>
      <c r="F106" s="54">
        <f>Atlanta!$E$14*10^3</f>
        <v>0</v>
      </c>
      <c r="G106" s="54">
        <f>LosAngeles!$E$14*10^3</f>
        <v>0</v>
      </c>
      <c r="H106" s="54">
        <f>LasVegas!$E$14*10^3</f>
        <v>0</v>
      </c>
      <c r="I106" s="54">
        <f>SanFrancisco!$E$14*10^3</f>
        <v>0</v>
      </c>
      <c r="J106" s="54">
        <f>Baltimore!$E$14*10^3</f>
        <v>0</v>
      </c>
      <c r="K106" s="54">
        <f>Albuquerque!$E$14*10^3</f>
        <v>0</v>
      </c>
      <c r="L106" s="54">
        <f>Seattle!$E$14*10^3</f>
        <v>0</v>
      </c>
      <c r="M106" s="54">
        <f>Chicago!$E$14*10^3</f>
        <v>0</v>
      </c>
      <c r="N106" s="54">
        <f>Boulder!$E$14*10^3</f>
        <v>0</v>
      </c>
      <c r="O106" s="54">
        <f>Minneapolis!$E$14*10^3</f>
        <v>0</v>
      </c>
      <c r="P106" s="54">
        <f>Helena!$E$14*10^3</f>
        <v>0</v>
      </c>
      <c r="Q106" s="54">
        <f>Duluth!$E$14*10^3</f>
        <v>0</v>
      </c>
      <c r="R106" s="54">
        <f>Fairbanks!$E$14*10^3</f>
        <v>0</v>
      </c>
    </row>
    <row r="107" spans="1:18">
      <c r="A107" s="48"/>
      <c r="B107" s="52" t="s">
        <v>78</v>
      </c>
      <c r="C107" s="54">
        <f>Miami!$E$15*10^3</f>
        <v>0</v>
      </c>
      <c r="D107" s="54">
        <f>Houston!$E$15*10^3</f>
        <v>0</v>
      </c>
      <c r="E107" s="54">
        <f>Phoenix!$E$15*10^3</f>
        <v>0</v>
      </c>
      <c r="F107" s="54">
        <f>Atlanta!$E$15*10^3</f>
        <v>0</v>
      </c>
      <c r="G107" s="54">
        <f>LosAngeles!$E$15*10^3</f>
        <v>0</v>
      </c>
      <c r="H107" s="54">
        <f>LasVegas!$E$15*10^3</f>
        <v>0</v>
      </c>
      <c r="I107" s="54">
        <f>SanFrancisco!$E$15*10^3</f>
        <v>0</v>
      </c>
      <c r="J107" s="54">
        <f>Baltimore!$E$15*10^3</f>
        <v>0</v>
      </c>
      <c r="K107" s="54">
        <f>Albuquerque!$E$15*10^3</f>
        <v>0</v>
      </c>
      <c r="L107" s="54">
        <f>Seattle!$E$15*10^3</f>
        <v>0</v>
      </c>
      <c r="M107" s="54">
        <f>Chicago!$E$15*10^3</f>
        <v>0</v>
      </c>
      <c r="N107" s="54">
        <f>Boulder!$E$15*10^3</f>
        <v>0</v>
      </c>
      <c r="O107" s="54">
        <f>Minneapolis!$E$15*10^3</f>
        <v>0</v>
      </c>
      <c r="P107" s="54">
        <f>Helena!$E$15*10^3</f>
        <v>0</v>
      </c>
      <c r="Q107" s="54">
        <f>Duluth!$E$15*10^3</f>
        <v>0</v>
      </c>
      <c r="R107" s="54">
        <f>Fairbanks!$E$15*10^3</f>
        <v>0</v>
      </c>
    </row>
    <row r="108" spans="1:18">
      <c r="A108" s="48"/>
      <c r="B108" s="52" t="s">
        <v>79</v>
      </c>
      <c r="C108" s="54">
        <f>Miami!$E$16*10^3</f>
        <v>0</v>
      </c>
      <c r="D108" s="54">
        <f>Houston!$E$16*10^3</f>
        <v>0</v>
      </c>
      <c r="E108" s="54">
        <f>Phoenix!$E$16*10^3</f>
        <v>0</v>
      </c>
      <c r="F108" s="54">
        <f>Atlanta!$E$16*10^3</f>
        <v>0</v>
      </c>
      <c r="G108" s="54">
        <f>LosAngeles!$E$16*10^3</f>
        <v>0</v>
      </c>
      <c r="H108" s="54">
        <f>LasVegas!$E$16*10^3</f>
        <v>0</v>
      </c>
      <c r="I108" s="54">
        <f>SanFrancisco!$E$16*10^3</f>
        <v>0</v>
      </c>
      <c r="J108" s="54">
        <f>Baltimore!$E$16*10^3</f>
        <v>0</v>
      </c>
      <c r="K108" s="54">
        <f>Albuquerque!$E$16*10^3</f>
        <v>0</v>
      </c>
      <c r="L108" s="54">
        <f>Seattle!$E$16*10^3</f>
        <v>0</v>
      </c>
      <c r="M108" s="54">
        <f>Chicago!$E$16*10^3</f>
        <v>0</v>
      </c>
      <c r="N108" s="54">
        <f>Boulder!$E$16*10^3</f>
        <v>0</v>
      </c>
      <c r="O108" s="54">
        <f>Minneapolis!$E$16*10^3</f>
        <v>0</v>
      </c>
      <c r="P108" s="54">
        <f>Helena!$E$16*10^3</f>
        <v>0</v>
      </c>
      <c r="Q108" s="54">
        <f>Duluth!$E$16*10^3</f>
        <v>0</v>
      </c>
      <c r="R108" s="54">
        <f>Fairbanks!$E$16*10^3</f>
        <v>0</v>
      </c>
    </row>
    <row r="109" spans="1:18">
      <c r="A109" s="48"/>
      <c r="B109" s="52" t="s">
        <v>80</v>
      </c>
      <c r="C109" s="54">
        <f>Miami!$E$17*10^3</f>
        <v>0</v>
      </c>
      <c r="D109" s="54">
        <f>Houston!$E$17*10^3</f>
        <v>0</v>
      </c>
      <c r="E109" s="54">
        <f>Phoenix!$E$17*10^3</f>
        <v>0</v>
      </c>
      <c r="F109" s="54">
        <f>Atlanta!$E$17*10^3</f>
        <v>0</v>
      </c>
      <c r="G109" s="54">
        <f>LosAngeles!$E$17*10^3</f>
        <v>0</v>
      </c>
      <c r="H109" s="54">
        <f>LasVegas!$E$17*10^3</f>
        <v>0</v>
      </c>
      <c r="I109" s="54">
        <f>SanFrancisco!$E$17*10^3</f>
        <v>0</v>
      </c>
      <c r="J109" s="54">
        <f>Baltimore!$E$17*10^3</f>
        <v>0</v>
      </c>
      <c r="K109" s="54">
        <f>Albuquerque!$E$17*10^3</f>
        <v>0</v>
      </c>
      <c r="L109" s="54">
        <f>Seattle!$E$17*10^3</f>
        <v>0</v>
      </c>
      <c r="M109" s="54">
        <f>Chicago!$E$17*10^3</f>
        <v>0</v>
      </c>
      <c r="N109" s="54">
        <f>Boulder!$E$17*10^3</f>
        <v>0</v>
      </c>
      <c r="O109" s="54">
        <f>Minneapolis!$E$17*10^3</f>
        <v>0</v>
      </c>
      <c r="P109" s="54">
        <f>Helena!$E$17*10^3</f>
        <v>0</v>
      </c>
      <c r="Q109" s="54">
        <f>Duluth!$E$17*10^3</f>
        <v>0</v>
      </c>
      <c r="R109" s="54">
        <f>Fairbanks!$E$17*10^3</f>
        <v>0</v>
      </c>
    </row>
    <row r="110" spans="1:18">
      <c r="A110" s="48"/>
      <c r="B110" s="52" t="s">
        <v>81</v>
      </c>
      <c r="C110" s="54">
        <f>Miami!$E$18*10^3</f>
        <v>0</v>
      </c>
      <c r="D110" s="54">
        <f>Houston!$E$18*10^3</f>
        <v>0</v>
      </c>
      <c r="E110" s="54">
        <f>Phoenix!$E$18*10^3</f>
        <v>0</v>
      </c>
      <c r="F110" s="54">
        <f>Atlanta!$E$18*10^3</f>
        <v>0</v>
      </c>
      <c r="G110" s="54">
        <f>LosAngeles!$E$18*10^3</f>
        <v>0</v>
      </c>
      <c r="H110" s="54">
        <f>LasVegas!$E$18*10^3</f>
        <v>0</v>
      </c>
      <c r="I110" s="54">
        <f>SanFrancisco!$E$18*10^3</f>
        <v>0</v>
      </c>
      <c r="J110" s="54">
        <f>Baltimore!$E$18*10^3</f>
        <v>0</v>
      </c>
      <c r="K110" s="54">
        <f>Albuquerque!$E$18*10^3</f>
        <v>0</v>
      </c>
      <c r="L110" s="54">
        <f>Seattle!$E$18*10^3</f>
        <v>0</v>
      </c>
      <c r="M110" s="54">
        <f>Chicago!$E$18*10^3</f>
        <v>0</v>
      </c>
      <c r="N110" s="54">
        <f>Boulder!$E$18*10^3</f>
        <v>0</v>
      </c>
      <c r="O110" s="54">
        <f>Minneapolis!$E$18*10^3</f>
        <v>0</v>
      </c>
      <c r="P110" s="54">
        <f>Helena!$E$18*10^3</f>
        <v>0</v>
      </c>
      <c r="Q110" s="54">
        <f>Duluth!$E$18*10^3</f>
        <v>0</v>
      </c>
      <c r="R110" s="54">
        <f>Fairbanks!$E$18*10^3</f>
        <v>0</v>
      </c>
    </row>
    <row r="111" spans="1:18">
      <c r="A111" s="48"/>
      <c r="B111" s="52" t="s">
        <v>82</v>
      </c>
      <c r="C111" s="54">
        <f>Miami!$E$19*10^3</f>
        <v>0</v>
      </c>
      <c r="D111" s="54">
        <f>Houston!$E$19*10^3</f>
        <v>0</v>
      </c>
      <c r="E111" s="54">
        <f>Phoenix!$E$19*10^3</f>
        <v>0</v>
      </c>
      <c r="F111" s="54">
        <f>Atlanta!$E$19*10^3</f>
        <v>0</v>
      </c>
      <c r="G111" s="54">
        <f>LosAngeles!$E$19*10^3</f>
        <v>0</v>
      </c>
      <c r="H111" s="54">
        <f>LasVegas!$E$19*10^3</f>
        <v>0</v>
      </c>
      <c r="I111" s="54">
        <f>SanFrancisco!$E$19*10^3</f>
        <v>0</v>
      </c>
      <c r="J111" s="54">
        <f>Baltimore!$E$19*10^3</f>
        <v>0</v>
      </c>
      <c r="K111" s="54">
        <f>Albuquerque!$E$19*10^3</f>
        <v>0</v>
      </c>
      <c r="L111" s="54">
        <f>Seattle!$E$19*10^3</f>
        <v>0</v>
      </c>
      <c r="M111" s="54">
        <f>Chicago!$E$19*10^3</f>
        <v>0</v>
      </c>
      <c r="N111" s="54">
        <f>Boulder!$E$19*10^3</f>
        <v>0</v>
      </c>
      <c r="O111" s="54">
        <f>Minneapolis!$E$19*10^3</f>
        <v>0</v>
      </c>
      <c r="P111" s="54">
        <f>Helena!$E$19*10^3</f>
        <v>0</v>
      </c>
      <c r="Q111" s="54">
        <f>Duluth!$E$19*10^3</f>
        <v>0</v>
      </c>
      <c r="R111" s="54">
        <f>Fairbanks!$E$19*10^3</f>
        <v>0</v>
      </c>
    </row>
    <row r="112" spans="1:18">
      <c r="A112" s="48"/>
      <c r="B112" s="52" t="s">
        <v>83</v>
      </c>
      <c r="C112" s="54">
        <f>Miami!$E$20*10^3</f>
        <v>0</v>
      </c>
      <c r="D112" s="54">
        <f>Houston!$E$20*10^3</f>
        <v>0</v>
      </c>
      <c r="E112" s="54">
        <f>Phoenix!$E$20*10^3</f>
        <v>0</v>
      </c>
      <c r="F112" s="54">
        <f>Atlanta!$E$20*10^3</f>
        <v>0</v>
      </c>
      <c r="G112" s="54">
        <f>LosAngeles!$E$20*10^3</f>
        <v>0</v>
      </c>
      <c r="H112" s="54">
        <f>LasVegas!$E$20*10^3</f>
        <v>0</v>
      </c>
      <c r="I112" s="54">
        <f>SanFrancisco!$E$20*10^3</f>
        <v>0</v>
      </c>
      <c r="J112" s="54">
        <f>Baltimore!$E$20*10^3</f>
        <v>0</v>
      </c>
      <c r="K112" s="54">
        <f>Albuquerque!$E$20*10^3</f>
        <v>0</v>
      </c>
      <c r="L112" s="54">
        <f>Seattle!$E$20*10^3</f>
        <v>0</v>
      </c>
      <c r="M112" s="54">
        <f>Chicago!$E$20*10^3</f>
        <v>0</v>
      </c>
      <c r="N112" s="54">
        <f>Boulder!$E$20*10^3</f>
        <v>0</v>
      </c>
      <c r="O112" s="54">
        <f>Minneapolis!$E$20*10^3</f>
        <v>0</v>
      </c>
      <c r="P112" s="54">
        <f>Helena!$E$20*10^3</f>
        <v>0</v>
      </c>
      <c r="Q112" s="54">
        <f>Duluth!$E$20*10^3</f>
        <v>0</v>
      </c>
      <c r="R112" s="54">
        <f>Fairbanks!$E$20*10^3</f>
        <v>0</v>
      </c>
    </row>
    <row r="113" spans="1:18">
      <c r="A113" s="48"/>
      <c r="B113" s="52" t="s">
        <v>84</v>
      </c>
      <c r="C113" s="54">
        <f>Miami!$E$21*10^3</f>
        <v>0</v>
      </c>
      <c r="D113" s="54">
        <f>Houston!$E$21*10^3</f>
        <v>0</v>
      </c>
      <c r="E113" s="54">
        <f>Phoenix!$E$21*10^3</f>
        <v>0</v>
      </c>
      <c r="F113" s="54">
        <f>Atlanta!$E$21*10^3</f>
        <v>0</v>
      </c>
      <c r="G113" s="54">
        <f>LosAngeles!$E$21*10^3</f>
        <v>0</v>
      </c>
      <c r="H113" s="54">
        <f>LasVegas!$E$21*10^3</f>
        <v>0</v>
      </c>
      <c r="I113" s="54">
        <f>SanFrancisco!$E$21*10^3</f>
        <v>0</v>
      </c>
      <c r="J113" s="54">
        <f>Baltimore!$E$21*10^3</f>
        <v>0</v>
      </c>
      <c r="K113" s="54">
        <f>Albuquerque!$E$21*10^3</f>
        <v>0</v>
      </c>
      <c r="L113" s="54">
        <f>Seattle!$E$21*10^3</f>
        <v>0</v>
      </c>
      <c r="M113" s="54">
        <f>Chicago!$E$21*10^3</f>
        <v>0</v>
      </c>
      <c r="N113" s="54">
        <f>Boulder!$E$21*10^3</f>
        <v>0</v>
      </c>
      <c r="O113" s="54">
        <f>Minneapolis!$E$21*10^3</f>
        <v>0</v>
      </c>
      <c r="P113" s="54">
        <f>Helena!$E$21*10^3</f>
        <v>0</v>
      </c>
      <c r="Q113" s="54">
        <f>Duluth!$E$21*10^3</f>
        <v>0</v>
      </c>
      <c r="R113" s="54">
        <f>Fairbanks!$E$21*10^3</f>
        <v>0</v>
      </c>
    </row>
    <row r="114" spans="1:18">
      <c r="A114" s="48"/>
      <c r="B114" s="52" t="s">
        <v>85</v>
      </c>
      <c r="C114" s="54">
        <f>Miami!$E$22*10^3</f>
        <v>0</v>
      </c>
      <c r="D114" s="54">
        <f>Houston!$E$22*10^3</f>
        <v>0</v>
      </c>
      <c r="E114" s="54">
        <f>Phoenix!$E$22*10^3</f>
        <v>0</v>
      </c>
      <c r="F114" s="54">
        <f>Atlanta!$E$22*10^3</f>
        <v>0</v>
      </c>
      <c r="G114" s="54">
        <f>LosAngeles!$E$22*10^3</f>
        <v>0</v>
      </c>
      <c r="H114" s="54">
        <f>LasVegas!$E$22*10^3</f>
        <v>0</v>
      </c>
      <c r="I114" s="54">
        <f>SanFrancisco!$E$22*10^3</f>
        <v>0</v>
      </c>
      <c r="J114" s="54">
        <f>Baltimore!$E$22*10^3</f>
        <v>0</v>
      </c>
      <c r="K114" s="54">
        <f>Albuquerque!$E$22*10^3</f>
        <v>0</v>
      </c>
      <c r="L114" s="54">
        <f>Seattle!$E$22*10^3</f>
        <v>0</v>
      </c>
      <c r="M114" s="54">
        <f>Chicago!$E$22*10^3</f>
        <v>0</v>
      </c>
      <c r="N114" s="54">
        <f>Boulder!$E$22*10^3</f>
        <v>0</v>
      </c>
      <c r="O114" s="54">
        <f>Minneapolis!$E$22*10^3</f>
        <v>0</v>
      </c>
      <c r="P114" s="54">
        <f>Helena!$E$22*10^3</f>
        <v>0</v>
      </c>
      <c r="Q114" s="54">
        <f>Duluth!$E$22*10^3</f>
        <v>0</v>
      </c>
      <c r="R114" s="54">
        <f>Fairbanks!$E$22*10^3</f>
        <v>0</v>
      </c>
    </row>
    <row r="115" spans="1:18">
      <c r="A115" s="48"/>
      <c r="B115" s="52" t="s">
        <v>65</v>
      </c>
      <c r="C115" s="54">
        <f>Miami!$E$23*10^3</f>
        <v>0</v>
      </c>
      <c r="D115" s="54">
        <f>Houston!$E$23*10^3</f>
        <v>0</v>
      </c>
      <c r="E115" s="54">
        <f>Phoenix!$E$23*10^3</f>
        <v>0</v>
      </c>
      <c r="F115" s="54">
        <f>Atlanta!$E$23*10^3</f>
        <v>0</v>
      </c>
      <c r="G115" s="54">
        <f>LosAngeles!$E$23*10^3</f>
        <v>0</v>
      </c>
      <c r="H115" s="54">
        <f>LasVegas!$E$23*10^3</f>
        <v>0</v>
      </c>
      <c r="I115" s="54">
        <f>SanFrancisco!$E$23*10^3</f>
        <v>0</v>
      </c>
      <c r="J115" s="54">
        <f>Baltimore!$E$23*10^3</f>
        <v>0</v>
      </c>
      <c r="K115" s="54">
        <f>Albuquerque!$E$23*10^3</f>
        <v>0</v>
      </c>
      <c r="L115" s="54">
        <f>Seattle!$E$23*10^3</f>
        <v>0</v>
      </c>
      <c r="M115" s="54">
        <f>Chicago!$E$23*10^3</f>
        <v>0</v>
      </c>
      <c r="N115" s="54">
        <f>Boulder!$E$23*10^3</f>
        <v>0</v>
      </c>
      <c r="O115" s="54">
        <f>Minneapolis!$E$23*10^3</f>
        <v>0</v>
      </c>
      <c r="P115" s="54">
        <f>Helena!$E$23*10^3</f>
        <v>0</v>
      </c>
      <c r="Q115" s="54">
        <f>Duluth!$E$23*10^3</f>
        <v>0</v>
      </c>
      <c r="R115" s="54">
        <f>Fairbanks!$E$23*10^3</f>
        <v>0</v>
      </c>
    </row>
    <row r="116" spans="1:18">
      <c r="A116" s="48"/>
      <c r="B116" s="52" t="s">
        <v>86</v>
      </c>
      <c r="C116" s="54">
        <f>Miami!$E$24*10^3</f>
        <v>0</v>
      </c>
      <c r="D116" s="54">
        <f>Houston!$E$24*10^3</f>
        <v>0</v>
      </c>
      <c r="E116" s="54">
        <f>Phoenix!$E$24*10^3</f>
        <v>0</v>
      </c>
      <c r="F116" s="54">
        <f>Atlanta!$E$24*10^3</f>
        <v>0</v>
      </c>
      <c r="G116" s="54">
        <f>LosAngeles!$E$24*10^3</f>
        <v>0</v>
      </c>
      <c r="H116" s="54">
        <f>LasVegas!$E$24*10^3</f>
        <v>0</v>
      </c>
      <c r="I116" s="54">
        <f>SanFrancisco!$E$24*10^3</f>
        <v>0</v>
      </c>
      <c r="J116" s="54">
        <f>Baltimore!$E$24*10^3</f>
        <v>0</v>
      </c>
      <c r="K116" s="54">
        <f>Albuquerque!$E$24*10^3</f>
        <v>0</v>
      </c>
      <c r="L116" s="54">
        <f>Seattle!$E$24*10^3</f>
        <v>0</v>
      </c>
      <c r="M116" s="54">
        <f>Chicago!$E$24*10^3</f>
        <v>0</v>
      </c>
      <c r="N116" s="54">
        <f>Boulder!$E$24*10^3</f>
        <v>0</v>
      </c>
      <c r="O116" s="54">
        <f>Minneapolis!$E$24*10^3</f>
        <v>0</v>
      </c>
      <c r="P116" s="54">
        <f>Helena!$E$24*10^3</f>
        <v>0</v>
      </c>
      <c r="Q116" s="54">
        <f>Duluth!$E$24*10^3</f>
        <v>0</v>
      </c>
      <c r="R116" s="54">
        <f>Fairbanks!$E$24*10^3</f>
        <v>0</v>
      </c>
    </row>
    <row r="117" spans="1:18">
      <c r="A117" s="48"/>
      <c r="B117" s="52" t="s">
        <v>87</v>
      </c>
      <c r="C117" s="54">
        <f>Miami!$E$25*10^3</f>
        <v>0</v>
      </c>
      <c r="D117" s="54">
        <f>Houston!$E$25*10^3</f>
        <v>0</v>
      </c>
      <c r="E117" s="54">
        <f>Phoenix!$E$25*10^3</f>
        <v>0</v>
      </c>
      <c r="F117" s="54">
        <f>Atlanta!$E$25*10^3</f>
        <v>0</v>
      </c>
      <c r="G117" s="54">
        <f>LosAngeles!$E$25*10^3</f>
        <v>0</v>
      </c>
      <c r="H117" s="54">
        <f>LasVegas!$E$25*10^3</f>
        <v>0</v>
      </c>
      <c r="I117" s="54">
        <f>SanFrancisco!$E$25*10^3</f>
        <v>0</v>
      </c>
      <c r="J117" s="54">
        <f>Baltimore!$E$25*10^3</f>
        <v>0</v>
      </c>
      <c r="K117" s="54">
        <f>Albuquerque!$E$25*10^3</f>
        <v>0</v>
      </c>
      <c r="L117" s="54">
        <f>Seattle!$E$25*10^3</f>
        <v>0</v>
      </c>
      <c r="M117" s="54">
        <f>Chicago!$E$25*10^3</f>
        <v>0</v>
      </c>
      <c r="N117" s="54">
        <f>Boulder!$E$25*10^3</f>
        <v>0</v>
      </c>
      <c r="O117" s="54">
        <f>Minneapolis!$E$25*10^3</f>
        <v>0</v>
      </c>
      <c r="P117" s="54">
        <f>Helena!$E$25*10^3</f>
        <v>0</v>
      </c>
      <c r="Q117" s="54">
        <f>Duluth!$E$25*10^3</f>
        <v>0</v>
      </c>
      <c r="R117" s="54">
        <f>Fairbanks!$E$25*10^3</f>
        <v>0</v>
      </c>
    </row>
    <row r="118" spans="1:18">
      <c r="A118" s="48"/>
      <c r="B118" s="52" t="s">
        <v>88</v>
      </c>
      <c r="C118" s="54">
        <f>Miami!$E$26*10^3</f>
        <v>0</v>
      </c>
      <c r="D118" s="54">
        <f>Houston!$E$26*10^3</f>
        <v>0</v>
      </c>
      <c r="E118" s="54">
        <f>Phoenix!$E$26*10^3</f>
        <v>0</v>
      </c>
      <c r="F118" s="54">
        <f>Atlanta!$E$26*10^3</f>
        <v>0</v>
      </c>
      <c r="G118" s="54">
        <f>LosAngeles!$E$26*10^3</f>
        <v>0</v>
      </c>
      <c r="H118" s="54">
        <f>LasVegas!$E$26*10^3</f>
        <v>0</v>
      </c>
      <c r="I118" s="54">
        <f>SanFrancisco!$E$26*10^3</f>
        <v>0</v>
      </c>
      <c r="J118" s="54">
        <f>Baltimore!$E$26*10^3</f>
        <v>0</v>
      </c>
      <c r="K118" s="54">
        <f>Albuquerque!$E$26*10^3</f>
        <v>0</v>
      </c>
      <c r="L118" s="54">
        <f>Seattle!$E$26*10^3</f>
        <v>0</v>
      </c>
      <c r="M118" s="54">
        <f>Chicago!$E$26*10^3</f>
        <v>0</v>
      </c>
      <c r="N118" s="54">
        <f>Boulder!$E$26*10^3</f>
        <v>0</v>
      </c>
      <c r="O118" s="54">
        <f>Minneapolis!$E$26*10^3</f>
        <v>0</v>
      </c>
      <c r="P118" s="54">
        <f>Helena!$E$26*10^3</f>
        <v>0</v>
      </c>
      <c r="Q118" s="54">
        <f>Duluth!$E$26*10^3</f>
        <v>0</v>
      </c>
      <c r="R118" s="54">
        <f>Fairbanks!$E$26*10^3</f>
        <v>0</v>
      </c>
    </row>
    <row r="119" spans="1:18">
      <c r="A119" s="48"/>
      <c r="B119" s="52" t="s">
        <v>89</v>
      </c>
      <c r="C119" s="54">
        <f>Miami!$E$28*10^3</f>
        <v>0</v>
      </c>
      <c r="D119" s="54">
        <f>Houston!$E$28*10^3</f>
        <v>0</v>
      </c>
      <c r="E119" s="54">
        <f>Phoenix!$E$28*10^3</f>
        <v>0</v>
      </c>
      <c r="F119" s="54">
        <f>Atlanta!$E$28*10^3</f>
        <v>0</v>
      </c>
      <c r="G119" s="54">
        <f>LosAngeles!$E$28*10^3</f>
        <v>0</v>
      </c>
      <c r="H119" s="54">
        <f>LasVegas!$E$28*10^3</f>
        <v>0</v>
      </c>
      <c r="I119" s="54">
        <f>SanFrancisco!$E$28*10^3</f>
        <v>0</v>
      </c>
      <c r="J119" s="54">
        <f>Baltimore!$E$28*10^3</f>
        <v>0</v>
      </c>
      <c r="K119" s="54">
        <f>Albuquerque!$E$28*10^3</f>
        <v>0</v>
      </c>
      <c r="L119" s="54">
        <f>Seattle!$E$28*10^3</f>
        <v>0</v>
      </c>
      <c r="M119" s="54">
        <f>Chicago!$E$28*10^3</f>
        <v>0</v>
      </c>
      <c r="N119" s="54">
        <f>Boulder!$E$28*10^3</f>
        <v>0</v>
      </c>
      <c r="O119" s="54">
        <f>Minneapolis!$E$28*10^3</f>
        <v>0</v>
      </c>
      <c r="P119" s="54">
        <f>Helena!$E$28*10^3</f>
        <v>0</v>
      </c>
      <c r="Q119" s="54">
        <f>Duluth!$E$28*10^3</f>
        <v>0</v>
      </c>
      <c r="R119" s="54">
        <f>Fairbanks!$E$28*10^3</f>
        <v>0</v>
      </c>
    </row>
    <row r="120" spans="1:18">
      <c r="A120" s="48"/>
      <c r="B120" s="51" t="s">
        <v>250</v>
      </c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</row>
    <row r="121" spans="1:18">
      <c r="A121" s="48"/>
      <c r="B121" s="52" t="s">
        <v>70</v>
      </c>
      <c r="C121" s="54">
        <f>Miami!$F$13*10^3</f>
        <v>0</v>
      </c>
      <c r="D121" s="54">
        <f>Houston!$F$13*10^3</f>
        <v>0</v>
      </c>
      <c r="E121" s="54">
        <f>Phoenix!$F$13*10^3</f>
        <v>0</v>
      </c>
      <c r="F121" s="54">
        <f>Atlanta!$F$13*10^3</f>
        <v>0</v>
      </c>
      <c r="G121" s="54">
        <f>LosAngeles!$F$13*10^3</f>
        <v>0</v>
      </c>
      <c r="H121" s="54">
        <f>LasVegas!$F$13*10^3</f>
        <v>0</v>
      </c>
      <c r="I121" s="54">
        <f>SanFrancisco!$F$13*10^3</f>
        <v>0</v>
      </c>
      <c r="J121" s="54">
        <f>Baltimore!$F$13*10^3</f>
        <v>0</v>
      </c>
      <c r="K121" s="54">
        <f>Albuquerque!$F$13*10^3</f>
        <v>0</v>
      </c>
      <c r="L121" s="54">
        <f>Seattle!$F$13*10^3</f>
        <v>0</v>
      </c>
      <c r="M121" s="54">
        <f>Chicago!$F$13*10^3</f>
        <v>0</v>
      </c>
      <c r="N121" s="54">
        <f>Boulder!$F$13*10^3</f>
        <v>0</v>
      </c>
      <c r="O121" s="54">
        <f>Minneapolis!$F$13*10^3</f>
        <v>0</v>
      </c>
      <c r="P121" s="54">
        <f>Helena!$F$13*10^3</f>
        <v>0</v>
      </c>
      <c r="Q121" s="54">
        <f>Duluth!$F$13*10^3</f>
        <v>0</v>
      </c>
      <c r="R121" s="54">
        <f>Fairbanks!$F$13*10^3</f>
        <v>0</v>
      </c>
    </row>
    <row r="122" spans="1:18">
      <c r="A122" s="48"/>
      <c r="B122" s="52" t="s">
        <v>71</v>
      </c>
      <c r="C122" s="54">
        <f>Miami!$F$14*10^3</f>
        <v>0</v>
      </c>
      <c r="D122" s="54">
        <f>Houston!$F$14*10^3</f>
        <v>0</v>
      </c>
      <c r="E122" s="54">
        <f>Phoenix!$F$14*10^3</f>
        <v>0</v>
      </c>
      <c r="F122" s="54">
        <f>Atlanta!$F$14*10^3</f>
        <v>0</v>
      </c>
      <c r="G122" s="54">
        <f>LosAngeles!$F$14*10^3</f>
        <v>0</v>
      </c>
      <c r="H122" s="54">
        <f>LasVegas!$F$14*10^3</f>
        <v>0</v>
      </c>
      <c r="I122" s="54">
        <f>SanFrancisco!$F$14*10^3</f>
        <v>0</v>
      </c>
      <c r="J122" s="54">
        <f>Baltimore!$F$14*10^3</f>
        <v>0</v>
      </c>
      <c r="K122" s="54">
        <f>Albuquerque!$F$14*10^3</f>
        <v>0</v>
      </c>
      <c r="L122" s="54">
        <f>Seattle!$F$14*10^3</f>
        <v>0</v>
      </c>
      <c r="M122" s="54">
        <f>Chicago!$F$14*10^3</f>
        <v>0</v>
      </c>
      <c r="N122" s="54">
        <f>Boulder!$F$14*10^3</f>
        <v>0</v>
      </c>
      <c r="O122" s="54">
        <f>Minneapolis!$F$14*10^3</f>
        <v>0</v>
      </c>
      <c r="P122" s="54">
        <f>Helena!$F$14*10^3</f>
        <v>0</v>
      </c>
      <c r="Q122" s="54">
        <f>Duluth!$F$14*10^3</f>
        <v>0</v>
      </c>
      <c r="R122" s="54">
        <f>Fairbanks!$F$14*10^3</f>
        <v>0</v>
      </c>
    </row>
    <row r="123" spans="1:18">
      <c r="A123" s="48"/>
      <c r="B123" s="52" t="s">
        <v>78</v>
      </c>
      <c r="C123" s="54">
        <f>Miami!$F$15*10^3</f>
        <v>0</v>
      </c>
      <c r="D123" s="54">
        <f>Houston!$F$15*10^3</f>
        <v>0</v>
      </c>
      <c r="E123" s="54">
        <f>Phoenix!$F$15*10^3</f>
        <v>0</v>
      </c>
      <c r="F123" s="54">
        <f>Atlanta!$F$15*10^3</f>
        <v>0</v>
      </c>
      <c r="G123" s="54">
        <f>LosAngeles!$F$15*10^3</f>
        <v>0</v>
      </c>
      <c r="H123" s="54">
        <f>LasVegas!$F$15*10^3</f>
        <v>0</v>
      </c>
      <c r="I123" s="54">
        <f>SanFrancisco!$F$15*10^3</f>
        <v>0</v>
      </c>
      <c r="J123" s="54">
        <f>Baltimore!$F$15*10^3</f>
        <v>0</v>
      </c>
      <c r="K123" s="54">
        <f>Albuquerque!$F$15*10^3</f>
        <v>0</v>
      </c>
      <c r="L123" s="54">
        <f>Seattle!$F$15*10^3</f>
        <v>0</v>
      </c>
      <c r="M123" s="54">
        <f>Chicago!$F$15*10^3</f>
        <v>0</v>
      </c>
      <c r="N123" s="54">
        <f>Boulder!$F$15*10^3</f>
        <v>0</v>
      </c>
      <c r="O123" s="54">
        <f>Minneapolis!$F$15*10^3</f>
        <v>0</v>
      </c>
      <c r="P123" s="54">
        <f>Helena!$F$15*10^3</f>
        <v>0</v>
      </c>
      <c r="Q123" s="54">
        <f>Duluth!$F$15*10^3</f>
        <v>0</v>
      </c>
      <c r="R123" s="54">
        <f>Fairbanks!$F$15*10^3</f>
        <v>0</v>
      </c>
    </row>
    <row r="124" spans="1:18">
      <c r="A124" s="48"/>
      <c r="B124" s="52" t="s">
        <v>79</v>
      </c>
      <c r="C124" s="54">
        <f>Miami!$F$16*10^3</f>
        <v>0</v>
      </c>
      <c r="D124" s="54">
        <f>Houston!$F$16*10^3</f>
        <v>0</v>
      </c>
      <c r="E124" s="54">
        <f>Phoenix!$F$16*10^3</f>
        <v>0</v>
      </c>
      <c r="F124" s="54">
        <f>Atlanta!$F$16*10^3</f>
        <v>0</v>
      </c>
      <c r="G124" s="54">
        <f>LosAngeles!$F$16*10^3</f>
        <v>0</v>
      </c>
      <c r="H124" s="54">
        <f>LasVegas!$F$16*10^3</f>
        <v>0</v>
      </c>
      <c r="I124" s="54">
        <f>SanFrancisco!$F$16*10^3</f>
        <v>0</v>
      </c>
      <c r="J124" s="54">
        <f>Baltimore!$F$16*10^3</f>
        <v>0</v>
      </c>
      <c r="K124" s="54">
        <f>Albuquerque!$F$16*10^3</f>
        <v>0</v>
      </c>
      <c r="L124" s="54">
        <f>Seattle!$F$16*10^3</f>
        <v>0</v>
      </c>
      <c r="M124" s="54">
        <f>Chicago!$F$16*10^3</f>
        <v>0</v>
      </c>
      <c r="N124" s="54">
        <f>Boulder!$F$16*10^3</f>
        <v>0</v>
      </c>
      <c r="O124" s="54">
        <f>Minneapolis!$F$16*10^3</f>
        <v>0</v>
      </c>
      <c r="P124" s="54">
        <f>Helena!$F$16*10^3</f>
        <v>0</v>
      </c>
      <c r="Q124" s="54">
        <f>Duluth!$F$16*10^3</f>
        <v>0</v>
      </c>
      <c r="R124" s="54">
        <f>Fairbanks!$F$16*10^3</f>
        <v>0</v>
      </c>
    </row>
    <row r="125" spans="1:18">
      <c r="A125" s="48"/>
      <c r="B125" s="52" t="s">
        <v>80</v>
      </c>
      <c r="C125" s="54">
        <f>Miami!$F$17*10^3</f>
        <v>0</v>
      </c>
      <c r="D125" s="54">
        <f>Houston!$F$17*10^3</f>
        <v>0</v>
      </c>
      <c r="E125" s="54">
        <f>Phoenix!$F$17*10^3</f>
        <v>0</v>
      </c>
      <c r="F125" s="54">
        <f>Atlanta!$F$17*10^3</f>
        <v>0</v>
      </c>
      <c r="G125" s="54">
        <f>LosAngeles!$F$17*10^3</f>
        <v>0</v>
      </c>
      <c r="H125" s="54">
        <f>LasVegas!$F$17*10^3</f>
        <v>0</v>
      </c>
      <c r="I125" s="54">
        <f>SanFrancisco!$F$17*10^3</f>
        <v>0</v>
      </c>
      <c r="J125" s="54">
        <f>Baltimore!$F$17*10^3</f>
        <v>0</v>
      </c>
      <c r="K125" s="54">
        <f>Albuquerque!$F$17*10^3</f>
        <v>0</v>
      </c>
      <c r="L125" s="54">
        <f>Seattle!$F$17*10^3</f>
        <v>0</v>
      </c>
      <c r="M125" s="54">
        <f>Chicago!$F$17*10^3</f>
        <v>0</v>
      </c>
      <c r="N125" s="54">
        <f>Boulder!$F$17*10^3</f>
        <v>0</v>
      </c>
      <c r="O125" s="54">
        <f>Minneapolis!$F$17*10^3</f>
        <v>0</v>
      </c>
      <c r="P125" s="54">
        <f>Helena!$F$17*10^3</f>
        <v>0</v>
      </c>
      <c r="Q125" s="54">
        <f>Duluth!$F$17*10^3</f>
        <v>0</v>
      </c>
      <c r="R125" s="54">
        <f>Fairbanks!$F$17*10^3</f>
        <v>0</v>
      </c>
    </row>
    <row r="126" spans="1:18">
      <c r="A126" s="48"/>
      <c r="B126" s="52" t="s">
        <v>81</v>
      </c>
      <c r="C126" s="54">
        <f>Miami!$F$18*10^3</f>
        <v>0</v>
      </c>
      <c r="D126" s="54">
        <f>Houston!$F$18*10^3</f>
        <v>0</v>
      </c>
      <c r="E126" s="54">
        <f>Phoenix!$F$18*10^3</f>
        <v>0</v>
      </c>
      <c r="F126" s="54">
        <f>Atlanta!$F$18*10^3</f>
        <v>0</v>
      </c>
      <c r="G126" s="54">
        <f>LosAngeles!$F$18*10^3</f>
        <v>0</v>
      </c>
      <c r="H126" s="54">
        <f>LasVegas!$F$18*10^3</f>
        <v>0</v>
      </c>
      <c r="I126" s="54">
        <f>SanFrancisco!$F$18*10^3</f>
        <v>0</v>
      </c>
      <c r="J126" s="54">
        <f>Baltimore!$F$18*10^3</f>
        <v>0</v>
      </c>
      <c r="K126" s="54">
        <f>Albuquerque!$F$18*10^3</f>
        <v>0</v>
      </c>
      <c r="L126" s="54">
        <f>Seattle!$F$18*10^3</f>
        <v>0</v>
      </c>
      <c r="M126" s="54">
        <f>Chicago!$F$18*10^3</f>
        <v>0</v>
      </c>
      <c r="N126" s="54">
        <f>Boulder!$F$18*10^3</f>
        <v>0</v>
      </c>
      <c r="O126" s="54">
        <f>Minneapolis!$F$18*10^3</f>
        <v>0</v>
      </c>
      <c r="P126" s="54">
        <f>Helena!$F$18*10^3</f>
        <v>0</v>
      </c>
      <c r="Q126" s="54">
        <f>Duluth!$F$18*10^3</f>
        <v>0</v>
      </c>
      <c r="R126" s="54">
        <f>Fairbanks!$F$18*10^3</f>
        <v>0</v>
      </c>
    </row>
    <row r="127" spans="1:18">
      <c r="A127" s="48"/>
      <c r="B127" s="52" t="s">
        <v>82</v>
      </c>
      <c r="C127" s="54">
        <f>Miami!$F$19*10^3</f>
        <v>0</v>
      </c>
      <c r="D127" s="54">
        <f>Houston!$F$19*10^3</f>
        <v>0</v>
      </c>
      <c r="E127" s="54">
        <f>Phoenix!$F$19*10^3</f>
        <v>0</v>
      </c>
      <c r="F127" s="54">
        <f>Atlanta!$F$19*10^3</f>
        <v>0</v>
      </c>
      <c r="G127" s="54">
        <f>LosAngeles!$F$19*10^3</f>
        <v>0</v>
      </c>
      <c r="H127" s="54">
        <f>LasVegas!$F$19*10^3</f>
        <v>0</v>
      </c>
      <c r="I127" s="54">
        <f>SanFrancisco!$F$19*10^3</f>
        <v>0</v>
      </c>
      <c r="J127" s="54">
        <f>Baltimore!$F$19*10^3</f>
        <v>0</v>
      </c>
      <c r="K127" s="54">
        <f>Albuquerque!$F$19*10^3</f>
        <v>0</v>
      </c>
      <c r="L127" s="54">
        <f>Seattle!$F$19*10^3</f>
        <v>0</v>
      </c>
      <c r="M127" s="54">
        <f>Chicago!$F$19*10^3</f>
        <v>0</v>
      </c>
      <c r="N127" s="54">
        <f>Boulder!$F$19*10^3</f>
        <v>0</v>
      </c>
      <c r="O127" s="54">
        <f>Minneapolis!$F$19*10^3</f>
        <v>0</v>
      </c>
      <c r="P127" s="54">
        <f>Helena!$F$19*10^3</f>
        <v>0</v>
      </c>
      <c r="Q127" s="54">
        <f>Duluth!$F$19*10^3</f>
        <v>0</v>
      </c>
      <c r="R127" s="54">
        <f>Fairbanks!$F$19*10^3</f>
        <v>0</v>
      </c>
    </row>
    <row r="128" spans="1:18">
      <c r="A128" s="48"/>
      <c r="B128" s="52" t="s">
        <v>83</v>
      </c>
      <c r="C128" s="54">
        <f>Miami!$F$20*10^3</f>
        <v>0</v>
      </c>
      <c r="D128" s="54">
        <f>Houston!$F$20*10^3</f>
        <v>0</v>
      </c>
      <c r="E128" s="54">
        <f>Phoenix!$F$20*10^3</f>
        <v>0</v>
      </c>
      <c r="F128" s="54">
        <f>Atlanta!$F$20*10^3</f>
        <v>0</v>
      </c>
      <c r="G128" s="54">
        <f>LosAngeles!$F$20*10^3</f>
        <v>0</v>
      </c>
      <c r="H128" s="54">
        <f>LasVegas!$F$20*10^3</f>
        <v>0</v>
      </c>
      <c r="I128" s="54">
        <f>SanFrancisco!$F$20*10^3</f>
        <v>0</v>
      </c>
      <c r="J128" s="54">
        <f>Baltimore!$F$20*10^3</f>
        <v>0</v>
      </c>
      <c r="K128" s="54">
        <f>Albuquerque!$F$20*10^3</f>
        <v>0</v>
      </c>
      <c r="L128" s="54">
        <f>Seattle!$F$20*10^3</f>
        <v>0</v>
      </c>
      <c r="M128" s="54">
        <f>Chicago!$F$20*10^3</f>
        <v>0</v>
      </c>
      <c r="N128" s="54">
        <f>Boulder!$F$20*10^3</f>
        <v>0</v>
      </c>
      <c r="O128" s="54">
        <f>Minneapolis!$F$20*10^3</f>
        <v>0</v>
      </c>
      <c r="P128" s="54">
        <f>Helena!$F$20*10^3</f>
        <v>0</v>
      </c>
      <c r="Q128" s="54">
        <f>Duluth!$F$20*10^3</f>
        <v>0</v>
      </c>
      <c r="R128" s="54">
        <f>Fairbanks!$F$20*10^3</f>
        <v>0</v>
      </c>
    </row>
    <row r="129" spans="1:18">
      <c r="A129" s="48"/>
      <c r="B129" s="52" t="s">
        <v>84</v>
      </c>
      <c r="C129" s="54">
        <f>Miami!$F$21*10^3</f>
        <v>0</v>
      </c>
      <c r="D129" s="54">
        <f>Houston!$F$21*10^3</f>
        <v>0</v>
      </c>
      <c r="E129" s="54">
        <f>Phoenix!$F$21*10^3</f>
        <v>0</v>
      </c>
      <c r="F129" s="54">
        <f>Atlanta!$F$21*10^3</f>
        <v>0</v>
      </c>
      <c r="G129" s="54">
        <f>LosAngeles!$F$21*10^3</f>
        <v>0</v>
      </c>
      <c r="H129" s="54">
        <f>LasVegas!$F$21*10^3</f>
        <v>0</v>
      </c>
      <c r="I129" s="54">
        <f>SanFrancisco!$F$21*10^3</f>
        <v>0</v>
      </c>
      <c r="J129" s="54">
        <f>Baltimore!$F$21*10^3</f>
        <v>0</v>
      </c>
      <c r="K129" s="54">
        <f>Albuquerque!$F$21*10^3</f>
        <v>0</v>
      </c>
      <c r="L129" s="54">
        <f>Seattle!$F$21*10^3</f>
        <v>0</v>
      </c>
      <c r="M129" s="54">
        <f>Chicago!$F$21*10^3</f>
        <v>0</v>
      </c>
      <c r="N129" s="54">
        <f>Boulder!$F$21*10^3</f>
        <v>0</v>
      </c>
      <c r="O129" s="54">
        <f>Minneapolis!$F$21*10^3</f>
        <v>0</v>
      </c>
      <c r="P129" s="54">
        <f>Helena!$F$21*10^3</f>
        <v>0</v>
      </c>
      <c r="Q129" s="54">
        <f>Duluth!$F$21*10^3</f>
        <v>0</v>
      </c>
      <c r="R129" s="54">
        <f>Fairbanks!$F$21*10^3</f>
        <v>0</v>
      </c>
    </row>
    <row r="130" spans="1:18">
      <c r="A130" s="48"/>
      <c r="B130" s="52" t="s">
        <v>85</v>
      </c>
      <c r="C130" s="54">
        <f>Miami!$F$22*10^3</f>
        <v>0</v>
      </c>
      <c r="D130" s="54">
        <f>Houston!$F$22*10^3</f>
        <v>0</v>
      </c>
      <c r="E130" s="54">
        <f>Phoenix!$F$22*10^3</f>
        <v>0</v>
      </c>
      <c r="F130" s="54">
        <f>Atlanta!$F$22*10^3</f>
        <v>0</v>
      </c>
      <c r="G130" s="54">
        <f>LosAngeles!$F$22*10^3</f>
        <v>0</v>
      </c>
      <c r="H130" s="54">
        <f>LasVegas!$F$22*10^3</f>
        <v>0</v>
      </c>
      <c r="I130" s="54">
        <f>SanFrancisco!$F$22*10^3</f>
        <v>0</v>
      </c>
      <c r="J130" s="54">
        <f>Baltimore!$F$22*10^3</f>
        <v>0</v>
      </c>
      <c r="K130" s="54">
        <f>Albuquerque!$F$22*10^3</f>
        <v>0</v>
      </c>
      <c r="L130" s="54">
        <f>Seattle!$F$22*10^3</f>
        <v>0</v>
      </c>
      <c r="M130" s="54">
        <f>Chicago!$F$22*10^3</f>
        <v>0</v>
      </c>
      <c r="N130" s="54">
        <f>Boulder!$F$22*10^3</f>
        <v>0</v>
      </c>
      <c r="O130" s="54">
        <f>Minneapolis!$F$22*10^3</f>
        <v>0</v>
      </c>
      <c r="P130" s="54">
        <f>Helena!$F$22*10^3</f>
        <v>0</v>
      </c>
      <c r="Q130" s="54">
        <f>Duluth!$F$22*10^3</f>
        <v>0</v>
      </c>
      <c r="R130" s="54">
        <f>Fairbanks!$F$22*10^3</f>
        <v>0</v>
      </c>
    </row>
    <row r="131" spans="1:18">
      <c r="A131" s="48"/>
      <c r="B131" s="52" t="s">
        <v>65</v>
      </c>
      <c r="C131" s="54">
        <f>Miami!$F$23*10^3</f>
        <v>0</v>
      </c>
      <c r="D131" s="54">
        <f>Houston!$F$23*10^3</f>
        <v>0</v>
      </c>
      <c r="E131" s="54">
        <f>Phoenix!$F$23*10^3</f>
        <v>0</v>
      </c>
      <c r="F131" s="54">
        <f>Atlanta!$F$23*10^3</f>
        <v>0</v>
      </c>
      <c r="G131" s="54">
        <f>LosAngeles!$F$23*10^3</f>
        <v>0</v>
      </c>
      <c r="H131" s="54">
        <f>LasVegas!$F$23*10^3</f>
        <v>0</v>
      </c>
      <c r="I131" s="54">
        <f>SanFrancisco!$F$23*10^3</f>
        <v>0</v>
      </c>
      <c r="J131" s="54">
        <f>Baltimore!$F$23*10^3</f>
        <v>0</v>
      </c>
      <c r="K131" s="54">
        <f>Albuquerque!$F$23*10^3</f>
        <v>0</v>
      </c>
      <c r="L131" s="54">
        <f>Seattle!$F$23*10^3</f>
        <v>0</v>
      </c>
      <c r="M131" s="54">
        <f>Chicago!$F$23*10^3</f>
        <v>0</v>
      </c>
      <c r="N131" s="54">
        <f>Boulder!$F$23*10^3</f>
        <v>0</v>
      </c>
      <c r="O131" s="54">
        <f>Minneapolis!$F$23*10^3</f>
        <v>0</v>
      </c>
      <c r="P131" s="54">
        <f>Helena!$F$23*10^3</f>
        <v>0</v>
      </c>
      <c r="Q131" s="54">
        <f>Duluth!$F$23*10^3</f>
        <v>0</v>
      </c>
      <c r="R131" s="54">
        <f>Fairbanks!$F$23*10^3</f>
        <v>0</v>
      </c>
    </row>
    <row r="132" spans="1:18">
      <c r="A132" s="48"/>
      <c r="B132" s="52" t="s">
        <v>86</v>
      </c>
      <c r="C132" s="54">
        <f>Miami!$F$24*10^3</f>
        <v>0</v>
      </c>
      <c r="D132" s="54">
        <f>Houston!$F$24*10^3</f>
        <v>0</v>
      </c>
      <c r="E132" s="54">
        <f>Phoenix!$F$24*10^3</f>
        <v>0</v>
      </c>
      <c r="F132" s="54">
        <f>Atlanta!$F$24*10^3</f>
        <v>0</v>
      </c>
      <c r="G132" s="54">
        <f>LosAngeles!$F$24*10^3</f>
        <v>0</v>
      </c>
      <c r="H132" s="54">
        <f>LasVegas!$F$24*10^3</f>
        <v>0</v>
      </c>
      <c r="I132" s="54">
        <f>SanFrancisco!$F$24*10^3</f>
        <v>0</v>
      </c>
      <c r="J132" s="54">
        <f>Baltimore!$F$24*10^3</f>
        <v>0</v>
      </c>
      <c r="K132" s="54">
        <f>Albuquerque!$F$24*10^3</f>
        <v>0</v>
      </c>
      <c r="L132" s="54">
        <f>Seattle!$F$24*10^3</f>
        <v>0</v>
      </c>
      <c r="M132" s="54">
        <f>Chicago!$F$24*10^3</f>
        <v>0</v>
      </c>
      <c r="N132" s="54">
        <f>Boulder!$F$24*10^3</f>
        <v>0</v>
      </c>
      <c r="O132" s="54">
        <f>Minneapolis!$F$24*10^3</f>
        <v>0</v>
      </c>
      <c r="P132" s="54">
        <f>Helena!$F$24*10^3</f>
        <v>0</v>
      </c>
      <c r="Q132" s="54">
        <f>Duluth!$F$24*10^3</f>
        <v>0</v>
      </c>
      <c r="R132" s="54">
        <f>Fairbanks!$F$24*10^3</f>
        <v>0</v>
      </c>
    </row>
    <row r="133" spans="1:18">
      <c r="A133" s="48"/>
      <c r="B133" s="52" t="s">
        <v>87</v>
      </c>
      <c r="C133" s="54">
        <f>Miami!$F$25*10^3</f>
        <v>0</v>
      </c>
      <c r="D133" s="54">
        <f>Houston!$F$25*10^3</f>
        <v>0</v>
      </c>
      <c r="E133" s="54">
        <f>Phoenix!$F$25*10^3</f>
        <v>0</v>
      </c>
      <c r="F133" s="54">
        <f>Atlanta!$F$25*10^3</f>
        <v>0</v>
      </c>
      <c r="G133" s="54">
        <f>LosAngeles!$F$25*10^3</f>
        <v>0</v>
      </c>
      <c r="H133" s="54">
        <f>LasVegas!$F$25*10^3</f>
        <v>0</v>
      </c>
      <c r="I133" s="54">
        <f>SanFrancisco!$F$25*10^3</f>
        <v>0</v>
      </c>
      <c r="J133" s="54">
        <f>Baltimore!$F$25*10^3</f>
        <v>0</v>
      </c>
      <c r="K133" s="54">
        <f>Albuquerque!$F$25*10^3</f>
        <v>0</v>
      </c>
      <c r="L133" s="54">
        <f>Seattle!$F$25*10^3</f>
        <v>0</v>
      </c>
      <c r="M133" s="54">
        <f>Chicago!$F$25*10^3</f>
        <v>0</v>
      </c>
      <c r="N133" s="54">
        <f>Boulder!$F$25*10^3</f>
        <v>0</v>
      </c>
      <c r="O133" s="54">
        <f>Minneapolis!$F$25*10^3</f>
        <v>0</v>
      </c>
      <c r="P133" s="54">
        <f>Helena!$F$25*10^3</f>
        <v>0</v>
      </c>
      <c r="Q133" s="54">
        <f>Duluth!$F$25*10^3</f>
        <v>0</v>
      </c>
      <c r="R133" s="54">
        <f>Fairbanks!$F$25*10^3</f>
        <v>0</v>
      </c>
    </row>
    <row r="134" spans="1:18">
      <c r="A134" s="48"/>
      <c r="B134" s="52" t="s">
        <v>88</v>
      </c>
      <c r="C134" s="54">
        <f>Miami!$F$26*10^3</f>
        <v>0</v>
      </c>
      <c r="D134" s="54">
        <f>Houston!$F$26*10^3</f>
        <v>0</v>
      </c>
      <c r="E134" s="54">
        <f>Phoenix!$F$26*10^3</f>
        <v>0</v>
      </c>
      <c r="F134" s="54">
        <f>Atlanta!$F$26*10^3</f>
        <v>0</v>
      </c>
      <c r="G134" s="54">
        <f>LosAngeles!$F$26*10^3</f>
        <v>0</v>
      </c>
      <c r="H134" s="54">
        <f>LasVegas!$F$26*10^3</f>
        <v>0</v>
      </c>
      <c r="I134" s="54">
        <f>SanFrancisco!$F$26*10^3</f>
        <v>0</v>
      </c>
      <c r="J134" s="54">
        <f>Baltimore!$F$26*10^3</f>
        <v>0</v>
      </c>
      <c r="K134" s="54">
        <f>Albuquerque!$F$26*10^3</f>
        <v>0</v>
      </c>
      <c r="L134" s="54">
        <f>Seattle!$F$26*10^3</f>
        <v>0</v>
      </c>
      <c r="M134" s="54">
        <f>Chicago!$F$26*10^3</f>
        <v>0</v>
      </c>
      <c r="N134" s="54">
        <f>Boulder!$F$26*10^3</f>
        <v>0</v>
      </c>
      <c r="O134" s="54">
        <f>Minneapolis!$F$26*10^3</f>
        <v>0</v>
      </c>
      <c r="P134" s="54">
        <f>Helena!$F$26*10^3</f>
        <v>0</v>
      </c>
      <c r="Q134" s="54">
        <f>Duluth!$F$26*10^3</f>
        <v>0</v>
      </c>
      <c r="R134" s="54">
        <f>Fairbanks!$F$26*10^3</f>
        <v>0</v>
      </c>
    </row>
    <row r="135" spans="1:18">
      <c r="A135" s="48"/>
      <c r="B135" s="52" t="s">
        <v>89</v>
      </c>
      <c r="C135" s="54">
        <f>Miami!$F$28*10^3</f>
        <v>0</v>
      </c>
      <c r="D135" s="54">
        <f>Houston!$F$28*10^3</f>
        <v>0</v>
      </c>
      <c r="E135" s="54">
        <f>Phoenix!$F$28*10^3</f>
        <v>0</v>
      </c>
      <c r="F135" s="54">
        <f>Atlanta!$F$28*10^3</f>
        <v>0</v>
      </c>
      <c r="G135" s="54">
        <f>LosAngeles!$F$28*10^3</f>
        <v>0</v>
      </c>
      <c r="H135" s="54">
        <f>LasVegas!$F$28*10^3</f>
        <v>0</v>
      </c>
      <c r="I135" s="54">
        <f>SanFrancisco!$F$28*10^3</f>
        <v>0</v>
      </c>
      <c r="J135" s="54">
        <f>Baltimore!$F$28*10^3</f>
        <v>0</v>
      </c>
      <c r="K135" s="54">
        <f>Albuquerque!$F$28*10^3</f>
        <v>0</v>
      </c>
      <c r="L135" s="54">
        <f>Seattle!$F$28*10^3</f>
        <v>0</v>
      </c>
      <c r="M135" s="54">
        <f>Chicago!$F$28*10^3</f>
        <v>0</v>
      </c>
      <c r="N135" s="54">
        <f>Boulder!$F$28*10^3</f>
        <v>0</v>
      </c>
      <c r="O135" s="54">
        <f>Minneapolis!$F$28*10^3</f>
        <v>0</v>
      </c>
      <c r="P135" s="54">
        <f>Helena!$F$28*10^3</f>
        <v>0</v>
      </c>
      <c r="Q135" s="54">
        <f>Duluth!$F$28*10^3</f>
        <v>0</v>
      </c>
      <c r="R135" s="54">
        <f>Fairbanks!$F$28*10^3</f>
        <v>0</v>
      </c>
    </row>
    <row r="136" spans="1:18">
      <c r="A136" s="48"/>
      <c r="B136" s="51" t="s">
        <v>253</v>
      </c>
      <c r="C136" s="82">
        <f>Miami!$B$2*10^3</f>
        <v>2507690</v>
      </c>
      <c r="D136" s="82">
        <f>Houston!$B$2*10^3</f>
        <v>2488900</v>
      </c>
      <c r="E136" s="82">
        <f>Phoenix!$B$2*10^3</f>
        <v>2403260</v>
      </c>
      <c r="F136" s="82">
        <f>Atlanta!$B$2*10^3</f>
        <v>2603900</v>
      </c>
      <c r="G136" s="82">
        <f>LosAngeles!$B$2*10^3</f>
        <v>1882490</v>
      </c>
      <c r="H136" s="82">
        <f>LasVegas!$B$2*10^3</f>
        <v>2317560</v>
      </c>
      <c r="I136" s="82">
        <f>SanFrancisco!$B$2*10^3</f>
        <v>2115940</v>
      </c>
      <c r="J136" s="82">
        <f>Baltimore!$B$2*10^3</f>
        <v>2923020</v>
      </c>
      <c r="K136" s="82">
        <f>Albuquerque!$B$2*10^3</f>
        <v>2531410</v>
      </c>
      <c r="L136" s="82">
        <f>Seattle!$B$2*10^3</f>
        <v>2548020</v>
      </c>
      <c r="M136" s="82">
        <f>Chicago!$B$2*10^3</f>
        <v>3336230</v>
      </c>
      <c r="N136" s="82">
        <f>Boulder!$B$2*10^3</f>
        <v>2866920</v>
      </c>
      <c r="O136" s="82">
        <f>Minneapolis!$B$2*10^3</f>
        <v>3846830</v>
      </c>
      <c r="P136" s="82">
        <f>Helena!$B$2*10^3</f>
        <v>3406530</v>
      </c>
      <c r="Q136" s="82">
        <f>Duluth!$B$2*10^3</f>
        <v>4241730</v>
      </c>
      <c r="R136" s="82">
        <f>Fairbanks!$B$2*10^3</f>
        <v>6047580</v>
      </c>
    </row>
    <row r="137" spans="1:18">
      <c r="A137" s="51" t="s">
        <v>90</v>
      </c>
      <c r="B137" s="45"/>
      <c r="C137" s="81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81"/>
      <c r="O137" s="81"/>
      <c r="P137" s="81"/>
      <c r="Q137" s="81"/>
      <c r="R137" s="81"/>
    </row>
    <row r="138" spans="1:18">
      <c r="A138" s="48"/>
      <c r="B138" s="51" t="s">
        <v>257</v>
      </c>
      <c r="C138" s="81"/>
      <c r="D138" s="81"/>
      <c r="E138" s="81"/>
      <c r="F138" s="81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81"/>
    </row>
    <row r="139" spans="1:18">
      <c r="A139" s="48"/>
      <c r="B139" s="52" t="s">
        <v>164</v>
      </c>
      <c r="C139" s="77">
        <f>(Miami!$B$13*10^3)/Miami!$B$8</f>
        <v>2.1796084551371192E-2</v>
      </c>
      <c r="D139" s="77">
        <f>(Houston!$B$13*10^3)/Houston!$B$8</f>
        <v>0.70619313946442663</v>
      </c>
      <c r="E139" s="77">
        <f>(Phoenix!$B$13*10^3)/Phoenix!$B$8</f>
        <v>0.37489265428358454</v>
      </c>
      <c r="F139" s="77">
        <f>(Atlanta!$B$13*10^3)/Atlanta!$B$8</f>
        <v>1.3034058561719974</v>
      </c>
      <c r="G139" s="77">
        <f>(LosAngeles!$B$13*10^3)/LosAngeles!$B$8</f>
        <v>0.32694126827056791</v>
      </c>
      <c r="H139" s="77">
        <f>(LasVegas!$B$13*10^3)/LasVegas!$B$8</f>
        <v>0.60593115052811919</v>
      </c>
      <c r="I139" s="77">
        <f>(SanFrancisco!$B$13*10^3)/SanFrancisco!$B$8</f>
        <v>1.0636489261069142</v>
      </c>
      <c r="J139" s="77">
        <f>(Baltimore!$B$13*10^3)/Baltimore!$B$8</f>
        <v>1.8744632714179226</v>
      </c>
      <c r="K139" s="77">
        <f>(Albuquerque!$B$13*10^3)/Albuquerque!$B$8</f>
        <v>1.2249399517870612</v>
      </c>
      <c r="L139" s="77">
        <f>(Seattle!$B$13*10^3)/Seattle!$B$8</f>
        <v>2.1316570691241026</v>
      </c>
      <c r="M139" s="77">
        <f>(Chicago!$B$13*10^3)/Chicago!$B$8</f>
        <v>2.7070737012803021</v>
      </c>
      <c r="N139" s="77">
        <f>(Boulder!$B$13*10^3)/Boulder!$B$8</f>
        <v>1.9311330912514877</v>
      </c>
      <c r="O139" s="77">
        <f>(Minneapolis!$B$13*10^3)/Minneapolis!$B$8</f>
        <v>3.2432573812440335</v>
      </c>
      <c r="P139" s="77">
        <f>(Helena!$B$13*10^3)/Helena!$B$8</f>
        <v>2.9293937637042884</v>
      </c>
      <c r="Q139" s="77">
        <f>(Duluth!$B$13*10^3)/Duluth!$B$8</f>
        <v>3.9189360023365407</v>
      </c>
      <c r="R139" s="77">
        <f>(Fairbanks!$B$13*10^3)/Fairbanks!$B$8</f>
        <v>7.2842514570682528</v>
      </c>
    </row>
    <row r="140" spans="1:18">
      <c r="A140" s="48"/>
      <c r="B140" s="52" t="s">
        <v>163</v>
      </c>
      <c r="C140" s="77">
        <f>(Miami!$B$14*10^3)/Miami!$B$8</f>
        <v>374.63110126896805</v>
      </c>
      <c r="D140" s="77">
        <f>(Houston!$B$14*10^3)/Houston!$B$8</f>
        <v>253.92874424038467</v>
      </c>
      <c r="E140" s="77">
        <f>(Phoenix!$B$14*10^3)/Phoenix!$B$8</f>
        <v>246.90604579793288</v>
      </c>
      <c r="F140" s="77">
        <f>(Atlanta!$B$14*10^3)/Atlanta!$B$8</f>
        <v>146.65277529544593</v>
      </c>
      <c r="G140" s="77">
        <f>(LosAngeles!$B$14*10^3)/LosAngeles!$B$8</f>
        <v>53.722989202219715</v>
      </c>
      <c r="H140" s="77">
        <f>(LasVegas!$B$14*10^3)/LasVegas!$B$8</f>
        <v>152.67285384853466</v>
      </c>
      <c r="I140" s="77">
        <f>(SanFrancisco!$B$14*10^3)/SanFrancisco!$B$8</f>
        <v>10.53186805522256</v>
      </c>
      <c r="J140" s="77">
        <f>(Baltimore!$B$14*10^3)/Baltimore!$B$8</f>
        <v>100.59328942148834</v>
      </c>
      <c r="K140" s="77">
        <f>(Albuquerque!$B$14*10^3)/Albuquerque!$B$8</f>
        <v>70.344683281095385</v>
      </c>
      <c r="L140" s="77">
        <f>(Seattle!$B$14*10^3)/Seattle!$B$8</f>
        <v>13.578960675504254</v>
      </c>
      <c r="M140" s="77">
        <f>(Chicago!$B$14*10^3)/Chicago!$B$8</f>
        <v>72.036059442281797</v>
      </c>
      <c r="N140" s="77">
        <f>(Boulder!$B$14*10^3)/Boulder!$B$8</f>
        <v>44.865060440542464</v>
      </c>
      <c r="O140" s="77">
        <f>(Minneapolis!$B$14*10^3)/Minneapolis!$B$8</f>
        <v>62.271413563267501</v>
      </c>
      <c r="P140" s="77">
        <f>(Helena!$B$14*10^3)/Helena!$B$8</f>
        <v>26.473524296095452</v>
      </c>
      <c r="Q140" s="77">
        <f>(Duluth!$B$14*10^3)/Duluth!$B$8</f>
        <v>18.23460433567714</v>
      </c>
      <c r="R140" s="77">
        <f>(Fairbanks!$B$14*10^3)/Fairbanks!$B$8</f>
        <v>7.3670765783634637</v>
      </c>
    </row>
    <row r="141" spans="1:18">
      <c r="A141" s="48"/>
      <c r="B141" s="52" t="s">
        <v>165</v>
      </c>
      <c r="C141" s="77">
        <f>(Miami!$B$15*10^3)/Miami!$B$8</f>
        <v>423.3148357229108</v>
      </c>
      <c r="D141" s="77">
        <f>(Houston!$B$15*10^3)/Houston!$B$8</f>
        <v>423.3148357229108</v>
      </c>
      <c r="E141" s="77">
        <f>(Phoenix!$B$15*10^3)/Phoenix!$B$8</f>
        <v>423.3148357229108</v>
      </c>
      <c r="F141" s="77">
        <f>(Atlanta!$B$15*10^3)/Atlanta!$B$8</f>
        <v>423.3148357229108</v>
      </c>
      <c r="G141" s="77">
        <f>(LosAngeles!$B$15*10^3)/LosAngeles!$B$8</f>
        <v>423.3148357229108</v>
      </c>
      <c r="H141" s="77">
        <f>(LasVegas!$B$15*10^3)/LasVegas!$B$8</f>
        <v>423.3148357229108</v>
      </c>
      <c r="I141" s="77">
        <f>(SanFrancisco!$B$15*10^3)/SanFrancisco!$B$8</f>
        <v>423.3148357229108</v>
      </c>
      <c r="J141" s="77">
        <f>(Baltimore!$B$15*10^3)/Baltimore!$B$8</f>
        <v>423.3148357229108</v>
      </c>
      <c r="K141" s="77">
        <f>(Albuquerque!$B$15*10^3)/Albuquerque!$B$8</f>
        <v>423.3148357229108</v>
      </c>
      <c r="L141" s="77">
        <f>(Seattle!$B$15*10^3)/Seattle!$B$8</f>
        <v>423.3148357229108</v>
      </c>
      <c r="M141" s="77">
        <f>(Chicago!$B$15*10^3)/Chicago!$B$8</f>
        <v>423.3148357229108</v>
      </c>
      <c r="N141" s="77">
        <f>(Boulder!$B$15*10^3)/Boulder!$B$8</f>
        <v>423.3148357229108</v>
      </c>
      <c r="O141" s="77">
        <f>(Minneapolis!$B$15*10^3)/Minneapolis!$B$8</f>
        <v>423.3148357229108</v>
      </c>
      <c r="P141" s="77">
        <f>(Helena!$B$15*10^3)/Helena!$B$8</f>
        <v>423.3148357229108</v>
      </c>
      <c r="Q141" s="77">
        <f>(Duluth!$B$15*10^3)/Duluth!$B$8</f>
        <v>423.3148357229108</v>
      </c>
      <c r="R141" s="77">
        <f>(Fairbanks!$B$15*10^3)/Fairbanks!$B$8</f>
        <v>423.3148357229108</v>
      </c>
    </row>
    <row r="142" spans="1:18">
      <c r="A142" s="48"/>
      <c r="B142" s="52" t="s">
        <v>171</v>
      </c>
      <c r="C142" s="77">
        <f>(Miami!$B$16*10^3)/Miami!$B$8</f>
        <v>25.327050248693329</v>
      </c>
      <c r="D142" s="77">
        <f>(Houston!$B$16*10^3)/Houston!$B$8</f>
        <v>25.313972597962504</v>
      </c>
      <c r="E142" s="77">
        <f>(Phoenix!$B$16*10^3)/Phoenix!$B$8</f>
        <v>25.30961338105223</v>
      </c>
      <c r="F142" s="77">
        <f>(Atlanta!$B$16*10^3)/Atlanta!$B$8</f>
        <v>25.305254164141957</v>
      </c>
      <c r="G142" s="77">
        <f>(LosAngeles!$B$16*10^3)/LosAngeles!$B$8</f>
        <v>25.287817296500858</v>
      </c>
      <c r="H142" s="77">
        <f>(LasVegas!$B$16*10^3)/LasVegas!$B$8</f>
        <v>25.283458079590584</v>
      </c>
      <c r="I142" s="77">
        <f>(SanFrancisco!$B$16*10^3)/SanFrancisco!$B$8</f>
        <v>25.296535730321409</v>
      </c>
      <c r="J142" s="77">
        <f>(Baltimore!$B$16*10^3)/Baltimore!$B$8</f>
        <v>25.279098862680311</v>
      </c>
      <c r="K142" s="77">
        <f>(Albuquerque!$B$16*10^3)/Albuquerque!$B$8</f>
        <v>25.287817296500858</v>
      </c>
      <c r="L142" s="77">
        <f>(Seattle!$B$16*10^3)/Seattle!$B$8</f>
        <v>25.239865910487843</v>
      </c>
      <c r="M142" s="77">
        <f>(Chicago!$B$16*10^3)/Chicago!$B$8</f>
        <v>25.283458079590584</v>
      </c>
      <c r="N142" s="77">
        <f>(Boulder!$B$16*10^3)/Boulder!$B$8</f>
        <v>25.270380428859763</v>
      </c>
      <c r="O142" s="77">
        <f>(Minneapolis!$B$16*10^3)/Minneapolis!$B$8</f>
        <v>25.266021211949489</v>
      </c>
      <c r="P142" s="77">
        <f>(Helena!$B$16*10^3)/Helena!$B$8</f>
        <v>25.261661995039212</v>
      </c>
      <c r="Q142" s="77">
        <f>(Duluth!$B$16*10^3)/Duluth!$B$8</f>
        <v>25.248584344308391</v>
      </c>
      <c r="R142" s="77">
        <f>(Fairbanks!$B$16*10^3)/Fairbanks!$B$8</f>
        <v>25.091652535538518</v>
      </c>
    </row>
    <row r="143" spans="1:18">
      <c r="A143" s="48"/>
      <c r="B143" s="52" t="s">
        <v>166</v>
      </c>
      <c r="C143" s="77">
        <f>(Miami!$B$17*10^3)/Miami!$B$8</f>
        <v>86.665591393162146</v>
      </c>
      <c r="D143" s="77">
        <f>(Houston!$B$17*10^3)/Houston!$B$8</f>
        <v>86.665591393162146</v>
      </c>
      <c r="E143" s="77">
        <f>(Phoenix!$B$17*10^3)/Phoenix!$B$8</f>
        <v>86.665591393162146</v>
      </c>
      <c r="F143" s="77">
        <f>(Atlanta!$B$17*10^3)/Atlanta!$B$8</f>
        <v>86.665591393162146</v>
      </c>
      <c r="G143" s="77">
        <f>(LosAngeles!$B$17*10^3)/LosAngeles!$B$8</f>
        <v>86.665591393162146</v>
      </c>
      <c r="H143" s="77">
        <f>(LasVegas!$B$17*10^3)/LasVegas!$B$8</f>
        <v>86.665591393162146</v>
      </c>
      <c r="I143" s="77">
        <f>(SanFrancisco!$B$17*10^3)/SanFrancisco!$B$8</f>
        <v>86.665591393162146</v>
      </c>
      <c r="J143" s="77">
        <f>(Baltimore!$B$17*10^3)/Baltimore!$B$8</f>
        <v>86.665591393162146</v>
      </c>
      <c r="K143" s="77">
        <f>(Albuquerque!$B$17*10^3)/Albuquerque!$B$8</f>
        <v>86.665591393162146</v>
      </c>
      <c r="L143" s="77">
        <f>(Seattle!$B$17*10^3)/Seattle!$B$8</f>
        <v>86.665591393162146</v>
      </c>
      <c r="M143" s="77">
        <f>(Chicago!$B$17*10^3)/Chicago!$B$8</f>
        <v>86.665591393162146</v>
      </c>
      <c r="N143" s="77">
        <f>(Boulder!$B$17*10^3)/Boulder!$B$8</f>
        <v>86.665591393162146</v>
      </c>
      <c r="O143" s="77">
        <f>(Minneapolis!$B$17*10^3)/Minneapolis!$B$8</f>
        <v>86.665591393162146</v>
      </c>
      <c r="P143" s="77">
        <f>(Helena!$B$17*10^3)/Helena!$B$8</f>
        <v>86.665591393162146</v>
      </c>
      <c r="Q143" s="77">
        <f>(Duluth!$B$17*10^3)/Duluth!$B$8</f>
        <v>86.665591393162146</v>
      </c>
      <c r="R143" s="77">
        <f>(Fairbanks!$B$17*10^3)/Fairbanks!$B$8</f>
        <v>86.665591393162146</v>
      </c>
    </row>
    <row r="144" spans="1:18">
      <c r="A144" s="48"/>
      <c r="B144" s="52" t="s">
        <v>172</v>
      </c>
      <c r="C144" s="77">
        <f>(Miami!$B$18*10^3)/Miami!$B$8</f>
        <v>0</v>
      </c>
      <c r="D144" s="77">
        <f>(Houston!$B$18*10^3)/Houston!$B$8</f>
        <v>0</v>
      </c>
      <c r="E144" s="77">
        <f>(Phoenix!$B$18*10^3)/Phoenix!$B$8</f>
        <v>0</v>
      </c>
      <c r="F144" s="77">
        <f>(Atlanta!$B$18*10^3)/Atlanta!$B$8</f>
        <v>0</v>
      </c>
      <c r="G144" s="77">
        <f>(LosAngeles!$B$18*10^3)/LosAngeles!$B$8</f>
        <v>0</v>
      </c>
      <c r="H144" s="77">
        <f>(LasVegas!$B$18*10^3)/LasVegas!$B$8</f>
        <v>0</v>
      </c>
      <c r="I144" s="77">
        <f>(SanFrancisco!$B$18*10^3)/SanFrancisco!$B$8</f>
        <v>0</v>
      </c>
      <c r="J144" s="77">
        <f>(Baltimore!$B$18*10^3)/Baltimore!$B$8</f>
        <v>0</v>
      </c>
      <c r="K144" s="77">
        <f>(Albuquerque!$B$18*10^3)/Albuquerque!$B$8</f>
        <v>0</v>
      </c>
      <c r="L144" s="77">
        <f>(Seattle!$B$18*10^3)/Seattle!$B$8</f>
        <v>0</v>
      </c>
      <c r="M144" s="77">
        <f>(Chicago!$B$18*10^3)/Chicago!$B$8</f>
        <v>0</v>
      </c>
      <c r="N144" s="77">
        <f>(Boulder!$B$18*10^3)/Boulder!$B$8</f>
        <v>0</v>
      </c>
      <c r="O144" s="77">
        <f>(Minneapolis!$B$18*10^3)/Minneapolis!$B$8</f>
        <v>0</v>
      </c>
      <c r="P144" s="77">
        <f>(Helena!$B$18*10^3)/Helena!$B$8</f>
        <v>0</v>
      </c>
      <c r="Q144" s="77">
        <f>(Duluth!$B$18*10^3)/Duluth!$B$8</f>
        <v>0</v>
      </c>
      <c r="R144" s="77">
        <f>(Fairbanks!$B$18*10^3)/Fairbanks!$B$8</f>
        <v>0</v>
      </c>
    </row>
    <row r="145" spans="1:18">
      <c r="A145" s="48"/>
      <c r="B145" s="52" t="s">
        <v>167</v>
      </c>
      <c r="C145" s="77">
        <f>(Miami!$B$19*10^3)/Miami!$B$8</f>
        <v>178.16555433981841</v>
      </c>
      <c r="D145" s="77">
        <f>(Houston!$B$19*10^3)/Houston!$B$8</f>
        <v>164.48633167537784</v>
      </c>
      <c r="E145" s="77">
        <f>(Phoenix!$B$19*10^3)/Phoenix!$B$8</f>
        <v>173.2919498341318</v>
      </c>
      <c r="F145" s="77">
        <f>(Atlanta!$B$19*10^3)/Atlanta!$B$8</f>
        <v>169.07658708189663</v>
      </c>
      <c r="G145" s="77">
        <f>(LosAngeles!$B$19*10^3)/LosAngeles!$B$8</f>
        <v>152.18026233767367</v>
      </c>
      <c r="H145" s="77">
        <f>(LasVegas!$B$19*10^3)/LasVegas!$B$8</f>
        <v>149.74781930174066</v>
      </c>
      <c r="I145" s="77">
        <f>(SanFrancisco!$B$19*10^3)/SanFrancisco!$B$8</f>
        <v>120.65440564257038</v>
      </c>
      <c r="J145" s="77">
        <f>(Baltimore!$B$19*10^3)/Baltimore!$B$8</f>
        <v>156.09919834001022</v>
      </c>
      <c r="K145" s="77">
        <f>(Albuquerque!$B$19*10^3)/Albuquerque!$B$8</f>
        <v>154.98323881098</v>
      </c>
      <c r="L145" s="77">
        <f>(Seattle!$B$19*10^3)/Seattle!$B$8</f>
        <v>125.87674750107892</v>
      </c>
      <c r="M145" s="77">
        <f>(Chicago!$B$19*10^3)/Chicago!$B$8</f>
        <v>175.09666563498536</v>
      </c>
      <c r="N145" s="77">
        <f>(Boulder!$B$19*10^3)/Boulder!$B$8</f>
        <v>174.66946237777847</v>
      </c>
      <c r="O145" s="77">
        <f>(Minneapolis!$B$19*10^3)/Minneapolis!$B$8</f>
        <v>225.37151426117813</v>
      </c>
      <c r="P145" s="77">
        <f>(Helena!$B$19*10^3)/Helena!$B$8</f>
        <v>239.36895976006872</v>
      </c>
      <c r="Q145" s="77">
        <f>(Duluth!$B$19*10^3)/Duluth!$B$8</f>
        <v>242.93479919267304</v>
      </c>
      <c r="R145" s="77">
        <f>(Fairbanks!$B$19*10^3)/Fairbanks!$B$8</f>
        <v>308.48870308937705</v>
      </c>
    </row>
    <row r="146" spans="1:18">
      <c r="A146" s="48"/>
      <c r="B146" s="52" t="s">
        <v>173</v>
      </c>
      <c r="C146" s="77">
        <f>(Miami!$B$20*10^3)/Miami!$B$8</f>
        <v>0</v>
      </c>
      <c r="D146" s="77">
        <f>(Houston!$B$20*10^3)/Houston!$B$8</f>
        <v>0</v>
      </c>
      <c r="E146" s="77">
        <f>(Phoenix!$B$20*10^3)/Phoenix!$B$8</f>
        <v>0</v>
      </c>
      <c r="F146" s="77">
        <f>(Atlanta!$B$20*10^3)/Atlanta!$B$8</f>
        <v>0</v>
      </c>
      <c r="G146" s="77">
        <f>(LosAngeles!$B$20*10^3)/LosAngeles!$B$8</f>
        <v>0</v>
      </c>
      <c r="H146" s="77">
        <f>(LasVegas!$B$20*10^3)/LasVegas!$B$8</f>
        <v>0</v>
      </c>
      <c r="I146" s="77">
        <f>(SanFrancisco!$B$20*10^3)/SanFrancisco!$B$8</f>
        <v>0</v>
      </c>
      <c r="J146" s="77">
        <f>(Baltimore!$B$20*10^3)/Baltimore!$B$8</f>
        <v>0</v>
      </c>
      <c r="K146" s="77">
        <f>(Albuquerque!$B$20*10^3)/Albuquerque!$B$8</f>
        <v>0</v>
      </c>
      <c r="L146" s="77">
        <f>(Seattle!$B$20*10^3)/Seattle!$B$8</f>
        <v>0</v>
      </c>
      <c r="M146" s="77">
        <f>(Chicago!$B$20*10^3)/Chicago!$B$8</f>
        <v>0</v>
      </c>
      <c r="N146" s="77">
        <f>(Boulder!$B$20*10^3)/Boulder!$B$8</f>
        <v>0</v>
      </c>
      <c r="O146" s="77">
        <f>(Minneapolis!$B$20*10^3)/Minneapolis!$B$8</f>
        <v>0</v>
      </c>
      <c r="P146" s="77">
        <f>(Helena!$B$20*10^3)/Helena!$B$8</f>
        <v>0</v>
      </c>
      <c r="Q146" s="77">
        <f>(Duluth!$B$20*10^3)/Duluth!$B$8</f>
        <v>0</v>
      </c>
      <c r="R146" s="77">
        <f>(Fairbanks!$B$20*10^3)/Fairbanks!$B$8</f>
        <v>0</v>
      </c>
    </row>
    <row r="147" spans="1:18">
      <c r="A147" s="48"/>
      <c r="B147" s="52" t="s">
        <v>174</v>
      </c>
      <c r="C147" s="77">
        <f>(Miami!$B$21*10^3)/Miami!$B$8</f>
        <v>0</v>
      </c>
      <c r="D147" s="77">
        <f>(Houston!$B$21*10^3)/Houston!$B$8</f>
        <v>0</v>
      </c>
      <c r="E147" s="77">
        <f>(Phoenix!$B$21*10^3)/Phoenix!$B$8</f>
        <v>0</v>
      </c>
      <c r="F147" s="77">
        <f>(Atlanta!$B$21*10^3)/Atlanta!$B$8</f>
        <v>0</v>
      </c>
      <c r="G147" s="77">
        <f>(LosAngeles!$B$21*10^3)/LosAngeles!$B$8</f>
        <v>0</v>
      </c>
      <c r="H147" s="77">
        <f>(LasVegas!$B$21*10^3)/LasVegas!$B$8</f>
        <v>0</v>
      </c>
      <c r="I147" s="77">
        <f>(SanFrancisco!$B$21*10^3)/SanFrancisco!$B$8</f>
        <v>0</v>
      </c>
      <c r="J147" s="77">
        <f>(Baltimore!$B$21*10^3)/Baltimore!$B$8</f>
        <v>0</v>
      </c>
      <c r="K147" s="77">
        <f>(Albuquerque!$B$21*10^3)/Albuquerque!$B$8</f>
        <v>0</v>
      </c>
      <c r="L147" s="77">
        <f>(Seattle!$B$21*10^3)/Seattle!$B$8</f>
        <v>0</v>
      </c>
      <c r="M147" s="77">
        <f>(Chicago!$B$21*10^3)/Chicago!$B$8</f>
        <v>0</v>
      </c>
      <c r="N147" s="77">
        <f>(Boulder!$B$21*10^3)/Boulder!$B$8</f>
        <v>0</v>
      </c>
      <c r="O147" s="77">
        <f>(Minneapolis!$B$21*10^3)/Minneapolis!$B$8</f>
        <v>0</v>
      </c>
      <c r="P147" s="77">
        <f>(Helena!$B$21*10^3)/Helena!$B$8</f>
        <v>0</v>
      </c>
      <c r="Q147" s="77">
        <f>(Duluth!$B$21*10^3)/Duluth!$B$8</f>
        <v>0</v>
      </c>
      <c r="R147" s="77">
        <f>(Fairbanks!$B$21*10^3)/Fairbanks!$B$8</f>
        <v>0</v>
      </c>
    </row>
    <row r="148" spans="1:18">
      <c r="A148" s="48"/>
      <c r="B148" s="52" t="s">
        <v>175</v>
      </c>
      <c r="C148" s="77">
        <f>(Miami!$B$22*10^3)/Miami!$B$8</f>
        <v>0</v>
      </c>
      <c r="D148" s="77">
        <f>(Houston!$B$22*10^3)/Houston!$B$8</f>
        <v>0</v>
      </c>
      <c r="E148" s="77">
        <f>(Phoenix!$B$22*10^3)/Phoenix!$B$8</f>
        <v>0</v>
      </c>
      <c r="F148" s="77">
        <f>(Atlanta!$B$22*10^3)/Atlanta!$B$8</f>
        <v>0</v>
      </c>
      <c r="G148" s="77">
        <f>(LosAngeles!$B$22*10^3)/LosAngeles!$B$8</f>
        <v>0</v>
      </c>
      <c r="H148" s="77">
        <f>(LasVegas!$B$22*10^3)/LasVegas!$B$8</f>
        <v>0</v>
      </c>
      <c r="I148" s="77">
        <f>(SanFrancisco!$B$22*10^3)/SanFrancisco!$B$8</f>
        <v>0</v>
      </c>
      <c r="J148" s="77">
        <f>(Baltimore!$B$22*10^3)/Baltimore!$B$8</f>
        <v>0</v>
      </c>
      <c r="K148" s="77">
        <f>(Albuquerque!$B$22*10^3)/Albuquerque!$B$8</f>
        <v>0</v>
      </c>
      <c r="L148" s="77">
        <f>(Seattle!$B$22*10^3)/Seattle!$B$8</f>
        <v>0</v>
      </c>
      <c r="M148" s="77">
        <f>(Chicago!$B$22*10^3)/Chicago!$B$8</f>
        <v>0</v>
      </c>
      <c r="N148" s="77">
        <f>(Boulder!$B$22*10^3)/Boulder!$B$8</f>
        <v>0</v>
      </c>
      <c r="O148" s="77">
        <f>(Minneapolis!$B$22*10^3)/Minneapolis!$B$8</f>
        <v>0</v>
      </c>
      <c r="P148" s="77">
        <f>(Helena!$B$22*10^3)/Helena!$B$8</f>
        <v>0</v>
      </c>
      <c r="Q148" s="77">
        <f>(Duluth!$B$22*10^3)/Duluth!$B$8</f>
        <v>0</v>
      </c>
      <c r="R148" s="77">
        <f>(Fairbanks!$B$22*10^3)/Fairbanks!$B$8</f>
        <v>0</v>
      </c>
    </row>
    <row r="149" spans="1:18">
      <c r="A149" s="48"/>
      <c r="B149" s="52" t="s">
        <v>176</v>
      </c>
      <c r="C149" s="77">
        <f>(Miami!$B$23*10^3)/Miami!$B$8</f>
        <v>0</v>
      </c>
      <c r="D149" s="77">
        <f>(Houston!$B$23*10^3)/Houston!$B$8</f>
        <v>0</v>
      </c>
      <c r="E149" s="77">
        <f>(Phoenix!$B$23*10^3)/Phoenix!$B$8</f>
        <v>0</v>
      </c>
      <c r="F149" s="77">
        <f>(Atlanta!$B$23*10^3)/Atlanta!$B$8</f>
        <v>0</v>
      </c>
      <c r="G149" s="77">
        <f>(LosAngeles!$B$23*10^3)/LosAngeles!$B$8</f>
        <v>0</v>
      </c>
      <c r="H149" s="77">
        <f>(LasVegas!$B$23*10^3)/LasVegas!$B$8</f>
        <v>0</v>
      </c>
      <c r="I149" s="77">
        <f>(SanFrancisco!$B$23*10^3)/SanFrancisco!$B$8</f>
        <v>0</v>
      </c>
      <c r="J149" s="77">
        <f>(Baltimore!$B$23*10^3)/Baltimore!$B$8</f>
        <v>0</v>
      </c>
      <c r="K149" s="77">
        <f>(Albuquerque!$B$23*10^3)/Albuquerque!$B$8</f>
        <v>0</v>
      </c>
      <c r="L149" s="77">
        <f>(Seattle!$B$23*10^3)/Seattle!$B$8</f>
        <v>0</v>
      </c>
      <c r="M149" s="77">
        <f>(Chicago!$B$23*10^3)/Chicago!$B$8</f>
        <v>0</v>
      </c>
      <c r="N149" s="77">
        <f>(Boulder!$B$23*10^3)/Boulder!$B$8</f>
        <v>0</v>
      </c>
      <c r="O149" s="77">
        <f>(Minneapolis!$B$23*10^3)/Minneapolis!$B$8</f>
        <v>0</v>
      </c>
      <c r="P149" s="77">
        <f>(Helena!$B$23*10^3)/Helena!$B$8</f>
        <v>0</v>
      </c>
      <c r="Q149" s="77">
        <f>(Duluth!$B$23*10^3)/Duluth!$B$8</f>
        <v>0</v>
      </c>
      <c r="R149" s="77">
        <f>(Fairbanks!$B$23*10^3)/Fairbanks!$B$8</f>
        <v>0</v>
      </c>
    </row>
    <row r="150" spans="1:18">
      <c r="A150" s="48"/>
      <c r="B150" s="52" t="s">
        <v>177</v>
      </c>
      <c r="C150" s="77">
        <f>(Miami!$B$24*10^3)/Miami!$B$8</f>
        <v>0</v>
      </c>
      <c r="D150" s="77">
        <f>(Houston!$B$24*10^3)/Houston!$B$8</f>
        <v>0</v>
      </c>
      <c r="E150" s="77">
        <f>(Phoenix!$B$24*10^3)/Phoenix!$B$8</f>
        <v>0</v>
      </c>
      <c r="F150" s="77">
        <f>(Atlanta!$B$24*10^3)/Atlanta!$B$8</f>
        <v>0</v>
      </c>
      <c r="G150" s="77">
        <f>(LosAngeles!$B$24*10^3)/LosAngeles!$B$8</f>
        <v>0</v>
      </c>
      <c r="H150" s="77">
        <f>(LasVegas!$B$24*10^3)/LasVegas!$B$8</f>
        <v>0</v>
      </c>
      <c r="I150" s="77">
        <f>(SanFrancisco!$B$24*10^3)/SanFrancisco!$B$8</f>
        <v>0</v>
      </c>
      <c r="J150" s="77">
        <f>(Baltimore!$B$24*10^3)/Baltimore!$B$8</f>
        <v>0</v>
      </c>
      <c r="K150" s="77">
        <f>(Albuquerque!$B$24*10^3)/Albuquerque!$B$8</f>
        <v>0</v>
      </c>
      <c r="L150" s="77">
        <f>(Seattle!$B$24*10^3)/Seattle!$B$8</f>
        <v>0</v>
      </c>
      <c r="M150" s="77">
        <f>(Chicago!$B$24*10^3)/Chicago!$B$8</f>
        <v>0</v>
      </c>
      <c r="N150" s="77">
        <f>(Boulder!$B$24*10^3)/Boulder!$B$8</f>
        <v>0</v>
      </c>
      <c r="O150" s="77">
        <f>(Minneapolis!$B$24*10^3)/Minneapolis!$B$8</f>
        <v>0</v>
      </c>
      <c r="P150" s="77">
        <f>(Helena!$B$24*10^3)/Helena!$B$8</f>
        <v>0</v>
      </c>
      <c r="Q150" s="77">
        <f>(Duluth!$B$24*10^3)/Duluth!$B$8</f>
        <v>0</v>
      </c>
      <c r="R150" s="77">
        <f>(Fairbanks!$B$24*10^3)/Fairbanks!$B$8</f>
        <v>0</v>
      </c>
    </row>
    <row r="151" spans="1:18">
      <c r="A151" s="48"/>
      <c r="B151" s="52" t="s">
        <v>168</v>
      </c>
      <c r="C151" s="77">
        <f>(Miami!$B$25*10^3)/Miami!$B$8</f>
        <v>0</v>
      </c>
      <c r="D151" s="77">
        <f>(Houston!$B$25*10^3)/Houston!$B$8</f>
        <v>0</v>
      </c>
      <c r="E151" s="77">
        <f>(Phoenix!$B$25*10^3)/Phoenix!$B$8</f>
        <v>0</v>
      </c>
      <c r="F151" s="77">
        <f>(Atlanta!$B$25*10^3)/Atlanta!$B$8</f>
        <v>0</v>
      </c>
      <c r="G151" s="77">
        <f>(LosAngeles!$B$25*10^3)/LosAngeles!$B$8</f>
        <v>0</v>
      </c>
      <c r="H151" s="77">
        <f>(LasVegas!$B$25*10^3)/LasVegas!$B$8</f>
        <v>0</v>
      </c>
      <c r="I151" s="77">
        <f>(SanFrancisco!$B$25*10^3)/SanFrancisco!$B$8</f>
        <v>0</v>
      </c>
      <c r="J151" s="77">
        <f>(Baltimore!$B$25*10^3)/Baltimore!$B$8</f>
        <v>0</v>
      </c>
      <c r="K151" s="77">
        <f>(Albuquerque!$B$25*10^3)/Albuquerque!$B$8</f>
        <v>0</v>
      </c>
      <c r="L151" s="77">
        <f>(Seattle!$B$25*10^3)/Seattle!$B$8</f>
        <v>0</v>
      </c>
      <c r="M151" s="77">
        <f>(Chicago!$B$25*10^3)/Chicago!$B$8</f>
        <v>0</v>
      </c>
      <c r="N151" s="77">
        <f>(Boulder!$B$25*10^3)/Boulder!$B$8</f>
        <v>0</v>
      </c>
      <c r="O151" s="77">
        <f>(Minneapolis!$B$25*10^3)/Minneapolis!$B$8</f>
        <v>0</v>
      </c>
      <c r="P151" s="77">
        <f>(Helena!$B$25*10^3)/Helena!$B$8</f>
        <v>0</v>
      </c>
      <c r="Q151" s="77">
        <f>(Duluth!$B$25*10^3)/Duluth!$B$8</f>
        <v>0</v>
      </c>
      <c r="R151" s="77">
        <f>(Fairbanks!$B$25*10^3)/Fairbanks!$B$8</f>
        <v>0</v>
      </c>
    </row>
    <row r="152" spans="1:18">
      <c r="A152" s="48"/>
      <c r="B152" s="52" t="s">
        <v>178</v>
      </c>
      <c r="C152" s="77">
        <f>(Miami!$B$26*10^3)/Miami!$B$8</f>
        <v>0</v>
      </c>
      <c r="D152" s="77">
        <f>(Houston!$B$26*10^3)/Houston!$B$8</f>
        <v>0</v>
      </c>
      <c r="E152" s="77">
        <f>(Phoenix!$B$26*10^3)/Phoenix!$B$8</f>
        <v>0</v>
      </c>
      <c r="F152" s="77">
        <f>(Atlanta!$B$26*10^3)/Atlanta!$B$8</f>
        <v>0</v>
      </c>
      <c r="G152" s="77">
        <f>(LosAngeles!$B$26*10^3)/LosAngeles!$B$8</f>
        <v>0</v>
      </c>
      <c r="H152" s="77">
        <f>(LasVegas!$B$26*10^3)/LasVegas!$B$8</f>
        <v>0</v>
      </c>
      <c r="I152" s="77">
        <f>(SanFrancisco!$B$26*10^3)/SanFrancisco!$B$8</f>
        <v>0</v>
      </c>
      <c r="J152" s="77">
        <f>(Baltimore!$B$26*10^3)/Baltimore!$B$8</f>
        <v>0</v>
      </c>
      <c r="K152" s="77">
        <f>(Albuquerque!$B$26*10^3)/Albuquerque!$B$8</f>
        <v>0</v>
      </c>
      <c r="L152" s="77">
        <f>(Seattle!$B$26*10^3)/Seattle!$B$8</f>
        <v>0</v>
      </c>
      <c r="M152" s="77">
        <f>(Chicago!$B$26*10^3)/Chicago!$B$8</f>
        <v>0</v>
      </c>
      <c r="N152" s="77">
        <f>(Boulder!$B$26*10^3)/Boulder!$B$8</f>
        <v>0</v>
      </c>
      <c r="O152" s="77">
        <f>(Minneapolis!$B$26*10^3)/Minneapolis!$B$8</f>
        <v>0</v>
      </c>
      <c r="P152" s="77">
        <f>(Helena!$B$26*10^3)/Helena!$B$8</f>
        <v>0</v>
      </c>
      <c r="Q152" s="77">
        <f>(Duluth!$B$26*10^3)/Duluth!$B$8</f>
        <v>0</v>
      </c>
      <c r="R152" s="77">
        <f>(Fairbanks!$B$26*10^3)/Fairbanks!$B$8</f>
        <v>0</v>
      </c>
    </row>
    <row r="153" spans="1:18">
      <c r="A153" s="48"/>
      <c r="B153" s="52" t="s">
        <v>89</v>
      </c>
      <c r="C153" s="77">
        <f>(Miami!$B$28*10^3)/Miami!$B$8</f>
        <v>1088.1302882750144</v>
      </c>
      <c r="D153" s="77">
        <f>(Houston!$B$28*10^3)/Houston!$B$8</f>
        <v>954.42002798617261</v>
      </c>
      <c r="E153" s="77">
        <f>(Phoenix!$B$28*10^3)/Phoenix!$B$8</f>
        <v>955.86728800038372</v>
      </c>
      <c r="F153" s="77">
        <f>(Atlanta!$B$28*10^3)/Atlanta!$B$8</f>
        <v>852.32280873063974</v>
      </c>
      <c r="G153" s="77">
        <f>(LosAngeles!$B$28*10^3)/LosAngeles!$B$8</f>
        <v>741.50715565455823</v>
      </c>
      <c r="H153" s="77">
        <f>(LasVegas!$B$28*10^3)/LasVegas!$B$8</f>
        <v>838.29048949646699</v>
      </c>
      <c r="I153" s="77">
        <f>(SanFrancisco!$B$28*10^3)/SanFrancisco!$B$8</f>
        <v>667.52688547029413</v>
      </c>
      <c r="J153" s="77">
        <f>(Baltimore!$B$28*10^3)/Baltimore!$B$8</f>
        <v>793.82647701166968</v>
      </c>
      <c r="K153" s="77">
        <f>(Albuquerque!$B$28*10^3)/Albuquerque!$B$8</f>
        <v>761.82982489025676</v>
      </c>
      <c r="L153" s="77">
        <f>(Seattle!$B$28*10^3)/Seattle!$B$8</f>
        <v>676.81201748917829</v>
      </c>
      <c r="M153" s="77">
        <f>(Chicago!$B$28*10^3)/Chicago!$B$8</f>
        <v>785.10804319112117</v>
      </c>
      <c r="N153" s="77">
        <f>(Boulder!$B$28*10^3)/Boulder!$B$8</f>
        <v>756.71646345450506</v>
      </c>
      <c r="O153" s="77">
        <f>(Minneapolis!$B$28*10^3)/Minneapolis!$B$8</f>
        <v>826.14135196753261</v>
      </c>
      <c r="P153" s="77">
        <f>(Helena!$B$28*10^3)/Helena!$B$8</f>
        <v>804.01832614789089</v>
      </c>
      <c r="Q153" s="77">
        <f>(Duluth!$B$28*10^3)/Duluth!$B$8</f>
        <v>800.31299177415781</v>
      </c>
      <c r="R153" s="77">
        <f>(Fairbanks!$B$28*10^3)/Fairbanks!$B$8</f>
        <v>858.21646999333052</v>
      </c>
    </row>
    <row r="154" spans="1:18">
      <c r="A154" s="48"/>
      <c r="B154" s="51" t="s">
        <v>248</v>
      </c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</row>
    <row r="155" spans="1:18">
      <c r="A155" s="48"/>
      <c r="B155" s="52" t="s">
        <v>162</v>
      </c>
      <c r="C155" s="77">
        <f>(Miami!$C$13*10^3)/Miami!$B$8</f>
        <v>5.0261770975461975</v>
      </c>
      <c r="D155" s="77">
        <f>(Houston!$C$13*10^3)/Houston!$B$8</f>
        <v>130.54546881198263</v>
      </c>
      <c r="E155" s="77">
        <f>(Phoenix!$C$13*10^3)/Phoenix!$B$8</f>
        <v>91.765875178182995</v>
      </c>
      <c r="F155" s="77">
        <f>(Atlanta!$C$13*10^3)/Atlanta!$B$8</f>
        <v>282.77368253566931</v>
      </c>
      <c r="G155" s="77">
        <f>(LosAngeles!$C$13*10^3)/LosAngeles!$B$8</f>
        <v>79.11106848765688</v>
      </c>
      <c r="H155" s="77">
        <f>(LasVegas!$C$13*10^3)/LasVegas!$B$8</f>
        <v>171.98418476104953</v>
      </c>
      <c r="I155" s="77">
        <f>(SanFrancisco!$C$13*10^3)/SanFrancisco!$B$8</f>
        <v>254.8572574422731</v>
      </c>
      <c r="J155" s="77">
        <f>(Baltimore!$C$13*10^3)/Baltimore!$B$8</f>
        <v>480.38134429531084</v>
      </c>
      <c r="K155" s="77">
        <f>(Albuquerque!$C$13*10^3)/Albuquerque!$B$8</f>
        <v>341.6667029934743</v>
      </c>
      <c r="L155" s="77">
        <f>(Seattle!$C$13*10^3)/Seattle!$B$8</f>
        <v>433.92952889942853</v>
      </c>
      <c r="M155" s="77">
        <f>(Chicago!$C$13*10^3)/Chicago!$B$8</f>
        <v>669.22698006530118</v>
      </c>
      <c r="N155" s="77">
        <f>(Boulder!$C$13*10^3)/Boulder!$B$8</f>
        <v>493.03615098583697</v>
      </c>
      <c r="O155" s="77">
        <f>(Minneapolis!$C$13*10^3)/Minneapolis!$B$8</f>
        <v>850.77964594440266</v>
      </c>
      <c r="P155" s="77">
        <f>(Helena!$C$13*10^3)/Helena!$B$8</f>
        <v>680.96199198775935</v>
      </c>
      <c r="Q155" s="77">
        <f>(Duluth!$C$13*10^3)/Duluth!$B$8</f>
        <v>1048.7491227075968</v>
      </c>
      <c r="R155" s="77">
        <f>(Fairbanks!$C$13*10^3)/Fairbanks!$B$8</f>
        <v>1778.0548302302975</v>
      </c>
    </row>
    <row r="156" spans="1:18">
      <c r="A156" s="48"/>
      <c r="B156" s="52" t="s">
        <v>179</v>
      </c>
      <c r="C156" s="77">
        <f>(Miami!$C$14*10^3)/Miami!$B$8</f>
        <v>0</v>
      </c>
      <c r="D156" s="77">
        <f>(Houston!$C$14*10^3)/Houston!$B$8</f>
        <v>0</v>
      </c>
      <c r="E156" s="77">
        <f>(Phoenix!$C$14*10^3)/Phoenix!$B$8</f>
        <v>0</v>
      </c>
      <c r="F156" s="77">
        <f>(Atlanta!$C$14*10^3)/Atlanta!$B$8</f>
        <v>0</v>
      </c>
      <c r="G156" s="77">
        <f>(LosAngeles!$C$14*10^3)/LosAngeles!$B$8</f>
        <v>0</v>
      </c>
      <c r="H156" s="77">
        <f>(LasVegas!$C$14*10^3)/LasVegas!$B$8</f>
        <v>0</v>
      </c>
      <c r="I156" s="77">
        <f>(SanFrancisco!$C$14*10^3)/SanFrancisco!$B$8</f>
        <v>0</v>
      </c>
      <c r="J156" s="77">
        <f>(Baltimore!$C$14*10^3)/Baltimore!$B$8</f>
        <v>0</v>
      </c>
      <c r="K156" s="77">
        <f>(Albuquerque!$C$14*10^3)/Albuquerque!$B$8</f>
        <v>0</v>
      </c>
      <c r="L156" s="77">
        <f>(Seattle!$C$14*10^3)/Seattle!$B$8</f>
        <v>0</v>
      </c>
      <c r="M156" s="77">
        <f>(Chicago!$C$14*10^3)/Chicago!$B$8</f>
        <v>0</v>
      </c>
      <c r="N156" s="77">
        <f>(Boulder!$C$14*10^3)/Boulder!$B$8</f>
        <v>0</v>
      </c>
      <c r="O156" s="77">
        <f>(Minneapolis!$C$14*10^3)/Minneapolis!$B$8</f>
        <v>0</v>
      </c>
      <c r="P156" s="77">
        <f>(Helena!$C$14*10^3)/Helena!$B$8</f>
        <v>0</v>
      </c>
      <c r="Q156" s="77">
        <f>(Duluth!$C$14*10^3)/Duluth!$B$8</f>
        <v>0</v>
      </c>
      <c r="R156" s="77">
        <f>(Fairbanks!$C$14*10^3)/Fairbanks!$B$8</f>
        <v>0</v>
      </c>
    </row>
    <row r="157" spans="1:18">
      <c r="A157" s="48"/>
      <c r="B157" s="52" t="s">
        <v>180</v>
      </c>
      <c r="C157" s="77">
        <f>(Miami!$C$15*10^3)/Miami!$B$8</f>
        <v>0</v>
      </c>
      <c r="D157" s="77">
        <f>(Houston!$C$15*10^3)/Houston!$B$8</f>
        <v>0</v>
      </c>
      <c r="E157" s="77">
        <f>(Phoenix!$C$15*10^3)/Phoenix!$B$8</f>
        <v>0</v>
      </c>
      <c r="F157" s="77">
        <f>(Atlanta!$C$15*10^3)/Atlanta!$B$8</f>
        <v>0</v>
      </c>
      <c r="G157" s="77">
        <f>(LosAngeles!$C$15*10^3)/LosAngeles!$B$8</f>
        <v>0</v>
      </c>
      <c r="H157" s="77">
        <f>(LasVegas!$C$15*10^3)/LasVegas!$B$8</f>
        <v>0</v>
      </c>
      <c r="I157" s="77">
        <f>(SanFrancisco!$C$15*10^3)/SanFrancisco!$B$8</f>
        <v>0</v>
      </c>
      <c r="J157" s="77">
        <f>(Baltimore!$C$15*10^3)/Baltimore!$B$8</f>
        <v>0</v>
      </c>
      <c r="K157" s="77">
        <f>(Albuquerque!$C$15*10^3)/Albuquerque!$B$8</f>
        <v>0</v>
      </c>
      <c r="L157" s="77">
        <f>(Seattle!$C$15*10^3)/Seattle!$B$8</f>
        <v>0</v>
      </c>
      <c r="M157" s="77">
        <f>(Chicago!$C$15*10^3)/Chicago!$B$8</f>
        <v>0</v>
      </c>
      <c r="N157" s="77">
        <f>(Boulder!$C$15*10^3)/Boulder!$B$8</f>
        <v>0</v>
      </c>
      <c r="O157" s="77">
        <f>(Minneapolis!$C$15*10^3)/Minneapolis!$B$8</f>
        <v>0</v>
      </c>
      <c r="P157" s="77">
        <f>(Helena!$C$15*10^3)/Helena!$B$8</f>
        <v>0</v>
      </c>
      <c r="Q157" s="77">
        <f>(Duluth!$C$15*10^3)/Duluth!$B$8</f>
        <v>0</v>
      </c>
      <c r="R157" s="77">
        <f>(Fairbanks!$C$15*10^3)/Fairbanks!$B$8</f>
        <v>0</v>
      </c>
    </row>
    <row r="158" spans="1:18">
      <c r="A158" s="48"/>
      <c r="B158" s="52" t="s">
        <v>181</v>
      </c>
      <c r="C158" s="77">
        <f>(Miami!$C$16*10^3)/Miami!$B$8</f>
        <v>0</v>
      </c>
      <c r="D158" s="77">
        <f>(Houston!$C$16*10^3)/Houston!$B$8</f>
        <v>0</v>
      </c>
      <c r="E158" s="77">
        <f>(Phoenix!$C$16*10^3)/Phoenix!$B$8</f>
        <v>0</v>
      </c>
      <c r="F158" s="77">
        <f>(Atlanta!$C$16*10^3)/Atlanta!$B$8</f>
        <v>0</v>
      </c>
      <c r="G158" s="77">
        <f>(LosAngeles!$C$16*10^3)/LosAngeles!$B$8</f>
        <v>0</v>
      </c>
      <c r="H158" s="77">
        <f>(LasVegas!$C$16*10^3)/LasVegas!$B$8</f>
        <v>0</v>
      </c>
      <c r="I158" s="77">
        <f>(SanFrancisco!$C$16*10^3)/SanFrancisco!$B$8</f>
        <v>0</v>
      </c>
      <c r="J158" s="77">
        <f>(Baltimore!$C$16*10^3)/Baltimore!$B$8</f>
        <v>0</v>
      </c>
      <c r="K158" s="77">
        <f>(Albuquerque!$C$16*10^3)/Albuquerque!$B$8</f>
        <v>0</v>
      </c>
      <c r="L158" s="77">
        <f>(Seattle!$C$16*10^3)/Seattle!$B$8</f>
        <v>0</v>
      </c>
      <c r="M158" s="77">
        <f>(Chicago!$C$16*10^3)/Chicago!$B$8</f>
        <v>0</v>
      </c>
      <c r="N158" s="77">
        <f>(Boulder!$C$16*10^3)/Boulder!$B$8</f>
        <v>0</v>
      </c>
      <c r="O158" s="77">
        <f>(Minneapolis!$C$16*10^3)/Minneapolis!$B$8</f>
        <v>0</v>
      </c>
      <c r="P158" s="77">
        <f>(Helena!$C$16*10^3)/Helena!$B$8</f>
        <v>0</v>
      </c>
      <c r="Q158" s="77">
        <f>(Duluth!$C$16*10^3)/Duluth!$B$8</f>
        <v>0</v>
      </c>
      <c r="R158" s="77">
        <f>(Fairbanks!$C$16*10^3)/Fairbanks!$B$8</f>
        <v>0</v>
      </c>
    </row>
    <row r="159" spans="1:18">
      <c r="A159" s="48"/>
      <c r="B159" s="52" t="s">
        <v>169</v>
      </c>
      <c r="C159" s="77">
        <f>(Miami!$C$17*10^3)/Miami!$B$8</f>
        <v>0</v>
      </c>
      <c r="D159" s="77">
        <f>(Houston!$C$17*10^3)/Houston!$B$8</f>
        <v>0</v>
      </c>
      <c r="E159" s="77">
        <f>(Phoenix!$C$17*10^3)/Phoenix!$B$8</f>
        <v>0</v>
      </c>
      <c r="F159" s="77">
        <f>(Atlanta!$C$17*10^3)/Atlanta!$B$8</f>
        <v>0</v>
      </c>
      <c r="G159" s="77">
        <f>(LosAngeles!$C$17*10^3)/LosAngeles!$B$8</f>
        <v>0</v>
      </c>
      <c r="H159" s="77">
        <f>(LasVegas!$C$17*10^3)/LasVegas!$B$8</f>
        <v>0</v>
      </c>
      <c r="I159" s="77">
        <f>(SanFrancisco!$C$17*10^3)/SanFrancisco!$B$8</f>
        <v>0</v>
      </c>
      <c r="J159" s="77">
        <f>(Baltimore!$C$17*10^3)/Baltimore!$B$8</f>
        <v>0</v>
      </c>
      <c r="K159" s="77">
        <f>(Albuquerque!$C$17*10^3)/Albuquerque!$B$8</f>
        <v>0</v>
      </c>
      <c r="L159" s="77">
        <f>(Seattle!$C$17*10^3)/Seattle!$B$8</f>
        <v>0</v>
      </c>
      <c r="M159" s="77">
        <f>(Chicago!$C$17*10^3)/Chicago!$B$8</f>
        <v>0</v>
      </c>
      <c r="N159" s="77">
        <f>(Boulder!$C$17*10^3)/Boulder!$B$8</f>
        <v>0</v>
      </c>
      <c r="O159" s="77">
        <f>(Minneapolis!$C$17*10^3)/Minneapolis!$B$8</f>
        <v>0</v>
      </c>
      <c r="P159" s="77">
        <f>(Helena!$C$17*10^3)/Helena!$B$8</f>
        <v>0</v>
      </c>
      <c r="Q159" s="77">
        <f>(Duluth!$C$17*10^3)/Duluth!$B$8</f>
        <v>0</v>
      </c>
      <c r="R159" s="77">
        <f>(Fairbanks!$C$17*10^3)/Fairbanks!$B$8</f>
        <v>0</v>
      </c>
    </row>
    <row r="160" spans="1:18">
      <c r="A160" s="48"/>
      <c r="B160" s="52" t="s">
        <v>182</v>
      </c>
      <c r="C160" s="77">
        <f>(Miami!$C$18*10^3)/Miami!$B$8</f>
        <v>0</v>
      </c>
      <c r="D160" s="77">
        <f>(Houston!$C$18*10^3)/Houston!$B$8</f>
        <v>0</v>
      </c>
      <c r="E160" s="77">
        <f>(Phoenix!$C$18*10^3)/Phoenix!$B$8</f>
        <v>0</v>
      </c>
      <c r="F160" s="77">
        <f>(Atlanta!$C$18*10^3)/Atlanta!$B$8</f>
        <v>0</v>
      </c>
      <c r="G160" s="77">
        <f>(LosAngeles!$C$18*10^3)/LosAngeles!$B$8</f>
        <v>0</v>
      </c>
      <c r="H160" s="77">
        <f>(LasVegas!$C$18*10^3)/LasVegas!$B$8</f>
        <v>0</v>
      </c>
      <c r="I160" s="77">
        <f>(SanFrancisco!$C$18*10^3)/SanFrancisco!$B$8</f>
        <v>0</v>
      </c>
      <c r="J160" s="77">
        <f>(Baltimore!$C$18*10^3)/Baltimore!$B$8</f>
        <v>0</v>
      </c>
      <c r="K160" s="77">
        <f>(Albuquerque!$C$18*10^3)/Albuquerque!$B$8</f>
        <v>0</v>
      </c>
      <c r="L160" s="77">
        <f>(Seattle!$C$18*10^3)/Seattle!$B$8</f>
        <v>0</v>
      </c>
      <c r="M160" s="77">
        <f>(Chicago!$C$18*10^3)/Chicago!$B$8</f>
        <v>0</v>
      </c>
      <c r="N160" s="77">
        <f>(Boulder!$C$18*10^3)/Boulder!$B$8</f>
        <v>0</v>
      </c>
      <c r="O160" s="77">
        <f>(Minneapolis!$C$18*10^3)/Minneapolis!$B$8</f>
        <v>0</v>
      </c>
      <c r="P160" s="77">
        <f>(Helena!$C$18*10^3)/Helena!$B$8</f>
        <v>0</v>
      </c>
      <c r="Q160" s="77">
        <f>(Duluth!$C$18*10^3)/Duluth!$B$8</f>
        <v>0</v>
      </c>
      <c r="R160" s="77">
        <f>(Fairbanks!$C$18*10^3)/Fairbanks!$B$8</f>
        <v>0</v>
      </c>
    </row>
    <row r="161" spans="1:18">
      <c r="A161" s="48"/>
      <c r="B161" s="52" t="s">
        <v>183</v>
      </c>
      <c r="C161" s="77">
        <f>(Miami!$C$19*10^3)/Miami!$B$8</f>
        <v>0</v>
      </c>
      <c r="D161" s="77">
        <f>(Houston!$C$19*10^3)/Houston!$B$8</f>
        <v>0</v>
      </c>
      <c r="E161" s="77">
        <f>(Phoenix!$C$19*10^3)/Phoenix!$B$8</f>
        <v>0</v>
      </c>
      <c r="F161" s="77">
        <f>(Atlanta!$C$19*10^3)/Atlanta!$B$8</f>
        <v>0</v>
      </c>
      <c r="G161" s="77">
        <f>(LosAngeles!$C$19*10^3)/LosAngeles!$B$8</f>
        <v>0</v>
      </c>
      <c r="H161" s="77">
        <f>(LasVegas!$C$19*10^3)/LasVegas!$B$8</f>
        <v>0</v>
      </c>
      <c r="I161" s="77">
        <f>(SanFrancisco!$C$19*10^3)/SanFrancisco!$B$8</f>
        <v>0</v>
      </c>
      <c r="J161" s="77">
        <f>(Baltimore!$C$19*10^3)/Baltimore!$B$8</f>
        <v>0</v>
      </c>
      <c r="K161" s="77">
        <f>(Albuquerque!$C$19*10^3)/Albuquerque!$B$8</f>
        <v>0</v>
      </c>
      <c r="L161" s="77">
        <f>(Seattle!$C$19*10^3)/Seattle!$B$8</f>
        <v>0</v>
      </c>
      <c r="M161" s="77">
        <f>(Chicago!$C$19*10^3)/Chicago!$B$8</f>
        <v>0</v>
      </c>
      <c r="N161" s="77">
        <f>(Boulder!$C$19*10^3)/Boulder!$B$8</f>
        <v>0</v>
      </c>
      <c r="O161" s="77">
        <f>(Minneapolis!$C$19*10^3)/Minneapolis!$B$8</f>
        <v>0</v>
      </c>
      <c r="P161" s="77">
        <f>(Helena!$C$19*10^3)/Helena!$B$8</f>
        <v>0</v>
      </c>
      <c r="Q161" s="77">
        <f>(Duluth!$C$19*10^3)/Duluth!$B$8</f>
        <v>0</v>
      </c>
      <c r="R161" s="77">
        <f>(Fairbanks!$C$19*10^3)/Fairbanks!$B$8</f>
        <v>0</v>
      </c>
    </row>
    <row r="162" spans="1:18">
      <c r="A162" s="48"/>
      <c r="B162" s="52" t="s">
        <v>184</v>
      </c>
      <c r="C162" s="77">
        <f>(Miami!$C$20*10^3)/Miami!$B$8</f>
        <v>0</v>
      </c>
      <c r="D162" s="77">
        <f>(Houston!$C$20*10^3)/Houston!$B$8</f>
        <v>0</v>
      </c>
      <c r="E162" s="77">
        <f>(Phoenix!$C$20*10^3)/Phoenix!$B$8</f>
        <v>0</v>
      </c>
      <c r="F162" s="77">
        <f>(Atlanta!$C$20*10^3)/Atlanta!$B$8</f>
        <v>0</v>
      </c>
      <c r="G162" s="77">
        <f>(LosAngeles!$C$20*10^3)/LosAngeles!$B$8</f>
        <v>0</v>
      </c>
      <c r="H162" s="77">
        <f>(LasVegas!$C$20*10^3)/LasVegas!$B$8</f>
        <v>0</v>
      </c>
      <c r="I162" s="77">
        <f>(SanFrancisco!$C$20*10^3)/SanFrancisco!$B$8</f>
        <v>0</v>
      </c>
      <c r="J162" s="77">
        <f>(Baltimore!$C$20*10^3)/Baltimore!$B$8</f>
        <v>0</v>
      </c>
      <c r="K162" s="77">
        <f>(Albuquerque!$C$20*10^3)/Albuquerque!$B$8</f>
        <v>0</v>
      </c>
      <c r="L162" s="77">
        <f>(Seattle!$C$20*10^3)/Seattle!$B$8</f>
        <v>0</v>
      </c>
      <c r="M162" s="77">
        <f>(Chicago!$C$20*10^3)/Chicago!$B$8</f>
        <v>0</v>
      </c>
      <c r="N162" s="77">
        <f>(Boulder!$C$20*10^3)/Boulder!$B$8</f>
        <v>0</v>
      </c>
      <c r="O162" s="77">
        <f>(Minneapolis!$C$20*10^3)/Minneapolis!$B$8</f>
        <v>0</v>
      </c>
      <c r="P162" s="77">
        <f>(Helena!$C$20*10^3)/Helena!$B$8</f>
        <v>0</v>
      </c>
      <c r="Q162" s="77">
        <f>(Duluth!$C$20*10^3)/Duluth!$B$8</f>
        <v>0</v>
      </c>
      <c r="R162" s="77">
        <f>(Fairbanks!$C$20*10^3)/Fairbanks!$B$8</f>
        <v>0</v>
      </c>
    </row>
    <row r="163" spans="1:18">
      <c r="A163" s="48"/>
      <c r="B163" s="52" t="s">
        <v>185</v>
      </c>
      <c r="C163" s="77">
        <f>(Miami!$C$21*10^3)/Miami!$B$8</f>
        <v>0</v>
      </c>
      <c r="D163" s="77">
        <f>(Houston!$C$21*10^3)/Houston!$B$8</f>
        <v>0</v>
      </c>
      <c r="E163" s="77">
        <f>(Phoenix!$C$21*10^3)/Phoenix!$B$8</f>
        <v>0</v>
      </c>
      <c r="F163" s="77">
        <f>(Atlanta!$C$21*10^3)/Atlanta!$B$8</f>
        <v>0</v>
      </c>
      <c r="G163" s="77">
        <f>(LosAngeles!$C$21*10^3)/LosAngeles!$B$8</f>
        <v>0</v>
      </c>
      <c r="H163" s="77">
        <f>(LasVegas!$C$21*10^3)/LasVegas!$B$8</f>
        <v>0</v>
      </c>
      <c r="I163" s="77">
        <f>(SanFrancisco!$C$21*10^3)/SanFrancisco!$B$8</f>
        <v>0</v>
      </c>
      <c r="J163" s="77">
        <f>(Baltimore!$C$21*10^3)/Baltimore!$B$8</f>
        <v>0</v>
      </c>
      <c r="K163" s="77">
        <f>(Albuquerque!$C$21*10^3)/Albuquerque!$B$8</f>
        <v>0</v>
      </c>
      <c r="L163" s="77">
        <f>(Seattle!$C$21*10^3)/Seattle!$B$8</f>
        <v>0</v>
      </c>
      <c r="M163" s="77">
        <f>(Chicago!$C$21*10^3)/Chicago!$B$8</f>
        <v>0</v>
      </c>
      <c r="N163" s="77">
        <f>(Boulder!$C$21*10^3)/Boulder!$B$8</f>
        <v>0</v>
      </c>
      <c r="O163" s="77">
        <f>(Minneapolis!$C$21*10^3)/Minneapolis!$B$8</f>
        <v>0</v>
      </c>
      <c r="P163" s="77">
        <f>(Helena!$C$21*10^3)/Helena!$B$8</f>
        <v>0</v>
      </c>
      <c r="Q163" s="77">
        <f>(Duluth!$C$21*10^3)/Duluth!$B$8</f>
        <v>0</v>
      </c>
      <c r="R163" s="77">
        <f>(Fairbanks!$C$21*10^3)/Fairbanks!$B$8</f>
        <v>0</v>
      </c>
    </row>
    <row r="164" spans="1:18">
      <c r="A164" s="48"/>
      <c r="B164" s="52" t="s">
        <v>186</v>
      </c>
      <c r="C164" s="77">
        <f>(Miami!$C$22*10^3)/Miami!$B$8</f>
        <v>0</v>
      </c>
      <c r="D164" s="77">
        <f>(Houston!$C$22*10^3)/Houston!$B$8</f>
        <v>0</v>
      </c>
      <c r="E164" s="77">
        <f>(Phoenix!$C$22*10^3)/Phoenix!$B$8</f>
        <v>0</v>
      </c>
      <c r="F164" s="77">
        <f>(Atlanta!$C$22*10^3)/Atlanta!$B$8</f>
        <v>0</v>
      </c>
      <c r="G164" s="77">
        <f>(LosAngeles!$C$22*10^3)/LosAngeles!$B$8</f>
        <v>0</v>
      </c>
      <c r="H164" s="77">
        <f>(LasVegas!$C$22*10^3)/LasVegas!$B$8</f>
        <v>0</v>
      </c>
      <c r="I164" s="77">
        <f>(SanFrancisco!$C$22*10^3)/SanFrancisco!$B$8</f>
        <v>0</v>
      </c>
      <c r="J164" s="77">
        <f>(Baltimore!$C$22*10^3)/Baltimore!$B$8</f>
        <v>0</v>
      </c>
      <c r="K164" s="77">
        <f>(Albuquerque!$C$22*10^3)/Albuquerque!$B$8</f>
        <v>0</v>
      </c>
      <c r="L164" s="77">
        <f>(Seattle!$C$22*10^3)/Seattle!$B$8</f>
        <v>0</v>
      </c>
      <c r="M164" s="77">
        <f>(Chicago!$C$22*10^3)/Chicago!$B$8</f>
        <v>0</v>
      </c>
      <c r="N164" s="77">
        <f>(Boulder!$C$22*10^3)/Boulder!$B$8</f>
        <v>0</v>
      </c>
      <c r="O164" s="77">
        <f>(Minneapolis!$C$22*10^3)/Minneapolis!$B$8</f>
        <v>0</v>
      </c>
      <c r="P164" s="77">
        <f>(Helena!$C$22*10^3)/Helena!$B$8</f>
        <v>0</v>
      </c>
      <c r="Q164" s="77">
        <f>(Duluth!$C$22*10^3)/Duluth!$B$8</f>
        <v>0</v>
      </c>
      <c r="R164" s="77">
        <f>(Fairbanks!$C$22*10^3)/Fairbanks!$B$8</f>
        <v>0</v>
      </c>
    </row>
    <row r="165" spans="1:18">
      <c r="A165" s="48"/>
      <c r="B165" s="52" t="s">
        <v>187</v>
      </c>
      <c r="C165" s="77">
        <f>(Miami!$C$23*10^3)/Miami!$B$8</f>
        <v>0</v>
      </c>
      <c r="D165" s="77">
        <f>(Houston!$C$23*10^3)/Houston!$B$8</f>
        <v>0</v>
      </c>
      <c r="E165" s="77">
        <f>(Phoenix!$C$23*10^3)/Phoenix!$B$8</f>
        <v>0</v>
      </c>
      <c r="F165" s="77">
        <f>(Atlanta!$C$23*10^3)/Atlanta!$B$8</f>
        <v>0</v>
      </c>
      <c r="G165" s="77">
        <f>(LosAngeles!$C$23*10^3)/LosAngeles!$B$8</f>
        <v>0</v>
      </c>
      <c r="H165" s="77">
        <f>(LasVegas!$C$23*10^3)/LasVegas!$B$8</f>
        <v>0</v>
      </c>
      <c r="I165" s="77">
        <f>(SanFrancisco!$C$23*10^3)/SanFrancisco!$B$8</f>
        <v>0</v>
      </c>
      <c r="J165" s="77">
        <f>(Baltimore!$C$23*10^3)/Baltimore!$B$8</f>
        <v>0</v>
      </c>
      <c r="K165" s="77">
        <f>(Albuquerque!$C$23*10^3)/Albuquerque!$B$8</f>
        <v>0</v>
      </c>
      <c r="L165" s="77">
        <f>(Seattle!$C$23*10^3)/Seattle!$B$8</f>
        <v>0</v>
      </c>
      <c r="M165" s="77">
        <f>(Chicago!$C$23*10^3)/Chicago!$B$8</f>
        <v>0</v>
      </c>
      <c r="N165" s="77">
        <f>(Boulder!$C$23*10^3)/Boulder!$B$8</f>
        <v>0</v>
      </c>
      <c r="O165" s="77">
        <f>(Minneapolis!$C$23*10^3)/Minneapolis!$B$8</f>
        <v>0</v>
      </c>
      <c r="P165" s="77">
        <f>(Helena!$C$23*10^3)/Helena!$B$8</f>
        <v>0</v>
      </c>
      <c r="Q165" s="77">
        <f>(Duluth!$C$23*10^3)/Duluth!$B$8</f>
        <v>0</v>
      </c>
      <c r="R165" s="77">
        <f>(Fairbanks!$C$23*10^3)/Fairbanks!$B$8</f>
        <v>0</v>
      </c>
    </row>
    <row r="166" spans="1:18">
      <c r="A166" s="48"/>
      <c r="B166" s="52" t="s">
        <v>170</v>
      </c>
      <c r="C166" s="77">
        <f>(Miami!$C$24*10^3)/Miami!$B$8</f>
        <v>0</v>
      </c>
      <c r="D166" s="77">
        <f>(Houston!$C$24*10^3)/Houston!$B$8</f>
        <v>0</v>
      </c>
      <c r="E166" s="77">
        <f>(Phoenix!$C$24*10^3)/Phoenix!$B$8</f>
        <v>0</v>
      </c>
      <c r="F166" s="77">
        <f>(Atlanta!$C$24*10^3)/Atlanta!$B$8</f>
        <v>0</v>
      </c>
      <c r="G166" s="77">
        <f>(LosAngeles!$C$24*10^3)/LosAngeles!$B$8</f>
        <v>0</v>
      </c>
      <c r="H166" s="77">
        <f>(LasVegas!$C$24*10^3)/LasVegas!$B$8</f>
        <v>0</v>
      </c>
      <c r="I166" s="77">
        <f>(SanFrancisco!$C$24*10^3)/SanFrancisco!$B$8</f>
        <v>0</v>
      </c>
      <c r="J166" s="77">
        <f>(Baltimore!$C$24*10^3)/Baltimore!$B$8</f>
        <v>0</v>
      </c>
      <c r="K166" s="77">
        <f>(Albuquerque!$C$24*10^3)/Albuquerque!$B$8</f>
        <v>0</v>
      </c>
      <c r="L166" s="77">
        <f>(Seattle!$C$24*10^3)/Seattle!$B$8</f>
        <v>0</v>
      </c>
      <c r="M166" s="77">
        <f>(Chicago!$C$24*10^3)/Chicago!$B$8</f>
        <v>0</v>
      </c>
      <c r="N166" s="77">
        <f>(Boulder!$C$24*10^3)/Boulder!$B$8</f>
        <v>0</v>
      </c>
      <c r="O166" s="77">
        <f>(Minneapolis!$C$24*10^3)/Minneapolis!$B$8</f>
        <v>0</v>
      </c>
      <c r="P166" s="77">
        <f>(Helena!$C$24*10^3)/Helena!$B$8</f>
        <v>0</v>
      </c>
      <c r="Q166" s="77">
        <f>(Duluth!$C$24*10^3)/Duluth!$B$8</f>
        <v>0</v>
      </c>
      <c r="R166" s="77">
        <f>(Fairbanks!$C$24*10^3)/Fairbanks!$B$8</f>
        <v>0</v>
      </c>
    </row>
    <row r="167" spans="1:18">
      <c r="A167" s="48"/>
      <c r="B167" s="52" t="s">
        <v>188</v>
      </c>
      <c r="C167" s="77">
        <f>(Miami!$C$25*10^3)/Miami!$B$8</f>
        <v>0</v>
      </c>
      <c r="D167" s="77">
        <f>(Houston!$C$25*10^3)/Houston!$B$8</f>
        <v>0</v>
      </c>
      <c r="E167" s="77">
        <f>(Phoenix!$C$25*10^3)/Phoenix!$B$8</f>
        <v>0</v>
      </c>
      <c r="F167" s="77">
        <f>(Atlanta!$C$25*10^3)/Atlanta!$B$8</f>
        <v>0</v>
      </c>
      <c r="G167" s="77">
        <f>(LosAngeles!$C$25*10^3)/LosAngeles!$B$8</f>
        <v>0</v>
      </c>
      <c r="H167" s="77">
        <f>(LasVegas!$C$25*10^3)/LasVegas!$B$8</f>
        <v>0</v>
      </c>
      <c r="I167" s="77">
        <f>(SanFrancisco!$C$25*10^3)/SanFrancisco!$B$8</f>
        <v>0</v>
      </c>
      <c r="J167" s="77">
        <f>(Baltimore!$C$25*10^3)/Baltimore!$B$8</f>
        <v>0</v>
      </c>
      <c r="K167" s="77">
        <f>(Albuquerque!$C$25*10^3)/Albuquerque!$B$8</f>
        <v>0</v>
      </c>
      <c r="L167" s="77">
        <f>(Seattle!$C$25*10^3)/Seattle!$B$8</f>
        <v>0</v>
      </c>
      <c r="M167" s="77">
        <f>(Chicago!$C$25*10^3)/Chicago!$B$8</f>
        <v>0</v>
      </c>
      <c r="N167" s="77">
        <f>(Boulder!$C$25*10^3)/Boulder!$B$8</f>
        <v>0</v>
      </c>
      <c r="O167" s="77">
        <f>(Minneapolis!$C$25*10^3)/Minneapolis!$B$8</f>
        <v>0</v>
      </c>
      <c r="P167" s="77">
        <f>(Helena!$C$25*10^3)/Helena!$B$8</f>
        <v>0</v>
      </c>
      <c r="Q167" s="77">
        <f>(Duluth!$C$25*10^3)/Duluth!$B$8</f>
        <v>0</v>
      </c>
      <c r="R167" s="77">
        <f>(Fairbanks!$C$25*10^3)/Fairbanks!$B$8</f>
        <v>0</v>
      </c>
    </row>
    <row r="168" spans="1:18">
      <c r="A168" s="48"/>
      <c r="B168" s="52" t="s">
        <v>189</v>
      </c>
      <c r="C168" s="77">
        <f>(Miami!$C$26*10^3)/Miami!$B$8</f>
        <v>0</v>
      </c>
      <c r="D168" s="77">
        <f>(Houston!$C$26*10^3)/Houston!$B$8</f>
        <v>0</v>
      </c>
      <c r="E168" s="77">
        <f>(Phoenix!$C$26*10^3)/Phoenix!$B$8</f>
        <v>0</v>
      </c>
      <c r="F168" s="77">
        <f>(Atlanta!$C$26*10^3)/Atlanta!$B$8</f>
        <v>0</v>
      </c>
      <c r="G168" s="77">
        <f>(LosAngeles!$C$26*10^3)/LosAngeles!$B$8</f>
        <v>0</v>
      </c>
      <c r="H168" s="77">
        <f>(LasVegas!$C$26*10^3)/LasVegas!$B$8</f>
        <v>0</v>
      </c>
      <c r="I168" s="77">
        <f>(SanFrancisco!$C$26*10^3)/SanFrancisco!$B$8</f>
        <v>0</v>
      </c>
      <c r="J168" s="77">
        <f>(Baltimore!$C$26*10^3)/Baltimore!$B$8</f>
        <v>0</v>
      </c>
      <c r="K168" s="77">
        <f>(Albuquerque!$C$26*10^3)/Albuquerque!$B$8</f>
        <v>0</v>
      </c>
      <c r="L168" s="77">
        <f>(Seattle!$C$26*10^3)/Seattle!$B$8</f>
        <v>0</v>
      </c>
      <c r="M168" s="77">
        <f>(Chicago!$C$26*10^3)/Chicago!$B$8</f>
        <v>0</v>
      </c>
      <c r="N168" s="77">
        <f>(Boulder!$C$26*10^3)/Boulder!$B$8</f>
        <v>0</v>
      </c>
      <c r="O168" s="77">
        <f>(Minneapolis!$C$26*10^3)/Minneapolis!$B$8</f>
        <v>0</v>
      </c>
      <c r="P168" s="77">
        <f>(Helena!$C$26*10^3)/Helena!$B$8</f>
        <v>0</v>
      </c>
      <c r="Q168" s="77">
        <f>(Duluth!$C$26*10^3)/Duluth!$B$8</f>
        <v>0</v>
      </c>
      <c r="R168" s="77">
        <f>(Fairbanks!$C$26*10^3)/Fairbanks!$B$8</f>
        <v>0</v>
      </c>
    </row>
    <row r="169" spans="1:18">
      <c r="A169" s="48"/>
      <c r="B169" s="52" t="s">
        <v>89</v>
      </c>
      <c r="C169" s="77">
        <f>(Miami!$C$28*10^3)/Miami!$B$8</f>
        <v>5.0261770975461975</v>
      </c>
      <c r="D169" s="77">
        <f>(Houston!$C$28*10^3)/Houston!$B$8</f>
        <v>130.54546881198263</v>
      </c>
      <c r="E169" s="77">
        <f>(Phoenix!$C$28*10^3)/Phoenix!$B$8</f>
        <v>91.765875178182995</v>
      </c>
      <c r="F169" s="77">
        <f>(Atlanta!$C$28*10^3)/Atlanta!$B$8</f>
        <v>282.77368253566931</v>
      </c>
      <c r="G169" s="77">
        <f>(LosAngeles!$C$28*10^3)/LosAngeles!$B$8</f>
        <v>79.11106848765688</v>
      </c>
      <c r="H169" s="77">
        <f>(LasVegas!$C$28*10^3)/LasVegas!$B$8</f>
        <v>171.98418476104953</v>
      </c>
      <c r="I169" s="77">
        <f>(SanFrancisco!$C$28*10^3)/SanFrancisco!$B$8</f>
        <v>254.8572574422731</v>
      </c>
      <c r="J169" s="77">
        <f>(Baltimore!$C$28*10^3)/Baltimore!$B$8</f>
        <v>480.38134429531084</v>
      </c>
      <c r="K169" s="77">
        <f>(Albuquerque!$C$28*10^3)/Albuquerque!$B$8</f>
        <v>341.6667029934743</v>
      </c>
      <c r="L169" s="77">
        <f>(Seattle!$C$28*10^3)/Seattle!$B$8</f>
        <v>433.92952889942853</v>
      </c>
      <c r="M169" s="77">
        <f>(Chicago!$C$28*10^3)/Chicago!$B$8</f>
        <v>669.22698006530118</v>
      </c>
      <c r="N169" s="77">
        <f>(Boulder!$C$28*10^3)/Boulder!$B$8</f>
        <v>493.03615098583697</v>
      </c>
      <c r="O169" s="77">
        <f>(Minneapolis!$C$28*10^3)/Minneapolis!$B$8</f>
        <v>850.77964594440266</v>
      </c>
      <c r="P169" s="77">
        <f>(Helena!$C$28*10^3)/Helena!$B$8</f>
        <v>680.96199198775935</v>
      </c>
      <c r="Q169" s="77">
        <f>(Duluth!$C$28*10^3)/Duluth!$B$8</f>
        <v>1048.7491227075968</v>
      </c>
      <c r="R169" s="77">
        <f>(Fairbanks!$C$28*10^3)/Fairbanks!$B$8</f>
        <v>1778.0548302302975</v>
      </c>
    </row>
    <row r="170" spans="1:18">
      <c r="A170" s="48"/>
      <c r="B170" s="51" t="s">
        <v>251</v>
      </c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</row>
    <row r="171" spans="1:18">
      <c r="A171" s="48"/>
      <c r="B171" s="52" t="s">
        <v>70</v>
      </c>
      <c r="C171" s="77">
        <f>(Miami!$E$13*10^3)/Miami!$B$8</f>
        <v>0</v>
      </c>
      <c r="D171" s="77">
        <f>(Houston!$E$13*10^3)/Houston!$B$8</f>
        <v>0</v>
      </c>
      <c r="E171" s="77">
        <f>(Phoenix!$E$13*10^3)/Phoenix!$B$8</f>
        <v>0</v>
      </c>
      <c r="F171" s="77">
        <f>(Atlanta!$E$13*10^3)/Atlanta!$B$8</f>
        <v>0</v>
      </c>
      <c r="G171" s="77">
        <f>(LosAngeles!$E$13*10^3)/LosAngeles!$B$8</f>
        <v>0</v>
      </c>
      <c r="H171" s="77">
        <f>(LasVegas!$E$13*10^3)/LasVegas!$B$8</f>
        <v>0</v>
      </c>
      <c r="I171" s="77">
        <f>(SanFrancisco!$E$13*10^3)/SanFrancisco!$B$8</f>
        <v>0</v>
      </c>
      <c r="J171" s="77">
        <f>(Baltimore!$E$13*10^3)/Baltimore!$B$8</f>
        <v>0</v>
      </c>
      <c r="K171" s="77">
        <f>(Albuquerque!$E$13*10^3)/Albuquerque!$B$8</f>
        <v>0</v>
      </c>
      <c r="L171" s="77">
        <f>(Seattle!$E$13*10^3)/Seattle!$B$8</f>
        <v>0</v>
      </c>
      <c r="M171" s="77">
        <f>(Chicago!$E$13*10^3)/Chicago!$B$8</f>
        <v>0</v>
      </c>
      <c r="N171" s="77">
        <f>(Boulder!$E$13*10^3)/Boulder!$B$8</f>
        <v>0</v>
      </c>
      <c r="O171" s="77">
        <f>(Minneapolis!$E$13*10^3)/Minneapolis!$B$8</f>
        <v>0</v>
      </c>
      <c r="P171" s="77">
        <f>(Helena!$E$13*10^3)/Helena!$B$8</f>
        <v>0</v>
      </c>
      <c r="Q171" s="77">
        <f>(Duluth!$E$13*10^3)/Duluth!$B$8</f>
        <v>0</v>
      </c>
      <c r="R171" s="77">
        <f>(Fairbanks!$E$13*10^3)/Fairbanks!$B$8</f>
        <v>0</v>
      </c>
    </row>
    <row r="172" spans="1:18">
      <c r="A172" s="48"/>
      <c r="B172" s="52" t="s">
        <v>71</v>
      </c>
      <c r="C172" s="77">
        <f>(Miami!$E$14*10^3)/Miami!$B$8</f>
        <v>0</v>
      </c>
      <c r="D172" s="77">
        <f>(Houston!$E$14*10^3)/Houston!$B$8</f>
        <v>0</v>
      </c>
      <c r="E172" s="77">
        <f>(Phoenix!$E$14*10^3)/Phoenix!$B$8</f>
        <v>0</v>
      </c>
      <c r="F172" s="77">
        <f>(Atlanta!$E$14*10^3)/Atlanta!$B$8</f>
        <v>0</v>
      </c>
      <c r="G172" s="77">
        <f>(LosAngeles!$E$14*10^3)/LosAngeles!$B$8</f>
        <v>0</v>
      </c>
      <c r="H172" s="77">
        <f>(LasVegas!$E$14*10^3)/LasVegas!$B$8</f>
        <v>0</v>
      </c>
      <c r="I172" s="77">
        <f>(SanFrancisco!$E$14*10^3)/SanFrancisco!$B$8</f>
        <v>0</v>
      </c>
      <c r="J172" s="77">
        <f>(Baltimore!$E$14*10^3)/Baltimore!$B$8</f>
        <v>0</v>
      </c>
      <c r="K172" s="77">
        <f>(Albuquerque!$E$14*10^3)/Albuquerque!$B$8</f>
        <v>0</v>
      </c>
      <c r="L172" s="77">
        <f>(Seattle!$E$14*10^3)/Seattle!$B$8</f>
        <v>0</v>
      </c>
      <c r="M172" s="77">
        <f>(Chicago!$E$14*10^3)/Chicago!$B$8</f>
        <v>0</v>
      </c>
      <c r="N172" s="77">
        <f>(Boulder!$E$14*10^3)/Boulder!$B$8</f>
        <v>0</v>
      </c>
      <c r="O172" s="77">
        <f>(Minneapolis!$E$14*10^3)/Minneapolis!$B$8</f>
        <v>0</v>
      </c>
      <c r="P172" s="77">
        <f>(Helena!$E$14*10^3)/Helena!$B$8</f>
        <v>0</v>
      </c>
      <c r="Q172" s="77">
        <f>(Duluth!$E$14*10^3)/Duluth!$B$8</f>
        <v>0</v>
      </c>
      <c r="R172" s="77">
        <f>(Fairbanks!$E$14*10^3)/Fairbanks!$B$8</f>
        <v>0</v>
      </c>
    </row>
    <row r="173" spans="1:18">
      <c r="A173" s="48"/>
      <c r="B173" s="52" t="s">
        <v>78</v>
      </c>
      <c r="C173" s="77">
        <f>(Miami!$E$15*10^3)/Miami!$B$8</f>
        <v>0</v>
      </c>
      <c r="D173" s="77">
        <f>(Houston!$E$15*10^3)/Houston!$B$8</f>
        <v>0</v>
      </c>
      <c r="E173" s="77">
        <f>(Phoenix!$E$15*10^3)/Phoenix!$B$8</f>
        <v>0</v>
      </c>
      <c r="F173" s="77">
        <f>(Atlanta!$E$15*10^3)/Atlanta!$B$8</f>
        <v>0</v>
      </c>
      <c r="G173" s="77">
        <f>(LosAngeles!$E$15*10^3)/LosAngeles!$B$8</f>
        <v>0</v>
      </c>
      <c r="H173" s="77">
        <f>(LasVegas!$E$15*10^3)/LasVegas!$B$8</f>
        <v>0</v>
      </c>
      <c r="I173" s="77">
        <f>(SanFrancisco!$E$15*10^3)/SanFrancisco!$B$8</f>
        <v>0</v>
      </c>
      <c r="J173" s="77">
        <f>(Baltimore!$E$15*10^3)/Baltimore!$B$8</f>
        <v>0</v>
      </c>
      <c r="K173" s="77">
        <f>(Albuquerque!$E$15*10^3)/Albuquerque!$B$8</f>
        <v>0</v>
      </c>
      <c r="L173" s="77">
        <f>(Seattle!$E$15*10^3)/Seattle!$B$8</f>
        <v>0</v>
      </c>
      <c r="M173" s="77">
        <f>(Chicago!$E$15*10^3)/Chicago!$B$8</f>
        <v>0</v>
      </c>
      <c r="N173" s="77">
        <f>(Boulder!$E$15*10^3)/Boulder!$B$8</f>
        <v>0</v>
      </c>
      <c r="O173" s="77">
        <f>(Minneapolis!$E$15*10^3)/Minneapolis!$B$8</f>
        <v>0</v>
      </c>
      <c r="P173" s="77">
        <f>(Helena!$E$15*10^3)/Helena!$B$8</f>
        <v>0</v>
      </c>
      <c r="Q173" s="77">
        <f>(Duluth!$E$15*10^3)/Duluth!$B$8</f>
        <v>0</v>
      </c>
      <c r="R173" s="77">
        <f>(Fairbanks!$E$15*10^3)/Fairbanks!$B$8</f>
        <v>0</v>
      </c>
    </row>
    <row r="174" spans="1:18">
      <c r="A174" s="48"/>
      <c r="B174" s="52" t="s">
        <v>79</v>
      </c>
      <c r="C174" s="77">
        <f>(Miami!$E$16*10^3)/Miami!$B$8</f>
        <v>0</v>
      </c>
      <c r="D174" s="77">
        <f>(Houston!$E$16*10^3)/Houston!$B$8</f>
        <v>0</v>
      </c>
      <c r="E174" s="77">
        <f>(Phoenix!$E$16*10^3)/Phoenix!$B$8</f>
        <v>0</v>
      </c>
      <c r="F174" s="77">
        <f>(Atlanta!$E$16*10^3)/Atlanta!$B$8</f>
        <v>0</v>
      </c>
      <c r="G174" s="77">
        <f>(LosAngeles!$E$16*10^3)/LosAngeles!$B$8</f>
        <v>0</v>
      </c>
      <c r="H174" s="77">
        <f>(LasVegas!$E$16*10^3)/LasVegas!$B$8</f>
        <v>0</v>
      </c>
      <c r="I174" s="77">
        <f>(SanFrancisco!$E$16*10^3)/SanFrancisco!$B$8</f>
        <v>0</v>
      </c>
      <c r="J174" s="77">
        <f>(Baltimore!$E$16*10^3)/Baltimore!$B$8</f>
        <v>0</v>
      </c>
      <c r="K174" s="77">
        <f>(Albuquerque!$E$16*10^3)/Albuquerque!$B$8</f>
        <v>0</v>
      </c>
      <c r="L174" s="77">
        <f>(Seattle!$E$16*10^3)/Seattle!$B$8</f>
        <v>0</v>
      </c>
      <c r="M174" s="77">
        <f>(Chicago!$E$16*10^3)/Chicago!$B$8</f>
        <v>0</v>
      </c>
      <c r="N174" s="77">
        <f>(Boulder!$E$16*10^3)/Boulder!$B$8</f>
        <v>0</v>
      </c>
      <c r="O174" s="77">
        <f>(Minneapolis!$E$16*10^3)/Minneapolis!$B$8</f>
        <v>0</v>
      </c>
      <c r="P174" s="77">
        <f>(Helena!$E$16*10^3)/Helena!$B$8</f>
        <v>0</v>
      </c>
      <c r="Q174" s="77">
        <f>(Duluth!$E$16*10^3)/Duluth!$B$8</f>
        <v>0</v>
      </c>
      <c r="R174" s="77">
        <f>(Fairbanks!$E$16*10^3)/Fairbanks!$B$8</f>
        <v>0</v>
      </c>
    </row>
    <row r="175" spans="1:18">
      <c r="A175" s="48"/>
      <c r="B175" s="52" t="s">
        <v>80</v>
      </c>
      <c r="C175" s="77">
        <f>(Miami!$E$17*10^3)/Miami!$B$8</f>
        <v>0</v>
      </c>
      <c r="D175" s="77">
        <f>(Houston!$E$17*10^3)/Houston!$B$8</f>
        <v>0</v>
      </c>
      <c r="E175" s="77">
        <f>(Phoenix!$E$17*10^3)/Phoenix!$B$8</f>
        <v>0</v>
      </c>
      <c r="F175" s="77">
        <f>(Atlanta!$E$17*10^3)/Atlanta!$B$8</f>
        <v>0</v>
      </c>
      <c r="G175" s="77">
        <f>(LosAngeles!$E$17*10^3)/LosAngeles!$B$8</f>
        <v>0</v>
      </c>
      <c r="H175" s="77">
        <f>(LasVegas!$E$17*10^3)/LasVegas!$B$8</f>
        <v>0</v>
      </c>
      <c r="I175" s="77">
        <f>(SanFrancisco!$E$17*10^3)/SanFrancisco!$B$8</f>
        <v>0</v>
      </c>
      <c r="J175" s="77">
        <f>(Baltimore!$E$17*10^3)/Baltimore!$B$8</f>
        <v>0</v>
      </c>
      <c r="K175" s="77">
        <f>(Albuquerque!$E$17*10^3)/Albuquerque!$B$8</f>
        <v>0</v>
      </c>
      <c r="L175" s="77">
        <f>(Seattle!$E$17*10^3)/Seattle!$B$8</f>
        <v>0</v>
      </c>
      <c r="M175" s="77">
        <f>(Chicago!$E$17*10^3)/Chicago!$B$8</f>
        <v>0</v>
      </c>
      <c r="N175" s="77">
        <f>(Boulder!$E$17*10^3)/Boulder!$B$8</f>
        <v>0</v>
      </c>
      <c r="O175" s="77">
        <f>(Minneapolis!$E$17*10^3)/Minneapolis!$B$8</f>
        <v>0</v>
      </c>
      <c r="P175" s="77">
        <f>(Helena!$E$17*10^3)/Helena!$B$8</f>
        <v>0</v>
      </c>
      <c r="Q175" s="77">
        <f>(Duluth!$E$17*10^3)/Duluth!$B$8</f>
        <v>0</v>
      </c>
      <c r="R175" s="77">
        <f>(Fairbanks!$E$17*10^3)/Fairbanks!$B$8</f>
        <v>0</v>
      </c>
    </row>
    <row r="176" spans="1:18">
      <c r="A176" s="48"/>
      <c r="B176" s="52" t="s">
        <v>81</v>
      </c>
      <c r="C176" s="77">
        <f>(Miami!$E$18*10^3)/Miami!$B$8</f>
        <v>0</v>
      </c>
      <c r="D176" s="77">
        <f>(Houston!$E$18*10^3)/Houston!$B$8</f>
        <v>0</v>
      </c>
      <c r="E176" s="77">
        <f>(Phoenix!$E$18*10^3)/Phoenix!$B$8</f>
        <v>0</v>
      </c>
      <c r="F176" s="77">
        <f>(Atlanta!$E$18*10^3)/Atlanta!$B$8</f>
        <v>0</v>
      </c>
      <c r="G176" s="77">
        <f>(LosAngeles!$E$18*10^3)/LosAngeles!$B$8</f>
        <v>0</v>
      </c>
      <c r="H176" s="77">
        <f>(LasVegas!$E$18*10^3)/LasVegas!$B$8</f>
        <v>0</v>
      </c>
      <c r="I176" s="77">
        <f>(SanFrancisco!$E$18*10^3)/SanFrancisco!$B$8</f>
        <v>0</v>
      </c>
      <c r="J176" s="77">
        <f>(Baltimore!$E$18*10^3)/Baltimore!$B$8</f>
        <v>0</v>
      </c>
      <c r="K176" s="77">
        <f>(Albuquerque!$E$18*10^3)/Albuquerque!$B$8</f>
        <v>0</v>
      </c>
      <c r="L176" s="77">
        <f>(Seattle!$E$18*10^3)/Seattle!$B$8</f>
        <v>0</v>
      </c>
      <c r="M176" s="77">
        <f>(Chicago!$E$18*10^3)/Chicago!$B$8</f>
        <v>0</v>
      </c>
      <c r="N176" s="77">
        <f>(Boulder!$E$18*10^3)/Boulder!$B$8</f>
        <v>0</v>
      </c>
      <c r="O176" s="77">
        <f>(Minneapolis!$E$18*10^3)/Minneapolis!$B$8</f>
        <v>0</v>
      </c>
      <c r="P176" s="77">
        <f>(Helena!$E$18*10^3)/Helena!$B$8</f>
        <v>0</v>
      </c>
      <c r="Q176" s="77">
        <f>(Duluth!$E$18*10^3)/Duluth!$B$8</f>
        <v>0</v>
      </c>
      <c r="R176" s="77">
        <f>(Fairbanks!$E$18*10^3)/Fairbanks!$B$8</f>
        <v>0</v>
      </c>
    </row>
    <row r="177" spans="1:18">
      <c r="A177" s="48"/>
      <c r="B177" s="52" t="s">
        <v>82</v>
      </c>
      <c r="C177" s="77">
        <f>(Miami!$E$19*10^3)/Miami!$B$8</f>
        <v>0</v>
      </c>
      <c r="D177" s="77">
        <f>(Houston!$E$19*10^3)/Houston!$B$8</f>
        <v>0</v>
      </c>
      <c r="E177" s="77">
        <f>(Phoenix!$E$19*10^3)/Phoenix!$B$8</f>
        <v>0</v>
      </c>
      <c r="F177" s="77">
        <f>(Atlanta!$E$19*10^3)/Atlanta!$B$8</f>
        <v>0</v>
      </c>
      <c r="G177" s="77">
        <f>(LosAngeles!$E$19*10^3)/LosAngeles!$B$8</f>
        <v>0</v>
      </c>
      <c r="H177" s="77">
        <f>(LasVegas!$E$19*10^3)/LasVegas!$B$8</f>
        <v>0</v>
      </c>
      <c r="I177" s="77">
        <f>(SanFrancisco!$E$19*10^3)/SanFrancisco!$B$8</f>
        <v>0</v>
      </c>
      <c r="J177" s="77">
        <f>(Baltimore!$E$19*10^3)/Baltimore!$B$8</f>
        <v>0</v>
      </c>
      <c r="K177" s="77">
        <f>(Albuquerque!$E$19*10^3)/Albuquerque!$B$8</f>
        <v>0</v>
      </c>
      <c r="L177" s="77">
        <f>(Seattle!$E$19*10^3)/Seattle!$B$8</f>
        <v>0</v>
      </c>
      <c r="M177" s="77">
        <f>(Chicago!$E$19*10^3)/Chicago!$B$8</f>
        <v>0</v>
      </c>
      <c r="N177" s="77">
        <f>(Boulder!$E$19*10^3)/Boulder!$B$8</f>
        <v>0</v>
      </c>
      <c r="O177" s="77">
        <f>(Minneapolis!$E$19*10^3)/Minneapolis!$B$8</f>
        <v>0</v>
      </c>
      <c r="P177" s="77">
        <f>(Helena!$E$19*10^3)/Helena!$B$8</f>
        <v>0</v>
      </c>
      <c r="Q177" s="77">
        <f>(Duluth!$E$19*10^3)/Duluth!$B$8</f>
        <v>0</v>
      </c>
      <c r="R177" s="77">
        <f>(Fairbanks!$E$19*10^3)/Fairbanks!$B$8</f>
        <v>0</v>
      </c>
    </row>
    <row r="178" spans="1:18">
      <c r="A178" s="48"/>
      <c r="B178" s="52" t="s">
        <v>83</v>
      </c>
      <c r="C178" s="77">
        <f>(Miami!$E$20*10^3)/Miami!$B$8</f>
        <v>0</v>
      </c>
      <c r="D178" s="77">
        <f>(Houston!$E$20*10^3)/Houston!$B$8</f>
        <v>0</v>
      </c>
      <c r="E178" s="77">
        <f>(Phoenix!$E$20*10^3)/Phoenix!$B$8</f>
        <v>0</v>
      </c>
      <c r="F178" s="77">
        <f>(Atlanta!$E$20*10^3)/Atlanta!$B$8</f>
        <v>0</v>
      </c>
      <c r="G178" s="77">
        <f>(LosAngeles!$E$20*10^3)/LosAngeles!$B$8</f>
        <v>0</v>
      </c>
      <c r="H178" s="77">
        <f>(LasVegas!$E$20*10^3)/LasVegas!$B$8</f>
        <v>0</v>
      </c>
      <c r="I178" s="77">
        <f>(SanFrancisco!$E$20*10^3)/SanFrancisco!$B$8</f>
        <v>0</v>
      </c>
      <c r="J178" s="77">
        <f>(Baltimore!$E$20*10^3)/Baltimore!$B$8</f>
        <v>0</v>
      </c>
      <c r="K178" s="77">
        <f>(Albuquerque!$E$20*10^3)/Albuquerque!$B$8</f>
        <v>0</v>
      </c>
      <c r="L178" s="77">
        <f>(Seattle!$E$20*10^3)/Seattle!$B$8</f>
        <v>0</v>
      </c>
      <c r="M178" s="77">
        <f>(Chicago!$E$20*10^3)/Chicago!$B$8</f>
        <v>0</v>
      </c>
      <c r="N178" s="77">
        <f>(Boulder!$E$20*10^3)/Boulder!$B$8</f>
        <v>0</v>
      </c>
      <c r="O178" s="77">
        <f>(Minneapolis!$E$20*10^3)/Minneapolis!$B$8</f>
        <v>0</v>
      </c>
      <c r="P178" s="77">
        <f>(Helena!$E$20*10^3)/Helena!$B$8</f>
        <v>0</v>
      </c>
      <c r="Q178" s="77">
        <f>(Duluth!$E$20*10^3)/Duluth!$B$8</f>
        <v>0</v>
      </c>
      <c r="R178" s="77">
        <f>(Fairbanks!$E$20*10^3)/Fairbanks!$B$8</f>
        <v>0</v>
      </c>
    </row>
    <row r="179" spans="1:18">
      <c r="A179" s="48"/>
      <c r="B179" s="52" t="s">
        <v>84</v>
      </c>
      <c r="C179" s="77">
        <f>(Miami!$E$21*10^3)/Miami!$B$8</f>
        <v>0</v>
      </c>
      <c r="D179" s="77">
        <f>(Houston!$E$21*10^3)/Houston!$B$8</f>
        <v>0</v>
      </c>
      <c r="E179" s="77">
        <f>(Phoenix!$E$21*10^3)/Phoenix!$B$8</f>
        <v>0</v>
      </c>
      <c r="F179" s="77">
        <f>(Atlanta!$E$21*10^3)/Atlanta!$B$8</f>
        <v>0</v>
      </c>
      <c r="G179" s="77">
        <f>(LosAngeles!$E$21*10^3)/LosAngeles!$B$8</f>
        <v>0</v>
      </c>
      <c r="H179" s="77">
        <f>(LasVegas!$E$21*10^3)/LasVegas!$B$8</f>
        <v>0</v>
      </c>
      <c r="I179" s="77">
        <f>(SanFrancisco!$E$21*10^3)/SanFrancisco!$B$8</f>
        <v>0</v>
      </c>
      <c r="J179" s="77">
        <f>(Baltimore!$E$21*10^3)/Baltimore!$B$8</f>
        <v>0</v>
      </c>
      <c r="K179" s="77">
        <f>(Albuquerque!$E$21*10^3)/Albuquerque!$B$8</f>
        <v>0</v>
      </c>
      <c r="L179" s="77">
        <f>(Seattle!$E$21*10^3)/Seattle!$B$8</f>
        <v>0</v>
      </c>
      <c r="M179" s="77">
        <f>(Chicago!$E$21*10^3)/Chicago!$B$8</f>
        <v>0</v>
      </c>
      <c r="N179" s="77">
        <f>(Boulder!$E$21*10^3)/Boulder!$B$8</f>
        <v>0</v>
      </c>
      <c r="O179" s="77">
        <f>(Minneapolis!$E$21*10^3)/Minneapolis!$B$8</f>
        <v>0</v>
      </c>
      <c r="P179" s="77">
        <f>(Helena!$E$21*10^3)/Helena!$B$8</f>
        <v>0</v>
      </c>
      <c r="Q179" s="77">
        <f>(Duluth!$E$21*10^3)/Duluth!$B$8</f>
        <v>0</v>
      </c>
      <c r="R179" s="77">
        <f>(Fairbanks!$E$21*10^3)/Fairbanks!$B$8</f>
        <v>0</v>
      </c>
    </row>
    <row r="180" spans="1:18">
      <c r="A180" s="48"/>
      <c r="B180" s="52" t="s">
        <v>85</v>
      </c>
      <c r="C180" s="77">
        <f>(Miami!$E$22*10^3)/Miami!$B$8</f>
        <v>0</v>
      </c>
      <c r="D180" s="77">
        <f>(Houston!$E$22*10^3)/Houston!$B$8</f>
        <v>0</v>
      </c>
      <c r="E180" s="77">
        <f>(Phoenix!$E$22*10^3)/Phoenix!$B$8</f>
        <v>0</v>
      </c>
      <c r="F180" s="77">
        <f>(Atlanta!$E$22*10^3)/Atlanta!$B$8</f>
        <v>0</v>
      </c>
      <c r="G180" s="77">
        <f>(LosAngeles!$E$22*10^3)/LosAngeles!$B$8</f>
        <v>0</v>
      </c>
      <c r="H180" s="77">
        <f>(LasVegas!$E$22*10^3)/LasVegas!$B$8</f>
        <v>0</v>
      </c>
      <c r="I180" s="77">
        <f>(SanFrancisco!$E$22*10^3)/SanFrancisco!$B$8</f>
        <v>0</v>
      </c>
      <c r="J180" s="77">
        <f>(Baltimore!$E$22*10^3)/Baltimore!$B$8</f>
        <v>0</v>
      </c>
      <c r="K180" s="77">
        <f>(Albuquerque!$E$22*10^3)/Albuquerque!$B$8</f>
        <v>0</v>
      </c>
      <c r="L180" s="77">
        <f>(Seattle!$E$22*10^3)/Seattle!$B$8</f>
        <v>0</v>
      </c>
      <c r="M180" s="77">
        <f>(Chicago!$E$22*10^3)/Chicago!$B$8</f>
        <v>0</v>
      </c>
      <c r="N180" s="77">
        <f>(Boulder!$E$22*10^3)/Boulder!$B$8</f>
        <v>0</v>
      </c>
      <c r="O180" s="77">
        <f>(Minneapolis!$E$22*10^3)/Minneapolis!$B$8</f>
        <v>0</v>
      </c>
      <c r="P180" s="77">
        <f>(Helena!$E$22*10^3)/Helena!$B$8</f>
        <v>0</v>
      </c>
      <c r="Q180" s="77">
        <f>(Duluth!$E$22*10^3)/Duluth!$B$8</f>
        <v>0</v>
      </c>
      <c r="R180" s="77">
        <f>(Fairbanks!$E$22*10^3)/Fairbanks!$B$8</f>
        <v>0</v>
      </c>
    </row>
    <row r="181" spans="1:18">
      <c r="A181" s="48"/>
      <c r="B181" s="52" t="s">
        <v>65</v>
      </c>
      <c r="C181" s="77">
        <f>(Miami!$E$23*10^3)/Miami!$B$8</f>
        <v>0</v>
      </c>
      <c r="D181" s="77">
        <f>(Houston!$E$23*10^3)/Houston!$B$8</f>
        <v>0</v>
      </c>
      <c r="E181" s="77">
        <f>(Phoenix!$E$23*10^3)/Phoenix!$B$8</f>
        <v>0</v>
      </c>
      <c r="F181" s="77">
        <f>(Atlanta!$E$23*10^3)/Atlanta!$B$8</f>
        <v>0</v>
      </c>
      <c r="G181" s="77">
        <f>(LosAngeles!$E$23*10^3)/LosAngeles!$B$8</f>
        <v>0</v>
      </c>
      <c r="H181" s="77">
        <f>(LasVegas!$E$23*10^3)/LasVegas!$B$8</f>
        <v>0</v>
      </c>
      <c r="I181" s="77">
        <f>(SanFrancisco!$E$23*10^3)/SanFrancisco!$B$8</f>
        <v>0</v>
      </c>
      <c r="J181" s="77">
        <f>(Baltimore!$E$23*10^3)/Baltimore!$B$8</f>
        <v>0</v>
      </c>
      <c r="K181" s="77">
        <f>(Albuquerque!$E$23*10^3)/Albuquerque!$B$8</f>
        <v>0</v>
      </c>
      <c r="L181" s="77">
        <f>(Seattle!$E$23*10^3)/Seattle!$B$8</f>
        <v>0</v>
      </c>
      <c r="M181" s="77">
        <f>(Chicago!$E$23*10^3)/Chicago!$B$8</f>
        <v>0</v>
      </c>
      <c r="N181" s="77">
        <f>(Boulder!$E$23*10^3)/Boulder!$B$8</f>
        <v>0</v>
      </c>
      <c r="O181" s="77">
        <f>(Minneapolis!$E$23*10^3)/Minneapolis!$B$8</f>
        <v>0</v>
      </c>
      <c r="P181" s="77">
        <f>(Helena!$E$23*10^3)/Helena!$B$8</f>
        <v>0</v>
      </c>
      <c r="Q181" s="77">
        <f>(Duluth!$E$23*10^3)/Duluth!$B$8</f>
        <v>0</v>
      </c>
      <c r="R181" s="77">
        <f>(Fairbanks!$E$23*10^3)/Fairbanks!$B$8</f>
        <v>0</v>
      </c>
    </row>
    <row r="182" spans="1:18">
      <c r="A182" s="48"/>
      <c r="B182" s="52" t="s">
        <v>86</v>
      </c>
      <c r="C182" s="77">
        <f>(Miami!$E$24*10^3)/Miami!$B$8</f>
        <v>0</v>
      </c>
      <c r="D182" s="77">
        <f>(Houston!$E$24*10^3)/Houston!$B$8</f>
        <v>0</v>
      </c>
      <c r="E182" s="77">
        <f>(Phoenix!$E$24*10^3)/Phoenix!$B$8</f>
        <v>0</v>
      </c>
      <c r="F182" s="77">
        <f>(Atlanta!$E$24*10^3)/Atlanta!$B$8</f>
        <v>0</v>
      </c>
      <c r="G182" s="77">
        <f>(LosAngeles!$E$24*10^3)/LosAngeles!$B$8</f>
        <v>0</v>
      </c>
      <c r="H182" s="77">
        <f>(LasVegas!$E$24*10^3)/LasVegas!$B$8</f>
        <v>0</v>
      </c>
      <c r="I182" s="77">
        <f>(SanFrancisco!$E$24*10^3)/SanFrancisco!$B$8</f>
        <v>0</v>
      </c>
      <c r="J182" s="77">
        <f>(Baltimore!$E$24*10^3)/Baltimore!$B$8</f>
        <v>0</v>
      </c>
      <c r="K182" s="77">
        <f>(Albuquerque!$E$24*10^3)/Albuquerque!$B$8</f>
        <v>0</v>
      </c>
      <c r="L182" s="77">
        <f>(Seattle!$E$24*10^3)/Seattle!$B$8</f>
        <v>0</v>
      </c>
      <c r="M182" s="77">
        <f>(Chicago!$E$24*10^3)/Chicago!$B$8</f>
        <v>0</v>
      </c>
      <c r="N182" s="77">
        <f>(Boulder!$E$24*10^3)/Boulder!$B$8</f>
        <v>0</v>
      </c>
      <c r="O182" s="77">
        <f>(Minneapolis!$E$24*10^3)/Minneapolis!$B$8</f>
        <v>0</v>
      </c>
      <c r="P182" s="77">
        <f>(Helena!$E$24*10^3)/Helena!$B$8</f>
        <v>0</v>
      </c>
      <c r="Q182" s="77">
        <f>(Duluth!$E$24*10^3)/Duluth!$B$8</f>
        <v>0</v>
      </c>
      <c r="R182" s="77">
        <f>(Fairbanks!$E$24*10^3)/Fairbanks!$B$8</f>
        <v>0</v>
      </c>
    </row>
    <row r="183" spans="1:18">
      <c r="A183" s="48"/>
      <c r="B183" s="52" t="s">
        <v>87</v>
      </c>
      <c r="C183" s="77">
        <f>(Miami!$E$25*10^3)/Miami!$B$8</f>
        <v>0</v>
      </c>
      <c r="D183" s="77">
        <f>(Houston!$E$25*10^3)/Houston!$B$8</f>
        <v>0</v>
      </c>
      <c r="E183" s="77">
        <f>(Phoenix!$E$25*10^3)/Phoenix!$B$8</f>
        <v>0</v>
      </c>
      <c r="F183" s="77">
        <f>(Atlanta!$E$25*10^3)/Atlanta!$B$8</f>
        <v>0</v>
      </c>
      <c r="G183" s="77">
        <f>(LosAngeles!$E$25*10^3)/LosAngeles!$B$8</f>
        <v>0</v>
      </c>
      <c r="H183" s="77">
        <f>(LasVegas!$E$25*10^3)/LasVegas!$B$8</f>
        <v>0</v>
      </c>
      <c r="I183" s="77">
        <f>(SanFrancisco!$E$25*10^3)/SanFrancisco!$B$8</f>
        <v>0</v>
      </c>
      <c r="J183" s="77">
        <f>(Baltimore!$E$25*10^3)/Baltimore!$B$8</f>
        <v>0</v>
      </c>
      <c r="K183" s="77">
        <f>(Albuquerque!$E$25*10^3)/Albuquerque!$B$8</f>
        <v>0</v>
      </c>
      <c r="L183" s="77">
        <f>(Seattle!$E$25*10^3)/Seattle!$B$8</f>
        <v>0</v>
      </c>
      <c r="M183" s="77">
        <f>(Chicago!$E$25*10^3)/Chicago!$B$8</f>
        <v>0</v>
      </c>
      <c r="N183" s="77">
        <f>(Boulder!$E$25*10^3)/Boulder!$B$8</f>
        <v>0</v>
      </c>
      <c r="O183" s="77">
        <f>(Minneapolis!$E$25*10^3)/Minneapolis!$B$8</f>
        <v>0</v>
      </c>
      <c r="P183" s="77">
        <f>(Helena!$E$25*10^3)/Helena!$B$8</f>
        <v>0</v>
      </c>
      <c r="Q183" s="77">
        <f>(Duluth!$E$25*10^3)/Duluth!$B$8</f>
        <v>0</v>
      </c>
      <c r="R183" s="77">
        <f>(Fairbanks!$E$25*10^3)/Fairbanks!$B$8</f>
        <v>0</v>
      </c>
    </row>
    <row r="184" spans="1:18">
      <c r="A184" s="48"/>
      <c r="B184" s="52" t="s">
        <v>88</v>
      </c>
      <c r="C184" s="77">
        <f>(Miami!$E$26*10^3)/Miami!$B$8</f>
        <v>0</v>
      </c>
      <c r="D184" s="77">
        <f>(Houston!$E$26*10^3)/Houston!$B$8</f>
        <v>0</v>
      </c>
      <c r="E184" s="77">
        <f>(Phoenix!$E$26*10^3)/Phoenix!$B$8</f>
        <v>0</v>
      </c>
      <c r="F184" s="77">
        <f>(Atlanta!$E$26*10^3)/Atlanta!$B$8</f>
        <v>0</v>
      </c>
      <c r="G184" s="77">
        <f>(LosAngeles!$E$26*10^3)/LosAngeles!$B$8</f>
        <v>0</v>
      </c>
      <c r="H184" s="77">
        <f>(LasVegas!$E$26*10^3)/LasVegas!$B$8</f>
        <v>0</v>
      </c>
      <c r="I184" s="77">
        <f>(SanFrancisco!$E$26*10^3)/SanFrancisco!$B$8</f>
        <v>0</v>
      </c>
      <c r="J184" s="77">
        <f>(Baltimore!$E$26*10^3)/Baltimore!$B$8</f>
        <v>0</v>
      </c>
      <c r="K184" s="77">
        <f>(Albuquerque!$E$26*10^3)/Albuquerque!$B$8</f>
        <v>0</v>
      </c>
      <c r="L184" s="77">
        <f>(Seattle!$E$26*10^3)/Seattle!$B$8</f>
        <v>0</v>
      </c>
      <c r="M184" s="77">
        <f>(Chicago!$E$26*10^3)/Chicago!$B$8</f>
        <v>0</v>
      </c>
      <c r="N184" s="77">
        <f>(Boulder!$E$26*10^3)/Boulder!$B$8</f>
        <v>0</v>
      </c>
      <c r="O184" s="77">
        <f>(Minneapolis!$E$26*10^3)/Minneapolis!$B$8</f>
        <v>0</v>
      </c>
      <c r="P184" s="77">
        <f>(Helena!$E$26*10^3)/Helena!$B$8</f>
        <v>0</v>
      </c>
      <c r="Q184" s="77">
        <f>(Duluth!$E$26*10^3)/Duluth!$B$8</f>
        <v>0</v>
      </c>
      <c r="R184" s="77">
        <f>(Fairbanks!$E$26*10^3)/Fairbanks!$B$8</f>
        <v>0</v>
      </c>
    </row>
    <row r="185" spans="1:18">
      <c r="A185" s="48"/>
      <c r="B185" s="52" t="s">
        <v>89</v>
      </c>
      <c r="C185" s="77">
        <f>(Miami!$E$28*10^3)/Miami!$B$8</f>
        <v>0</v>
      </c>
      <c r="D185" s="77">
        <f>(Houston!$E$28*10^3)/Houston!$B$8</f>
        <v>0</v>
      </c>
      <c r="E185" s="77">
        <f>(Phoenix!$E$28*10^3)/Phoenix!$B$8</f>
        <v>0</v>
      </c>
      <c r="F185" s="77">
        <f>(Atlanta!$E$28*10^3)/Atlanta!$B$8</f>
        <v>0</v>
      </c>
      <c r="G185" s="77">
        <f>(LosAngeles!$E$28*10^3)/LosAngeles!$B$8</f>
        <v>0</v>
      </c>
      <c r="H185" s="77">
        <f>(LasVegas!$E$28*10^3)/LasVegas!$B$8</f>
        <v>0</v>
      </c>
      <c r="I185" s="77">
        <f>(SanFrancisco!$E$28*10^3)/SanFrancisco!$B$8</f>
        <v>0</v>
      </c>
      <c r="J185" s="77">
        <f>(Baltimore!$E$28*10^3)/Baltimore!$B$8</f>
        <v>0</v>
      </c>
      <c r="K185" s="77">
        <f>(Albuquerque!$E$28*10^3)/Albuquerque!$B$8</f>
        <v>0</v>
      </c>
      <c r="L185" s="77">
        <f>(Seattle!$E$28*10^3)/Seattle!$B$8</f>
        <v>0</v>
      </c>
      <c r="M185" s="77">
        <f>(Chicago!$E$28*10^3)/Chicago!$B$8</f>
        <v>0</v>
      </c>
      <c r="N185" s="77">
        <f>(Boulder!$E$28*10^3)/Boulder!$B$8</f>
        <v>0</v>
      </c>
      <c r="O185" s="77">
        <f>(Minneapolis!$E$28*10^3)/Minneapolis!$B$8</f>
        <v>0</v>
      </c>
      <c r="P185" s="77">
        <f>(Helena!$E$28*10^3)/Helena!$B$8</f>
        <v>0</v>
      </c>
      <c r="Q185" s="77">
        <f>(Duluth!$E$28*10^3)/Duluth!$B$8</f>
        <v>0</v>
      </c>
      <c r="R185" s="77">
        <f>(Fairbanks!$E$28*10^3)/Fairbanks!$B$8</f>
        <v>0</v>
      </c>
    </row>
    <row r="186" spans="1:18">
      <c r="A186" s="48"/>
      <c r="B186" s="51" t="s">
        <v>252</v>
      </c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</row>
    <row r="187" spans="1:18">
      <c r="A187" s="48"/>
      <c r="B187" s="52" t="s">
        <v>70</v>
      </c>
      <c r="C187" s="77">
        <f>(Miami!$F$13*10^3)/Miami!$B$8</f>
        <v>0</v>
      </c>
      <c r="D187" s="77">
        <f>(Houston!$F$13*10^3)/Houston!$B$8</f>
        <v>0</v>
      </c>
      <c r="E187" s="77">
        <f>(Phoenix!$F$13*10^3)/Phoenix!$B$8</f>
        <v>0</v>
      </c>
      <c r="F187" s="77">
        <f>(Atlanta!$F$13*10^3)/Atlanta!$B$8</f>
        <v>0</v>
      </c>
      <c r="G187" s="77">
        <f>(LosAngeles!$F$13*10^3)/LosAngeles!$B$8</f>
        <v>0</v>
      </c>
      <c r="H187" s="77">
        <f>(LasVegas!$F$13*10^3)/LasVegas!$B$8</f>
        <v>0</v>
      </c>
      <c r="I187" s="77">
        <f>(SanFrancisco!$F$13*10^3)/SanFrancisco!$B$8</f>
        <v>0</v>
      </c>
      <c r="J187" s="77">
        <f>(Baltimore!$F$13*10^3)/Baltimore!$B$8</f>
        <v>0</v>
      </c>
      <c r="K187" s="77">
        <f>(Albuquerque!$F$13*10^3)/Albuquerque!$B$8</f>
        <v>0</v>
      </c>
      <c r="L187" s="77">
        <f>(Seattle!$F$13*10^3)/Seattle!$B$8</f>
        <v>0</v>
      </c>
      <c r="M187" s="77">
        <f>(Chicago!$F$13*10^3)/Chicago!$B$8</f>
        <v>0</v>
      </c>
      <c r="N187" s="77">
        <f>(Boulder!$F$13*10^3)/Boulder!$B$8</f>
        <v>0</v>
      </c>
      <c r="O187" s="77">
        <f>(Minneapolis!$F$13*10^3)/Minneapolis!$B$8</f>
        <v>0</v>
      </c>
      <c r="P187" s="77">
        <f>(Helena!$F$13*10^3)/Helena!$B$8</f>
        <v>0</v>
      </c>
      <c r="Q187" s="77">
        <f>(Duluth!$F$13*10^3)/Duluth!$B$8</f>
        <v>0</v>
      </c>
      <c r="R187" s="77">
        <f>(Fairbanks!$F$13*10^3)/Fairbanks!$B$8</f>
        <v>0</v>
      </c>
    </row>
    <row r="188" spans="1:18">
      <c r="A188" s="48"/>
      <c r="B188" s="52" t="s">
        <v>71</v>
      </c>
      <c r="C188" s="77">
        <f>(Miami!$F$14*10^3)/Miami!$B$8</f>
        <v>0</v>
      </c>
      <c r="D188" s="77">
        <f>(Houston!$F$14*10^3)/Houston!$B$8</f>
        <v>0</v>
      </c>
      <c r="E188" s="77">
        <f>(Phoenix!$F$14*10^3)/Phoenix!$B$8</f>
        <v>0</v>
      </c>
      <c r="F188" s="77">
        <f>(Atlanta!$F$14*10^3)/Atlanta!$B$8</f>
        <v>0</v>
      </c>
      <c r="G188" s="77">
        <f>(LosAngeles!$F$14*10^3)/LosAngeles!$B$8</f>
        <v>0</v>
      </c>
      <c r="H188" s="77">
        <f>(LasVegas!$F$14*10^3)/LasVegas!$B$8</f>
        <v>0</v>
      </c>
      <c r="I188" s="77">
        <f>(SanFrancisco!$F$14*10^3)/SanFrancisco!$B$8</f>
        <v>0</v>
      </c>
      <c r="J188" s="77">
        <f>(Baltimore!$F$14*10^3)/Baltimore!$B$8</f>
        <v>0</v>
      </c>
      <c r="K188" s="77">
        <f>(Albuquerque!$F$14*10^3)/Albuquerque!$B$8</f>
        <v>0</v>
      </c>
      <c r="L188" s="77">
        <f>(Seattle!$F$14*10^3)/Seattle!$B$8</f>
        <v>0</v>
      </c>
      <c r="M188" s="77">
        <f>(Chicago!$F$14*10^3)/Chicago!$B$8</f>
        <v>0</v>
      </c>
      <c r="N188" s="77">
        <f>(Boulder!$F$14*10^3)/Boulder!$B$8</f>
        <v>0</v>
      </c>
      <c r="O188" s="77">
        <f>(Minneapolis!$F$14*10^3)/Minneapolis!$B$8</f>
        <v>0</v>
      </c>
      <c r="P188" s="77">
        <f>(Helena!$F$14*10^3)/Helena!$B$8</f>
        <v>0</v>
      </c>
      <c r="Q188" s="77">
        <f>(Duluth!$F$14*10^3)/Duluth!$B$8</f>
        <v>0</v>
      </c>
      <c r="R188" s="77">
        <f>(Fairbanks!$F$14*10^3)/Fairbanks!$B$8</f>
        <v>0</v>
      </c>
    </row>
    <row r="189" spans="1:18">
      <c r="A189" s="48"/>
      <c r="B189" s="52" t="s">
        <v>78</v>
      </c>
      <c r="C189" s="77">
        <f>(Miami!$F$15*10^3)/Miami!$B$8</f>
        <v>0</v>
      </c>
      <c r="D189" s="77">
        <f>(Houston!$F$15*10^3)/Houston!$B$8</f>
        <v>0</v>
      </c>
      <c r="E189" s="77">
        <f>(Phoenix!$F$15*10^3)/Phoenix!$B$8</f>
        <v>0</v>
      </c>
      <c r="F189" s="77">
        <f>(Atlanta!$F$15*10^3)/Atlanta!$B$8</f>
        <v>0</v>
      </c>
      <c r="G189" s="77">
        <f>(LosAngeles!$F$15*10^3)/LosAngeles!$B$8</f>
        <v>0</v>
      </c>
      <c r="H189" s="77">
        <f>(LasVegas!$F$15*10^3)/LasVegas!$B$8</f>
        <v>0</v>
      </c>
      <c r="I189" s="77">
        <f>(SanFrancisco!$F$15*10^3)/SanFrancisco!$B$8</f>
        <v>0</v>
      </c>
      <c r="J189" s="77">
        <f>(Baltimore!$F$15*10^3)/Baltimore!$B$8</f>
        <v>0</v>
      </c>
      <c r="K189" s="77">
        <f>(Albuquerque!$F$15*10^3)/Albuquerque!$B$8</f>
        <v>0</v>
      </c>
      <c r="L189" s="77">
        <f>(Seattle!$F$15*10^3)/Seattle!$B$8</f>
        <v>0</v>
      </c>
      <c r="M189" s="77">
        <f>(Chicago!$F$15*10^3)/Chicago!$B$8</f>
        <v>0</v>
      </c>
      <c r="N189" s="77">
        <f>(Boulder!$F$15*10^3)/Boulder!$B$8</f>
        <v>0</v>
      </c>
      <c r="O189" s="77">
        <f>(Minneapolis!$F$15*10^3)/Minneapolis!$B$8</f>
        <v>0</v>
      </c>
      <c r="P189" s="77">
        <f>(Helena!$F$15*10^3)/Helena!$B$8</f>
        <v>0</v>
      </c>
      <c r="Q189" s="77">
        <f>(Duluth!$F$15*10^3)/Duluth!$B$8</f>
        <v>0</v>
      </c>
      <c r="R189" s="77">
        <f>(Fairbanks!$F$15*10^3)/Fairbanks!$B$8</f>
        <v>0</v>
      </c>
    </row>
    <row r="190" spans="1:18">
      <c r="A190" s="48"/>
      <c r="B190" s="52" t="s">
        <v>79</v>
      </c>
      <c r="C190" s="77">
        <f>(Miami!$F$16*10^3)/Miami!$B$8</f>
        <v>0</v>
      </c>
      <c r="D190" s="77">
        <f>(Houston!$F$16*10^3)/Houston!$B$8</f>
        <v>0</v>
      </c>
      <c r="E190" s="77">
        <f>(Phoenix!$F$16*10^3)/Phoenix!$B$8</f>
        <v>0</v>
      </c>
      <c r="F190" s="77">
        <f>(Atlanta!$F$16*10^3)/Atlanta!$B$8</f>
        <v>0</v>
      </c>
      <c r="G190" s="77">
        <f>(LosAngeles!$F$16*10^3)/LosAngeles!$B$8</f>
        <v>0</v>
      </c>
      <c r="H190" s="77">
        <f>(LasVegas!$F$16*10^3)/LasVegas!$B$8</f>
        <v>0</v>
      </c>
      <c r="I190" s="77">
        <f>(SanFrancisco!$F$16*10^3)/SanFrancisco!$B$8</f>
        <v>0</v>
      </c>
      <c r="J190" s="77">
        <f>(Baltimore!$F$16*10^3)/Baltimore!$B$8</f>
        <v>0</v>
      </c>
      <c r="K190" s="77">
        <f>(Albuquerque!$F$16*10^3)/Albuquerque!$B$8</f>
        <v>0</v>
      </c>
      <c r="L190" s="77">
        <f>(Seattle!$F$16*10^3)/Seattle!$B$8</f>
        <v>0</v>
      </c>
      <c r="M190" s="77">
        <f>(Chicago!$F$16*10^3)/Chicago!$B$8</f>
        <v>0</v>
      </c>
      <c r="N190" s="77">
        <f>(Boulder!$F$16*10^3)/Boulder!$B$8</f>
        <v>0</v>
      </c>
      <c r="O190" s="77">
        <f>(Minneapolis!$F$16*10^3)/Minneapolis!$B$8</f>
        <v>0</v>
      </c>
      <c r="P190" s="77">
        <f>(Helena!$F$16*10^3)/Helena!$B$8</f>
        <v>0</v>
      </c>
      <c r="Q190" s="77">
        <f>(Duluth!$F$16*10^3)/Duluth!$B$8</f>
        <v>0</v>
      </c>
      <c r="R190" s="77">
        <f>(Fairbanks!$F$16*10^3)/Fairbanks!$B$8</f>
        <v>0</v>
      </c>
    </row>
    <row r="191" spans="1:18">
      <c r="A191" s="48"/>
      <c r="B191" s="52" t="s">
        <v>80</v>
      </c>
      <c r="C191" s="77">
        <f>(Miami!$F$17*10^3)/Miami!$B$8</f>
        <v>0</v>
      </c>
      <c r="D191" s="77">
        <f>(Houston!$F$17*10^3)/Houston!$B$8</f>
        <v>0</v>
      </c>
      <c r="E191" s="77">
        <f>(Phoenix!$F$17*10^3)/Phoenix!$B$8</f>
        <v>0</v>
      </c>
      <c r="F191" s="77">
        <f>(Atlanta!$F$17*10^3)/Atlanta!$B$8</f>
        <v>0</v>
      </c>
      <c r="G191" s="77">
        <f>(LosAngeles!$F$17*10^3)/LosAngeles!$B$8</f>
        <v>0</v>
      </c>
      <c r="H191" s="77">
        <f>(LasVegas!$F$17*10^3)/LasVegas!$B$8</f>
        <v>0</v>
      </c>
      <c r="I191" s="77">
        <f>(SanFrancisco!$F$17*10^3)/SanFrancisco!$B$8</f>
        <v>0</v>
      </c>
      <c r="J191" s="77">
        <f>(Baltimore!$F$17*10^3)/Baltimore!$B$8</f>
        <v>0</v>
      </c>
      <c r="K191" s="77">
        <f>(Albuquerque!$F$17*10^3)/Albuquerque!$B$8</f>
        <v>0</v>
      </c>
      <c r="L191" s="77">
        <f>(Seattle!$F$17*10^3)/Seattle!$B$8</f>
        <v>0</v>
      </c>
      <c r="M191" s="77">
        <f>(Chicago!$F$17*10^3)/Chicago!$B$8</f>
        <v>0</v>
      </c>
      <c r="N191" s="77">
        <f>(Boulder!$F$17*10^3)/Boulder!$B$8</f>
        <v>0</v>
      </c>
      <c r="O191" s="77">
        <f>(Minneapolis!$F$17*10^3)/Minneapolis!$B$8</f>
        <v>0</v>
      </c>
      <c r="P191" s="77">
        <f>(Helena!$F$17*10^3)/Helena!$B$8</f>
        <v>0</v>
      </c>
      <c r="Q191" s="77">
        <f>(Duluth!$F$17*10^3)/Duluth!$B$8</f>
        <v>0</v>
      </c>
      <c r="R191" s="77">
        <f>(Fairbanks!$F$17*10^3)/Fairbanks!$B$8</f>
        <v>0</v>
      </c>
    </row>
    <row r="192" spans="1:18">
      <c r="A192" s="48"/>
      <c r="B192" s="52" t="s">
        <v>81</v>
      </c>
      <c r="C192" s="77">
        <f>(Miami!$F$18*10^3)/Miami!$B$8</f>
        <v>0</v>
      </c>
      <c r="D192" s="77">
        <f>(Houston!$F$18*10^3)/Houston!$B$8</f>
        <v>0</v>
      </c>
      <c r="E192" s="77">
        <f>(Phoenix!$F$18*10^3)/Phoenix!$B$8</f>
        <v>0</v>
      </c>
      <c r="F192" s="77">
        <f>(Atlanta!$F$18*10^3)/Atlanta!$B$8</f>
        <v>0</v>
      </c>
      <c r="G192" s="77">
        <f>(LosAngeles!$F$18*10^3)/LosAngeles!$B$8</f>
        <v>0</v>
      </c>
      <c r="H192" s="77">
        <f>(LasVegas!$F$18*10^3)/LasVegas!$B$8</f>
        <v>0</v>
      </c>
      <c r="I192" s="77">
        <f>(SanFrancisco!$F$18*10^3)/SanFrancisco!$B$8</f>
        <v>0</v>
      </c>
      <c r="J192" s="77">
        <f>(Baltimore!$F$18*10^3)/Baltimore!$B$8</f>
        <v>0</v>
      </c>
      <c r="K192" s="77">
        <f>(Albuquerque!$F$18*10^3)/Albuquerque!$B$8</f>
        <v>0</v>
      </c>
      <c r="L192" s="77">
        <f>(Seattle!$F$18*10^3)/Seattle!$B$8</f>
        <v>0</v>
      </c>
      <c r="M192" s="77">
        <f>(Chicago!$F$18*10^3)/Chicago!$B$8</f>
        <v>0</v>
      </c>
      <c r="N192" s="77">
        <f>(Boulder!$F$18*10^3)/Boulder!$B$8</f>
        <v>0</v>
      </c>
      <c r="O192" s="77">
        <f>(Minneapolis!$F$18*10^3)/Minneapolis!$B$8</f>
        <v>0</v>
      </c>
      <c r="P192" s="77">
        <f>(Helena!$F$18*10^3)/Helena!$B$8</f>
        <v>0</v>
      </c>
      <c r="Q192" s="77">
        <f>(Duluth!$F$18*10^3)/Duluth!$B$8</f>
        <v>0</v>
      </c>
      <c r="R192" s="77">
        <f>(Fairbanks!$F$18*10^3)/Fairbanks!$B$8</f>
        <v>0</v>
      </c>
    </row>
    <row r="193" spans="1:18">
      <c r="A193" s="48"/>
      <c r="B193" s="52" t="s">
        <v>82</v>
      </c>
      <c r="C193" s="77">
        <f>(Miami!$F$19*10^3)/Miami!$B$8</f>
        <v>0</v>
      </c>
      <c r="D193" s="77">
        <f>(Houston!$F$19*10^3)/Houston!$B$8</f>
        <v>0</v>
      </c>
      <c r="E193" s="77">
        <f>(Phoenix!$F$19*10^3)/Phoenix!$B$8</f>
        <v>0</v>
      </c>
      <c r="F193" s="77">
        <f>(Atlanta!$F$19*10^3)/Atlanta!$B$8</f>
        <v>0</v>
      </c>
      <c r="G193" s="77">
        <f>(LosAngeles!$F$19*10^3)/LosAngeles!$B$8</f>
        <v>0</v>
      </c>
      <c r="H193" s="77">
        <f>(LasVegas!$F$19*10^3)/LasVegas!$B$8</f>
        <v>0</v>
      </c>
      <c r="I193" s="77">
        <f>(SanFrancisco!$F$19*10^3)/SanFrancisco!$B$8</f>
        <v>0</v>
      </c>
      <c r="J193" s="77">
        <f>(Baltimore!$F$19*10^3)/Baltimore!$B$8</f>
        <v>0</v>
      </c>
      <c r="K193" s="77">
        <f>(Albuquerque!$F$19*10^3)/Albuquerque!$B$8</f>
        <v>0</v>
      </c>
      <c r="L193" s="77">
        <f>(Seattle!$F$19*10^3)/Seattle!$B$8</f>
        <v>0</v>
      </c>
      <c r="M193" s="77">
        <f>(Chicago!$F$19*10^3)/Chicago!$B$8</f>
        <v>0</v>
      </c>
      <c r="N193" s="77">
        <f>(Boulder!$F$19*10^3)/Boulder!$B$8</f>
        <v>0</v>
      </c>
      <c r="O193" s="77">
        <f>(Minneapolis!$F$19*10^3)/Minneapolis!$B$8</f>
        <v>0</v>
      </c>
      <c r="P193" s="77">
        <f>(Helena!$F$19*10^3)/Helena!$B$8</f>
        <v>0</v>
      </c>
      <c r="Q193" s="77">
        <f>(Duluth!$F$19*10^3)/Duluth!$B$8</f>
        <v>0</v>
      </c>
      <c r="R193" s="77">
        <f>(Fairbanks!$F$19*10^3)/Fairbanks!$B$8</f>
        <v>0</v>
      </c>
    </row>
    <row r="194" spans="1:18">
      <c r="A194" s="48"/>
      <c r="B194" s="52" t="s">
        <v>83</v>
      </c>
      <c r="C194" s="77">
        <f>(Miami!$F$20*10^3)/Miami!$B$8</f>
        <v>0</v>
      </c>
      <c r="D194" s="77">
        <f>(Houston!$F$20*10^3)/Houston!$B$8</f>
        <v>0</v>
      </c>
      <c r="E194" s="77">
        <f>(Phoenix!$F$20*10^3)/Phoenix!$B$8</f>
        <v>0</v>
      </c>
      <c r="F194" s="77">
        <f>(Atlanta!$F$20*10^3)/Atlanta!$B$8</f>
        <v>0</v>
      </c>
      <c r="G194" s="77">
        <f>(LosAngeles!$F$20*10^3)/LosAngeles!$B$8</f>
        <v>0</v>
      </c>
      <c r="H194" s="77">
        <f>(LasVegas!$F$20*10^3)/LasVegas!$B$8</f>
        <v>0</v>
      </c>
      <c r="I194" s="77">
        <f>(SanFrancisco!$F$20*10^3)/SanFrancisco!$B$8</f>
        <v>0</v>
      </c>
      <c r="J194" s="77">
        <f>(Baltimore!$F$20*10^3)/Baltimore!$B$8</f>
        <v>0</v>
      </c>
      <c r="K194" s="77">
        <f>(Albuquerque!$F$20*10^3)/Albuquerque!$B$8</f>
        <v>0</v>
      </c>
      <c r="L194" s="77">
        <f>(Seattle!$F$20*10^3)/Seattle!$B$8</f>
        <v>0</v>
      </c>
      <c r="M194" s="77">
        <f>(Chicago!$F$20*10^3)/Chicago!$B$8</f>
        <v>0</v>
      </c>
      <c r="N194" s="77">
        <f>(Boulder!$F$20*10^3)/Boulder!$B$8</f>
        <v>0</v>
      </c>
      <c r="O194" s="77">
        <f>(Minneapolis!$F$20*10^3)/Minneapolis!$B$8</f>
        <v>0</v>
      </c>
      <c r="P194" s="77">
        <f>(Helena!$F$20*10^3)/Helena!$B$8</f>
        <v>0</v>
      </c>
      <c r="Q194" s="77">
        <f>(Duluth!$F$20*10^3)/Duluth!$B$8</f>
        <v>0</v>
      </c>
      <c r="R194" s="77">
        <f>(Fairbanks!$F$20*10^3)/Fairbanks!$B$8</f>
        <v>0</v>
      </c>
    </row>
    <row r="195" spans="1:18">
      <c r="A195" s="48"/>
      <c r="B195" s="52" t="s">
        <v>84</v>
      </c>
      <c r="C195" s="77">
        <f>(Miami!$F$21*10^3)/Miami!$B$8</f>
        <v>0</v>
      </c>
      <c r="D195" s="77">
        <f>(Houston!$F$21*10^3)/Houston!$B$8</f>
        <v>0</v>
      </c>
      <c r="E195" s="77">
        <f>(Phoenix!$F$21*10^3)/Phoenix!$B$8</f>
        <v>0</v>
      </c>
      <c r="F195" s="77">
        <f>(Atlanta!$F$21*10^3)/Atlanta!$B$8</f>
        <v>0</v>
      </c>
      <c r="G195" s="77">
        <f>(LosAngeles!$F$21*10^3)/LosAngeles!$B$8</f>
        <v>0</v>
      </c>
      <c r="H195" s="77">
        <f>(LasVegas!$F$21*10^3)/LasVegas!$B$8</f>
        <v>0</v>
      </c>
      <c r="I195" s="77">
        <f>(SanFrancisco!$F$21*10^3)/SanFrancisco!$B$8</f>
        <v>0</v>
      </c>
      <c r="J195" s="77">
        <f>(Baltimore!$F$21*10^3)/Baltimore!$B$8</f>
        <v>0</v>
      </c>
      <c r="K195" s="77">
        <f>(Albuquerque!$F$21*10^3)/Albuquerque!$B$8</f>
        <v>0</v>
      </c>
      <c r="L195" s="77">
        <f>(Seattle!$F$21*10^3)/Seattle!$B$8</f>
        <v>0</v>
      </c>
      <c r="M195" s="77">
        <f>(Chicago!$F$21*10^3)/Chicago!$B$8</f>
        <v>0</v>
      </c>
      <c r="N195" s="77">
        <f>(Boulder!$F$21*10^3)/Boulder!$B$8</f>
        <v>0</v>
      </c>
      <c r="O195" s="77">
        <f>(Minneapolis!$F$21*10^3)/Minneapolis!$B$8</f>
        <v>0</v>
      </c>
      <c r="P195" s="77">
        <f>(Helena!$F$21*10^3)/Helena!$B$8</f>
        <v>0</v>
      </c>
      <c r="Q195" s="77">
        <f>(Duluth!$F$21*10^3)/Duluth!$B$8</f>
        <v>0</v>
      </c>
      <c r="R195" s="77">
        <f>(Fairbanks!$F$21*10^3)/Fairbanks!$B$8</f>
        <v>0</v>
      </c>
    </row>
    <row r="196" spans="1:18">
      <c r="A196" s="48"/>
      <c r="B196" s="52" t="s">
        <v>85</v>
      </c>
      <c r="C196" s="77">
        <f>(Miami!$F$22*10^3)/Miami!$B$8</f>
        <v>0</v>
      </c>
      <c r="D196" s="77">
        <f>(Houston!$F$22*10^3)/Houston!$B$8</f>
        <v>0</v>
      </c>
      <c r="E196" s="77">
        <f>(Phoenix!$F$22*10^3)/Phoenix!$B$8</f>
        <v>0</v>
      </c>
      <c r="F196" s="77">
        <f>(Atlanta!$F$22*10^3)/Atlanta!$B$8</f>
        <v>0</v>
      </c>
      <c r="G196" s="77">
        <f>(LosAngeles!$F$22*10^3)/LosAngeles!$B$8</f>
        <v>0</v>
      </c>
      <c r="H196" s="77">
        <f>(LasVegas!$F$22*10^3)/LasVegas!$B$8</f>
        <v>0</v>
      </c>
      <c r="I196" s="77">
        <f>(SanFrancisco!$F$22*10^3)/SanFrancisco!$B$8</f>
        <v>0</v>
      </c>
      <c r="J196" s="77">
        <f>(Baltimore!$F$22*10^3)/Baltimore!$B$8</f>
        <v>0</v>
      </c>
      <c r="K196" s="77">
        <f>(Albuquerque!$F$22*10^3)/Albuquerque!$B$8</f>
        <v>0</v>
      </c>
      <c r="L196" s="77">
        <f>(Seattle!$F$22*10^3)/Seattle!$B$8</f>
        <v>0</v>
      </c>
      <c r="M196" s="77">
        <f>(Chicago!$F$22*10^3)/Chicago!$B$8</f>
        <v>0</v>
      </c>
      <c r="N196" s="77">
        <f>(Boulder!$F$22*10^3)/Boulder!$B$8</f>
        <v>0</v>
      </c>
      <c r="O196" s="77">
        <f>(Minneapolis!$F$22*10^3)/Minneapolis!$B$8</f>
        <v>0</v>
      </c>
      <c r="P196" s="77">
        <f>(Helena!$F$22*10^3)/Helena!$B$8</f>
        <v>0</v>
      </c>
      <c r="Q196" s="77">
        <f>(Duluth!$F$22*10^3)/Duluth!$B$8</f>
        <v>0</v>
      </c>
      <c r="R196" s="77">
        <f>(Fairbanks!$F$22*10^3)/Fairbanks!$B$8</f>
        <v>0</v>
      </c>
    </row>
    <row r="197" spans="1:18">
      <c r="A197" s="48"/>
      <c r="B197" s="52" t="s">
        <v>65</v>
      </c>
      <c r="C197" s="77">
        <f>(Miami!$F$23*10^3)/Miami!$B$8</f>
        <v>0</v>
      </c>
      <c r="D197" s="77">
        <f>(Houston!$F$23*10^3)/Houston!$B$8</f>
        <v>0</v>
      </c>
      <c r="E197" s="77">
        <f>(Phoenix!$F$23*10^3)/Phoenix!$B$8</f>
        <v>0</v>
      </c>
      <c r="F197" s="77">
        <f>(Atlanta!$F$23*10^3)/Atlanta!$B$8</f>
        <v>0</v>
      </c>
      <c r="G197" s="77">
        <f>(LosAngeles!$F$23*10^3)/LosAngeles!$B$8</f>
        <v>0</v>
      </c>
      <c r="H197" s="77">
        <f>(LasVegas!$F$23*10^3)/LasVegas!$B$8</f>
        <v>0</v>
      </c>
      <c r="I197" s="77">
        <f>(SanFrancisco!$F$23*10^3)/SanFrancisco!$B$8</f>
        <v>0</v>
      </c>
      <c r="J197" s="77">
        <f>(Baltimore!$F$23*10^3)/Baltimore!$B$8</f>
        <v>0</v>
      </c>
      <c r="K197" s="77">
        <f>(Albuquerque!$F$23*10^3)/Albuquerque!$B$8</f>
        <v>0</v>
      </c>
      <c r="L197" s="77">
        <f>(Seattle!$F$23*10^3)/Seattle!$B$8</f>
        <v>0</v>
      </c>
      <c r="M197" s="77">
        <f>(Chicago!$F$23*10^3)/Chicago!$B$8</f>
        <v>0</v>
      </c>
      <c r="N197" s="77">
        <f>(Boulder!$F$23*10^3)/Boulder!$B$8</f>
        <v>0</v>
      </c>
      <c r="O197" s="77">
        <f>(Minneapolis!$F$23*10^3)/Minneapolis!$B$8</f>
        <v>0</v>
      </c>
      <c r="P197" s="77">
        <f>(Helena!$F$23*10^3)/Helena!$B$8</f>
        <v>0</v>
      </c>
      <c r="Q197" s="77">
        <f>(Duluth!$F$23*10^3)/Duluth!$B$8</f>
        <v>0</v>
      </c>
      <c r="R197" s="77">
        <f>(Fairbanks!$F$23*10^3)/Fairbanks!$B$8</f>
        <v>0</v>
      </c>
    </row>
    <row r="198" spans="1:18">
      <c r="A198" s="48"/>
      <c r="B198" s="52" t="s">
        <v>86</v>
      </c>
      <c r="C198" s="77">
        <f>(Miami!$F$24*10^3)/Miami!$B$8</f>
        <v>0</v>
      </c>
      <c r="D198" s="77">
        <f>(Houston!$F$24*10^3)/Houston!$B$8</f>
        <v>0</v>
      </c>
      <c r="E198" s="77">
        <f>(Phoenix!$F$24*10^3)/Phoenix!$B$8</f>
        <v>0</v>
      </c>
      <c r="F198" s="77">
        <f>(Atlanta!$F$24*10^3)/Atlanta!$B$8</f>
        <v>0</v>
      </c>
      <c r="G198" s="77">
        <f>(LosAngeles!$F$24*10^3)/LosAngeles!$B$8</f>
        <v>0</v>
      </c>
      <c r="H198" s="77">
        <f>(LasVegas!$F$24*10^3)/LasVegas!$B$8</f>
        <v>0</v>
      </c>
      <c r="I198" s="77">
        <f>(SanFrancisco!$F$24*10^3)/SanFrancisco!$B$8</f>
        <v>0</v>
      </c>
      <c r="J198" s="77">
        <f>(Baltimore!$F$24*10^3)/Baltimore!$B$8</f>
        <v>0</v>
      </c>
      <c r="K198" s="77">
        <f>(Albuquerque!$F$24*10^3)/Albuquerque!$B$8</f>
        <v>0</v>
      </c>
      <c r="L198" s="77">
        <f>(Seattle!$F$24*10^3)/Seattle!$B$8</f>
        <v>0</v>
      </c>
      <c r="M198" s="77">
        <f>(Chicago!$F$24*10^3)/Chicago!$B$8</f>
        <v>0</v>
      </c>
      <c r="N198" s="77">
        <f>(Boulder!$F$24*10^3)/Boulder!$B$8</f>
        <v>0</v>
      </c>
      <c r="O198" s="77">
        <f>(Minneapolis!$F$24*10^3)/Minneapolis!$B$8</f>
        <v>0</v>
      </c>
      <c r="P198" s="77">
        <f>(Helena!$F$24*10^3)/Helena!$B$8</f>
        <v>0</v>
      </c>
      <c r="Q198" s="77">
        <f>(Duluth!$F$24*10^3)/Duluth!$B$8</f>
        <v>0</v>
      </c>
      <c r="R198" s="77">
        <f>(Fairbanks!$F$24*10^3)/Fairbanks!$B$8</f>
        <v>0</v>
      </c>
    </row>
    <row r="199" spans="1:18">
      <c r="A199" s="48"/>
      <c r="B199" s="52" t="s">
        <v>87</v>
      </c>
      <c r="C199" s="77">
        <f>(Miami!$F$25*10^3)/Miami!$B$8</f>
        <v>0</v>
      </c>
      <c r="D199" s="77">
        <f>(Houston!$F$25*10^3)/Houston!$B$8</f>
        <v>0</v>
      </c>
      <c r="E199" s="77">
        <f>(Phoenix!$F$25*10^3)/Phoenix!$B$8</f>
        <v>0</v>
      </c>
      <c r="F199" s="77">
        <f>(Atlanta!$F$25*10^3)/Atlanta!$B$8</f>
        <v>0</v>
      </c>
      <c r="G199" s="77">
        <f>(LosAngeles!$F$25*10^3)/LosAngeles!$B$8</f>
        <v>0</v>
      </c>
      <c r="H199" s="77">
        <f>(LasVegas!$F$25*10^3)/LasVegas!$B$8</f>
        <v>0</v>
      </c>
      <c r="I199" s="77">
        <f>(SanFrancisco!$F$25*10^3)/SanFrancisco!$B$8</f>
        <v>0</v>
      </c>
      <c r="J199" s="77">
        <f>(Baltimore!$F$25*10^3)/Baltimore!$B$8</f>
        <v>0</v>
      </c>
      <c r="K199" s="77">
        <f>(Albuquerque!$F$25*10^3)/Albuquerque!$B$8</f>
        <v>0</v>
      </c>
      <c r="L199" s="77">
        <f>(Seattle!$F$25*10^3)/Seattle!$B$8</f>
        <v>0</v>
      </c>
      <c r="M199" s="77">
        <f>(Chicago!$F$25*10^3)/Chicago!$B$8</f>
        <v>0</v>
      </c>
      <c r="N199" s="77">
        <f>(Boulder!$F$25*10^3)/Boulder!$B$8</f>
        <v>0</v>
      </c>
      <c r="O199" s="77">
        <f>(Minneapolis!$F$25*10^3)/Minneapolis!$B$8</f>
        <v>0</v>
      </c>
      <c r="P199" s="77">
        <f>(Helena!$F$25*10^3)/Helena!$B$8</f>
        <v>0</v>
      </c>
      <c r="Q199" s="77">
        <f>(Duluth!$F$25*10^3)/Duluth!$B$8</f>
        <v>0</v>
      </c>
      <c r="R199" s="77">
        <f>(Fairbanks!$F$25*10^3)/Fairbanks!$B$8</f>
        <v>0</v>
      </c>
    </row>
    <row r="200" spans="1:18">
      <c r="A200" s="48"/>
      <c r="B200" s="52" t="s">
        <v>88</v>
      </c>
      <c r="C200" s="77">
        <f>(Miami!$F$26*10^3)/Miami!$B$8</f>
        <v>0</v>
      </c>
      <c r="D200" s="77">
        <f>(Houston!$F$26*10^3)/Houston!$B$8</f>
        <v>0</v>
      </c>
      <c r="E200" s="77">
        <f>(Phoenix!$F$26*10^3)/Phoenix!$B$8</f>
        <v>0</v>
      </c>
      <c r="F200" s="77">
        <f>(Atlanta!$F$26*10^3)/Atlanta!$B$8</f>
        <v>0</v>
      </c>
      <c r="G200" s="77">
        <f>(LosAngeles!$F$26*10^3)/LosAngeles!$B$8</f>
        <v>0</v>
      </c>
      <c r="H200" s="77">
        <f>(LasVegas!$F$26*10^3)/LasVegas!$B$8</f>
        <v>0</v>
      </c>
      <c r="I200" s="77">
        <f>(SanFrancisco!$F$26*10^3)/SanFrancisco!$B$8</f>
        <v>0</v>
      </c>
      <c r="J200" s="77">
        <f>(Baltimore!$F$26*10^3)/Baltimore!$B$8</f>
        <v>0</v>
      </c>
      <c r="K200" s="77">
        <f>(Albuquerque!$F$26*10^3)/Albuquerque!$B$8</f>
        <v>0</v>
      </c>
      <c r="L200" s="77">
        <f>(Seattle!$F$26*10^3)/Seattle!$B$8</f>
        <v>0</v>
      </c>
      <c r="M200" s="77">
        <f>(Chicago!$F$26*10^3)/Chicago!$B$8</f>
        <v>0</v>
      </c>
      <c r="N200" s="77">
        <f>(Boulder!$F$26*10^3)/Boulder!$B$8</f>
        <v>0</v>
      </c>
      <c r="O200" s="77">
        <f>(Minneapolis!$F$26*10^3)/Minneapolis!$B$8</f>
        <v>0</v>
      </c>
      <c r="P200" s="77">
        <f>(Helena!$F$26*10^3)/Helena!$B$8</f>
        <v>0</v>
      </c>
      <c r="Q200" s="77">
        <f>(Duluth!$F$26*10^3)/Duluth!$B$8</f>
        <v>0</v>
      </c>
      <c r="R200" s="77">
        <f>(Fairbanks!$F$26*10^3)/Fairbanks!$B$8</f>
        <v>0</v>
      </c>
    </row>
    <row r="201" spans="1:18">
      <c r="A201" s="48"/>
      <c r="B201" s="52" t="s">
        <v>89</v>
      </c>
      <c r="C201" s="77">
        <f>(Miami!$F$28*10^3)/Miami!$B$8</f>
        <v>0</v>
      </c>
      <c r="D201" s="77">
        <f>(Houston!$F$28*10^3)/Houston!$B$8</f>
        <v>0</v>
      </c>
      <c r="E201" s="77">
        <f>(Phoenix!$F$28*10^3)/Phoenix!$B$8</f>
        <v>0</v>
      </c>
      <c r="F201" s="77">
        <f>(Atlanta!$F$28*10^3)/Atlanta!$B$8</f>
        <v>0</v>
      </c>
      <c r="G201" s="77">
        <f>(LosAngeles!$F$28*10^3)/LosAngeles!$B$8</f>
        <v>0</v>
      </c>
      <c r="H201" s="77">
        <f>(LasVegas!$F$28*10^3)/LasVegas!$B$8</f>
        <v>0</v>
      </c>
      <c r="I201" s="77">
        <f>(SanFrancisco!$F$28*10^3)/SanFrancisco!$B$8</f>
        <v>0</v>
      </c>
      <c r="J201" s="77">
        <f>(Baltimore!$F$28*10^3)/Baltimore!$B$8</f>
        <v>0</v>
      </c>
      <c r="K201" s="77">
        <f>(Albuquerque!$F$28*10^3)/Albuquerque!$B$8</f>
        <v>0</v>
      </c>
      <c r="L201" s="77">
        <f>(Seattle!$F$28*10^3)/Seattle!$B$8</f>
        <v>0</v>
      </c>
      <c r="M201" s="77">
        <f>(Chicago!$F$28*10^3)/Chicago!$B$8</f>
        <v>0</v>
      </c>
      <c r="N201" s="77">
        <f>(Boulder!$F$28*10^3)/Boulder!$B$8</f>
        <v>0</v>
      </c>
      <c r="O201" s="77">
        <f>(Minneapolis!$F$28*10^3)/Minneapolis!$B$8</f>
        <v>0</v>
      </c>
      <c r="P201" s="77">
        <f>(Helena!$F$28*10^3)/Helena!$B$8</f>
        <v>0</v>
      </c>
      <c r="Q201" s="77">
        <f>(Duluth!$F$28*10^3)/Duluth!$B$8</f>
        <v>0</v>
      </c>
      <c r="R201" s="77">
        <f>(Fairbanks!$F$28*10^3)/Fairbanks!$B$8</f>
        <v>0</v>
      </c>
    </row>
    <row r="202" spans="1:18">
      <c r="A202" s="48"/>
      <c r="B202" s="51" t="s">
        <v>254</v>
      </c>
      <c r="C202" s="77">
        <f>(Miami!$B$2*10^3)/Miami!$B$8</f>
        <v>1093.1564653725607</v>
      </c>
      <c r="D202" s="77">
        <f>(Houston!$B$2*10^3)/Houston!$B$8</f>
        <v>1084.9654967981553</v>
      </c>
      <c r="E202" s="77">
        <f>(Phoenix!$B$2*10^3)/Phoenix!$B$8</f>
        <v>1047.6331631785667</v>
      </c>
      <c r="F202" s="77">
        <f>(Atlanta!$B$2*10^3)/Atlanta!$B$8</f>
        <v>1135.0964912663089</v>
      </c>
      <c r="G202" s="77">
        <f>(LosAngeles!$B$2*10^3)/LosAngeles!$B$8</f>
        <v>820.61822414221513</v>
      </c>
      <c r="H202" s="77">
        <f>(LasVegas!$B$2*10^3)/LasVegas!$B$8</f>
        <v>1010.2746742575165</v>
      </c>
      <c r="I202" s="77">
        <f>(SanFrancisco!$B$2*10^3)/SanFrancisco!$B$8</f>
        <v>922.38414291256731</v>
      </c>
      <c r="J202" s="77">
        <f>(Baltimore!$B$2*10^3)/Baltimore!$B$8</f>
        <v>1274.2078213069806</v>
      </c>
      <c r="K202" s="77">
        <f>(Albuquerque!$B$2*10^3)/Albuquerque!$B$8</f>
        <v>1103.496527883731</v>
      </c>
      <c r="L202" s="77">
        <f>(Seattle!$B$2*10^3)/Seattle!$B$8</f>
        <v>1110.7371871716966</v>
      </c>
      <c r="M202" s="77">
        <f>(Chicago!$B$2*10^3)/Chicago!$B$8</f>
        <v>1454.3350232564223</v>
      </c>
      <c r="N202" s="77">
        <f>(Boulder!$B$2*10^3)/Boulder!$B$8</f>
        <v>1249.7526144403421</v>
      </c>
      <c r="O202" s="77">
        <f>(Minneapolis!$B$2*10^3)/Minneapolis!$B$8</f>
        <v>1676.9166386950251</v>
      </c>
      <c r="P202" s="77">
        <f>(Helena!$B$2*10^3)/Helena!$B$8</f>
        <v>1484.9803181356504</v>
      </c>
      <c r="Q202" s="77">
        <f>(Duluth!$B$2*10^3)/Duluth!$B$8</f>
        <v>1849.0621144817546</v>
      </c>
      <c r="R202" s="77">
        <f>(Fairbanks!$B$2*10^3)/Fairbanks!$B$8</f>
        <v>2636.2713002236283</v>
      </c>
    </row>
    <row r="203" spans="1:18">
      <c r="A203" s="51" t="s">
        <v>290</v>
      </c>
      <c r="B203" s="45"/>
    </row>
    <row r="204" spans="1:18">
      <c r="A204" s="48"/>
      <c r="B204" s="51" t="s">
        <v>289</v>
      </c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</row>
    <row r="205" spans="1:18">
      <c r="A205" s="48"/>
      <c r="B205" s="52" t="s">
        <v>287</v>
      </c>
      <c r="C205" s="61">
        <f>10^(-3)*Miami!$C118</f>
        <v>156.38396800000001</v>
      </c>
      <c r="D205" s="61">
        <f>10^(-3)*Houston!$C118</f>
        <v>140.68211400000001</v>
      </c>
      <c r="E205" s="61">
        <f>10^(-3)*Phoenix!$C118</f>
        <v>120.72328200000001</v>
      </c>
      <c r="F205" s="61">
        <f>10^(-3)*Atlanta!$C118</f>
        <v>107.583848</v>
      </c>
      <c r="G205" s="61">
        <f>10^(-3)*LosAngeles!$C118</f>
        <v>124.64078900000001</v>
      </c>
      <c r="H205" s="61">
        <f>10^(-3)*LasVegas!$C118</f>
        <v>99.795454000000007</v>
      </c>
      <c r="I205" s="61">
        <f>10^(-3)*SanFrancisco!$C118</f>
        <v>96.157995999999997</v>
      </c>
      <c r="J205" s="61">
        <f>10^(-3)*Baltimore!$C118</f>
        <v>100.72922800000001</v>
      </c>
      <c r="K205" s="61">
        <f>10^(-3)*Albuquerque!$C118</f>
        <v>100.168947</v>
      </c>
      <c r="L205" s="61">
        <f>10^(-3)*Seattle!$C118</f>
        <v>96.876844000000006</v>
      </c>
      <c r="M205" s="61">
        <f>10^(-3)*Chicago!$C118</f>
        <v>103.040497</v>
      </c>
      <c r="N205" s="61">
        <f>10^(-3)*Boulder!$C118</f>
        <v>102.68261500000001</v>
      </c>
      <c r="O205" s="61">
        <f>10^(-3)*Minneapolis!$C118</f>
        <v>108.894222</v>
      </c>
      <c r="P205" s="61">
        <f>10^(-3)*Helena!$C118</f>
        <v>110.48522100000001</v>
      </c>
      <c r="Q205" s="61">
        <f>10^(-3)*Duluth!$C118</f>
        <v>110.571624</v>
      </c>
      <c r="R205" s="61">
        <f>10^(-3)*Fairbanks!$C118</f>
        <v>119.05507799999999</v>
      </c>
    </row>
    <row r="206" spans="1:18">
      <c r="A206" s="48"/>
      <c r="B206" s="52" t="s">
        <v>286</v>
      </c>
      <c r="C206" s="61">
        <f>10^(-3)*Miami!$C119</f>
        <v>165.06352799999999</v>
      </c>
      <c r="D206" s="61">
        <f>10^(-3)*Houston!$C119</f>
        <v>140.11484400000001</v>
      </c>
      <c r="E206" s="61">
        <f>10^(-3)*Phoenix!$C119</f>
        <v>126.231669</v>
      </c>
      <c r="F206" s="61">
        <f>10^(-3)*Atlanta!$C119</f>
        <v>113.41718</v>
      </c>
      <c r="G206" s="61">
        <f>10^(-3)*LosAngeles!$C119</f>
        <v>119.729086</v>
      </c>
      <c r="H206" s="61">
        <f>10^(-3)*LasVegas!$C119</f>
        <v>103.349457</v>
      </c>
      <c r="I206" s="61">
        <f>10^(-3)*SanFrancisco!$C119</f>
        <v>102.915627</v>
      </c>
      <c r="J206" s="61">
        <f>10^(-3)*Baltimore!$C119</f>
        <v>100.28777000000001</v>
      </c>
      <c r="K206" s="61">
        <f>10^(-3)*Albuquerque!$C119</f>
        <v>102.72495500000001</v>
      </c>
      <c r="L206" s="61">
        <f>10^(-3)*Seattle!$C119</f>
        <v>96.867289999999997</v>
      </c>
      <c r="M206" s="61">
        <f>10^(-3)*Chicago!$C119</f>
        <v>102.63683800000001</v>
      </c>
      <c r="N206" s="61">
        <f>10^(-3)*Boulder!$C119</f>
        <v>102.84664000000001</v>
      </c>
      <c r="O206" s="61">
        <f>10^(-3)*Minneapolis!$C119</f>
        <v>108.54303400000001</v>
      </c>
      <c r="P206" s="61">
        <f>10^(-3)*Helena!$C119</f>
        <v>110.231611</v>
      </c>
      <c r="Q206" s="61">
        <f>10^(-3)*Duluth!$C119</f>
        <v>110.60046200000001</v>
      </c>
      <c r="R206" s="61">
        <f>10^(-3)*Fairbanks!$C119</f>
        <v>118.86518099999999</v>
      </c>
    </row>
    <row r="207" spans="1:18">
      <c r="A207" s="48"/>
      <c r="B207" s="69" t="s">
        <v>285</v>
      </c>
      <c r="C207" s="61">
        <f>10^(-3)*Miami!$C120</f>
        <v>168.925285</v>
      </c>
      <c r="D207" s="61">
        <f>10^(-3)*Houston!$C120</f>
        <v>149.02799200000001</v>
      </c>
      <c r="E207" s="61">
        <f>10^(-3)*Phoenix!$C120</f>
        <v>148.29742899999999</v>
      </c>
      <c r="F207" s="61">
        <f>10^(-3)*Atlanta!$C120</f>
        <v>123.08579</v>
      </c>
      <c r="G207" s="61">
        <f>10^(-3)*LosAngeles!$C120</f>
        <v>121.975936</v>
      </c>
      <c r="H207" s="61">
        <f>10^(-3)*LasVegas!$C120</f>
        <v>114.645662</v>
      </c>
      <c r="I207" s="61">
        <f>10^(-3)*SanFrancisco!$C120</f>
        <v>95.725969000000006</v>
      </c>
      <c r="J207" s="61">
        <f>10^(-3)*Baltimore!$C120</f>
        <v>117.982071</v>
      </c>
      <c r="K207" s="61">
        <f>10^(-3)*Albuquerque!$C120</f>
        <v>104.20212100000001</v>
      </c>
      <c r="L207" s="61">
        <f>10^(-3)*Seattle!$C120</f>
        <v>96.671565000000001</v>
      </c>
      <c r="M207" s="61">
        <f>10^(-3)*Chicago!$C120</f>
        <v>107.50522100000001</v>
      </c>
      <c r="N207" s="61">
        <f>10^(-3)*Boulder!$C120</f>
        <v>110.344078</v>
      </c>
      <c r="O207" s="61">
        <f>10^(-3)*Minneapolis!$C120</f>
        <v>108.14446000000001</v>
      </c>
      <c r="P207" s="61">
        <f>10^(-3)*Helena!$C120</f>
        <v>108.646866</v>
      </c>
      <c r="Q207" s="61">
        <f>10^(-3)*Duluth!$C120</f>
        <v>110.057025</v>
      </c>
      <c r="R207" s="61">
        <f>10^(-3)*Fairbanks!$C120</f>
        <v>116.63580800000001</v>
      </c>
    </row>
    <row r="208" spans="1:18">
      <c r="A208" s="48"/>
      <c r="B208" s="69" t="s">
        <v>284</v>
      </c>
      <c r="C208" s="61">
        <f>10^(-3)*Miami!$C121</f>
        <v>177.24666200000001</v>
      </c>
      <c r="D208" s="61">
        <f>10^(-3)*Houston!$C121</f>
        <v>170.94618100000002</v>
      </c>
      <c r="E208" s="61">
        <f>10^(-3)*Phoenix!$C121</f>
        <v>155.330343</v>
      </c>
      <c r="F208" s="61">
        <f>10^(-3)*Atlanta!$C121</f>
        <v>148.43890900000002</v>
      </c>
      <c r="G208" s="61">
        <f>10^(-3)*LosAngeles!$C121</f>
        <v>132.918924</v>
      </c>
      <c r="H208" s="61">
        <f>10^(-3)*LasVegas!$C121</f>
        <v>141.23826399999999</v>
      </c>
      <c r="I208" s="61">
        <f>10^(-3)*SanFrancisco!$C121</f>
        <v>110.560108</v>
      </c>
      <c r="J208" s="61">
        <f>10^(-3)*Baltimore!$C121</f>
        <v>121.052234</v>
      </c>
      <c r="K208" s="61">
        <f>10^(-3)*Albuquerque!$C121</f>
        <v>124.45857700000001</v>
      </c>
      <c r="L208" s="61">
        <f>10^(-3)*Seattle!$C121</f>
        <v>101.094672</v>
      </c>
      <c r="M208" s="61">
        <f>10^(-3)*Chicago!$C121</f>
        <v>108.155883</v>
      </c>
      <c r="N208" s="61">
        <f>10^(-3)*Boulder!$C121</f>
        <v>118.27087200000001</v>
      </c>
      <c r="O208" s="61">
        <f>10^(-3)*Minneapolis!$C121</f>
        <v>120.993081</v>
      </c>
      <c r="P208" s="61">
        <f>10^(-3)*Helena!$C121</f>
        <v>106.335021</v>
      </c>
      <c r="Q208" s="61">
        <f>10^(-3)*Duluth!$C121</f>
        <v>106.66119999999999</v>
      </c>
      <c r="R208" s="61">
        <f>10^(-3)*Fairbanks!$C121</f>
        <v>113.57721600000001</v>
      </c>
    </row>
    <row r="209" spans="1:18">
      <c r="A209" s="48"/>
      <c r="B209" s="69" t="s">
        <v>266</v>
      </c>
      <c r="C209" s="61">
        <f>10^(-3)*Miami!$C122</f>
        <v>189.99992700000001</v>
      </c>
      <c r="D209" s="61">
        <f>10^(-3)*Houston!$C122</f>
        <v>184.20475500000001</v>
      </c>
      <c r="E209" s="61">
        <f>10^(-3)*Phoenix!$C122</f>
        <v>182.20119200000002</v>
      </c>
      <c r="F209" s="61">
        <f>10^(-3)*Atlanta!$C122</f>
        <v>164.71525500000001</v>
      </c>
      <c r="G209" s="61">
        <f>10^(-3)*LosAngeles!$C122</f>
        <v>131.41328700000003</v>
      </c>
      <c r="H209" s="61">
        <f>10^(-3)*LasVegas!$C122</f>
        <v>156.55799900000002</v>
      </c>
      <c r="I209" s="61">
        <f>10^(-3)*SanFrancisco!$C122</f>
        <v>112.816845</v>
      </c>
      <c r="J209" s="61">
        <f>10^(-3)*Baltimore!$C122</f>
        <v>144.135234</v>
      </c>
      <c r="K209" s="61">
        <f>10^(-3)*Albuquerque!$C122</f>
        <v>134.300625</v>
      </c>
      <c r="L209" s="61">
        <f>10^(-3)*Seattle!$C122</f>
        <v>112.805044</v>
      </c>
      <c r="M209" s="61">
        <f>10^(-3)*Chicago!$C122</f>
        <v>145.981605</v>
      </c>
      <c r="N209" s="61">
        <f>10^(-3)*Boulder!$C122</f>
        <v>128.787274</v>
      </c>
      <c r="O209" s="61">
        <f>10^(-3)*Minneapolis!$C122</f>
        <v>179.54609600000001</v>
      </c>
      <c r="P209" s="61">
        <f>10^(-3)*Helena!$C122</f>
        <v>126.71513300000001</v>
      </c>
      <c r="Q209" s="61">
        <f>10^(-3)*Duluth!$C122</f>
        <v>124.077321</v>
      </c>
      <c r="R209" s="61">
        <f>10^(-3)*Fairbanks!$C122</f>
        <v>116.73678100000001</v>
      </c>
    </row>
    <row r="210" spans="1:18">
      <c r="A210" s="48"/>
      <c r="B210" s="69" t="s">
        <v>283</v>
      </c>
      <c r="C210" s="61">
        <f>10^(-3)*Miami!$C123</f>
        <v>198.53129100000001</v>
      </c>
      <c r="D210" s="61">
        <f>10^(-3)*Houston!$C123</f>
        <v>186.97024600000003</v>
      </c>
      <c r="E210" s="61">
        <f>10^(-3)*Phoenix!$C123</f>
        <v>207.46407000000002</v>
      </c>
      <c r="F210" s="61">
        <f>10^(-3)*Atlanta!$C123</f>
        <v>179.11050800000001</v>
      </c>
      <c r="G210" s="61">
        <f>10^(-3)*LosAngeles!$C123</f>
        <v>132.84560400000001</v>
      </c>
      <c r="H210" s="61">
        <f>10^(-3)*LasVegas!$C123</f>
        <v>175.90057400000001</v>
      </c>
      <c r="I210" s="61">
        <f>10^(-3)*SanFrancisco!$C123</f>
        <v>116.362261</v>
      </c>
      <c r="J210" s="61">
        <f>10^(-3)*Baltimore!$C123</f>
        <v>177.85439199999999</v>
      </c>
      <c r="K210" s="61">
        <f>10^(-3)*Albuquerque!$C123</f>
        <v>148.13674400000002</v>
      </c>
      <c r="L210" s="61">
        <f>10^(-3)*Seattle!$C123</f>
        <v>118.69609800000001</v>
      </c>
      <c r="M210" s="61">
        <f>10^(-3)*Chicago!$C123</f>
        <v>175.07752900000003</v>
      </c>
      <c r="N210" s="61">
        <f>10^(-3)*Boulder!$C123</f>
        <v>141.964179</v>
      </c>
      <c r="O210" s="61">
        <f>10^(-3)*Minneapolis!$C123</f>
        <v>179.18470800000003</v>
      </c>
      <c r="P210" s="61">
        <f>10^(-3)*Helena!$C123</f>
        <v>154.24442999999999</v>
      </c>
      <c r="Q210" s="61">
        <f>10^(-3)*Duluth!$C123</f>
        <v>148.58025599999999</v>
      </c>
      <c r="R210" s="61">
        <f>10^(-3)*Fairbanks!$C123</f>
        <v>139.87004099999999</v>
      </c>
    </row>
    <row r="211" spans="1:18">
      <c r="A211" s="48"/>
      <c r="B211" s="69" t="s">
        <v>282</v>
      </c>
      <c r="C211" s="61">
        <f>10^(-3)*Miami!$C124</f>
        <v>194.03676100000001</v>
      </c>
      <c r="D211" s="61">
        <f>10^(-3)*Houston!$C124</f>
        <v>194.37914900000001</v>
      </c>
      <c r="E211" s="61">
        <f>10^(-3)*Phoenix!$C124</f>
        <v>204.848894</v>
      </c>
      <c r="F211" s="61">
        <f>10^(-3)*Atlanta!$C124</f>
        <v>194.59846299999998</v>
      </c>
      <c r="G211" s="61">
        <f>10^(-3)*LosAngeles!$C124</f>
        <v>141.90741699999998</v>
      </c>
      <c r="H211" s="61">
        <f>10^(-3)*LasVegas!$C124</f>
        <v>174.10095900000002</v>
      </c>
      <c r="I211" s="61">
        <f>10^(-3)*SanFrancisco!$C124</f>
        <v>128.42274</v>
      </c>
      <c r="J211" s="61">
        <f>10^(-3)*Baltimore!$C124</f>
        <v>184.414188</v>
      </c>
      <c r="K211" s="61">
        <f>10^(-3)*Albuquerque!$C124</f>
        <v>152.468829</v>
      </c>
      <c r="L211" s="61">
        <f>10^(-3)*Seattle!$C124</f>
        <v>130.27615</v>
      </c>
      <c r="M211" s="61">
        <f>10^(-3)*Chicago!$C124</f>
        <v>178.73779300000001</v>
      </c>
      <c r="N211" s="61">
        <f>10^(-3)*Boulder!$C124</f>
        <v>150.30110300000001</v>
      </c>
      <c r="O211" s="61">
        <f>10^(-3)*Minneapolis!$C124</f>
        <v>187.218693</v>
      </c>
      <c r="P211" s="61">
        <f>10^(-3)*Helena!$C124</f>
        <v>154.74358300000003</v>
      </c>
      <c r="Q211" s="61">
        <f>10^(-3)*Duluth!$C124</f>
        <v>166.20661999999999</v>
      </c>
      <c r="R211" s="61">
        <f>10^(-3)*Fairbanks!$C124</f>
        <v>148.696046</v>
      </c>
    </row>
    <row r="212" spans="1:18">
      <c r="A212" s="48"/>
      <c r="B212" s="69" t="s">
        <v>281</v>
      </c>
      <c r="C212" s="61">
        <f>10^(-3)*Miami!$C125</f>
        <v>196.71746400000001</v>
      </c>
      <c r="D212" s="61">
        <f>10^(-3)*Houston!$C125</f>
        <v>192.49855600000001</v>
      </c>
      <c r="E212" s="61">
        <f>10^(-3)*Phoenix!$C125</f>
        <v>205.23316</v>
      </c>
      <c r="F212" s="61">
        <f>10^(-3)*Atlanta!$C125</f>
        <v>183.890062</v>
      </c>
      <c r="G212" s="61">
        <f>10^(-3)*LosAngeles!$C125</f>
        <v>152.252623</v>
      </c>
      <c r="H212" s="61">
        <f>10^(-3)*LasVegas!$C125</f>
        <v>172.819895</v>
      </c>
      <c r="I212" s="61">
        <f>10^(-3)*SanFrancisco!$C125</f>
        <v>119.98155899999999</v>
      </c>
      <c r="J212" s="61">
        <f>10^(-3)*Baltimore!$C125</f>
        <v>184.74369099999998</v>
      </c>
      <c r="K212" s="61">
        <f>10^(-3)*Albuquerque!$C125</f>
        <v>150.74022200000002</v>
      </c>
      <c r="L212" s="61">
        <f>10^(-3)*Seattle!$C125</f>
        <v>125.771169</v>
      </c>
      <c r="M212" s="61">
        <f>10^(-3)*Chicago!$C125</f>
        <v>176.808243</v>
      </c>
      <c r="N212" s="61">
        <f>10^(-3)*Boulder!$C125</f>
        <v>151.36593299999998</v>
      </c>
      <c r="O212" s="61">
        <f>10^(-3)*Minneapolis!$C125</f>
        <v>177.293826</v>
      </c>
      <c r="P212" s="61">
        <f>10^(-3)*Helena!$C125</f>
        <v>149.61290500000001</v>
      </c>
      <c r="Q212" s="61">
        <f>10^(-3)*Duluth!$C125</f>
        <v>162.46355199999999</v>
      </c>
      <c r="R212" s="61">
        <f>10^(-3)*Fairbanks!$C125</f>
        <v>140.17314999999999</v>
      </c>
    </row>
    <row r="213" spans="1:18">
      <c r="A213" s="48"/>
      <c r="B213" s="69" t="s">
        <v>280</v>
      </c>
      <c r="C213" s="61">
        <f>10^(-3)*Miami!$C126</f>
        <v>188.60018700000001</v>
      </c>
      <c r="D213" s="61">
        <f>10^(-3)*Houston!$C126</f>
        <v>190.445437</v>
      </c>
      <c r="E213" s="61">
        <f>10^(-3)*Phoenix!$C126</f>
        <v>191.64457999999999</v>
      </c>
      <c r="F213" s="61">
        <f>10^(-3)*Atlanta!$C126</f>
        <v>169.16126800000001</v>
      </c>
      <c r="G213" s="61">
        <f>10^(-3)*LosAngeles!$C126</f>
        <v>148.682447</v>
      </c>
      <c r="H213" s="61">
        <f>10^(-3)*LasVegas!$C126</f>
        <v>169.87965599999998</v>
      </c>
      <c r="I213" s="61">
        <f>10^(-3)*SanFrancisco!$C126</f>
        <v>137.87226199999998</v>
      </c>
      <c r="J213" s="61">
        <f>10^(-3)*Baltimore!$C126</f>
        <v>157.759635</v>
      </c>
      <c r="K213" s="61">
        <f>10^(-3)*Albuquerque!$C126</f>
        <v>136.102474</v>
      </c>
      <c r="L213" s="61">
        <f>10^(-3)*Seattle!$C126</f>
        <v>142.76396299999999</v>
      </c>
      <c r="M213" s="61">
        <f>10^(-3)*Chicago!$C126</f>
        <v>149.831288</v>
      </c>
      <c r="N213" s="61">
        <f>10^(-3)*Boulder!$C126</f>
        <v>140.08617699999999</v>
      </c>
      <c r="O213" s="61">
        <f>10^(-3)*Minneapolis!$C126</f>
        <v>153.152422</v>
      </c>
      <c r="P213" s="61">
        <f>10^(-3)*Helena!$C126</f>
        <v>139.537339</v>
      </c>
      <c r="Q213" s="61">
        <f>10^(-3)*Duluth!$C126</f>
        <v>137.09264899999999</v>
      </c>
      <c r="R213" s="61">
        <f>10^(-3)*Fairbanks!$C126</f>
        <v>114.904996</v>
      </c>
    </row>
    <row r="214" spans="1:18">
      <c r="A214" s="48"/>
      <c r="B214" s="69" t="s">
        <v>279</v>
      </c>
      <c r="C214" s="61">
        <f>10^(-3)*Miami!$C127</f>
        <v>184.239304</v>
      </c>
      <c r="D214" s="61">
        <f>10^(-3)*Houston!$C127</f>
        <v>169.418353</v>
      </c>
      <c r="E214" s="61">
        <f>10^(-3)*Phoenix!$C127</f>
        <v>156.67169899999999</v>
      </c>
      <c r="F214" s="61">
        <f>10^(-3)*Atlanta!$C127</f>
        <v>152.492997</v>
      </c>
      <c r="G214" s="61">
        <f>10^(-3)*LosAngeles!$C127</f>
        <v>135.97154500000002</v>
      </c>
      <c r="H214" s="61">
        <f>10^(-3)*LasVegas!$C127</f>
        <v>142.28639900000002</v>
      </c>
      <c r="I214" s="61">
        <f>10^(-3)*SanFrancisco!$C127</f>
        <v>111.93807099999999</v>
      </c>
      <c r="J214" s="61">
        <f>10^(-3)*Baltimore!$C127</f>
        <v>137.01673600000001</v>
      </c>
      <c r="K214" s="61">
        <f>10^(-3)*Albuquerque!$C127</f>
        <v>120.20276799999999</v>
      </c>
      <c r="L214" s="61">
        <f>10^(-3)*Seattle!$C127</f>
        <v>100.723247</v>
      </c>
      <c r="M214" s="61">
        <f>10^(-3)*Chicago!$C127</f>
        <v>124.673526</v>
      </c>
      <c r="N214" s="61">
        <f>10^(-3)*Boulder!$C127</f>
        <v>125.323559</v>
      </c>
      <c r="O214" s="61">
        <f>10^(-3)*Minneapolis!$C127</f>
        <v>134.17889799999998</v>
      </c>
      <c r="P214" s="61">
        <f>10^(-3)*Helena!$C127</f>
        <v>121.00417</v>
      </c>
      <c r="Q214" s="61">
        <f>10^(-3)*Duluth!$C127</f>
        <v>129.46607499999999</v>
      </c>
      <c r="R214" s="61">
        <f>10^(-3)*Fairbanks!$C127</f>
        <v>117.51439999999999</v>
      </c>
    </row>
    <row r="215" spans="1:18">
      <c r="A215" s="48"/>
      <c r="B215" s="69" t="s">
        <v>278</v>
      </c>
      <c r="C215" s="61">
        <f>10^(-3)*Miami!$C128</f>
        <v>168.85755399999999</v>
      </c>
      <c r="D215" s="61">
        <f>10^(-3)*Houston!$C128</f>
        <v>148.825478</v>
      </c>
      <c r="E215" s="61">
        <f>10^(-3)*Phoenix!$C128</f>
        <v>140.68686300000002</v>
      </c>
      <c r="F215" s="61">
        <f>10^(-3)*Atlanta!$C128</f>
        <v>115.7072</v>
      </c>
      <c r="G215" s="61">
        <f>10^(-3)*LosAngeles!$C128</f>
        <v>125.17434299999999</v>
      </c>
      <c r="H215" s="61">
        <f>10^(-3)*LasVegas!$C128</f>
        <v>109.04052899999999</v>
      </c>
      <c r="I215" s="61">
        <f>10^(-3)*SanFrancisco!$C128</f>
        <v>96.163307000000003</v>
      </c>
      <c r="J215" s="61">
        <f>10^(-3)*Baltimore!$C128</f>
        <v>127.01107399999999</v>
      </c>
      <c r="K215" s="61">
        <f>10^(-3)*Albuquerque!$C128</f>
        <v>101.331051</v>
      </c>
      <c r="L215" s="61">
        <f>10^(-3)*Seattle!$C128</f>
        <v>96.83075199999999</v>
      </c>
      <c r="M215" s="61">
        <f>10^(-3)*Chicago!$C128</f>
        <v>122.52863400000001</v>
      </c>
      <c r="N215" s="61">
        <f>10^(-3)*Boulder!$C128</f>
        <v>102.534949</v>
      </c>
      <c r="O215" s="61">
        <f>10^(-3)*Minneapolis!$C128</f>
        <v>108.241398</v>
      </c>
      <c r="P215" s="61">
        <f>10^(-3)*Helena!$C128</f>
        <v>109.76163700000001</v>
      </c>
      <c r="Q215" s="61">
        <f>10^(-3)*Duluth!$C128</f>
        <v>110.28132600000001</v>
      </c>
      <c r="R215" s="61">
        <f>10^(-3)*Fairbanks!$C128</f>
        <v>118.09746700000001</v>
      </c>
    </row>
    <row r="216" spans="1:18">
      <c r="A216" s="48"/>
      <c r="B216" s="69" t="s">
        <v>277</v>
      </c>
      <c r="C216" s="61">
        <f>10^(-3)*Miami!$C129</f>
        <v>158.35906800000001</v>
      </c>
      <c r="D216" s="61">
        <f>10^(-3)*Houston!$C129</f>
        <v>145.09996100000001</v>
      </c>
      <c r="E216" s="61">
        <f>10^(-3)*Phoenix!$C129</f>
        <v>118.091142</v>
      </c>
      <c r="F216" s="61">
        <f>10^(-3)*Atlanta!$C129</f>
        <v>105.152136</v>
      </c>
      <c r="G216" s="61">
        <f>10^(-3)*LosAngeles!$C129</f>
        <v>125.985922</v>
      </c>
      <c r="H216" s="61">
        <f>10^(-3)*LasVegas!$C129</f>
        <v>103.452172</v>
      </c>
      <c r="I216" s="61">
        <f>10^(-3)*SanFrancisco!$C129</f>
        <v>96.120484000000005</v>
      </c>
      <c r="J216" s="61">
        <f>10^(-3)*Baltimore!$C129</f>
        <v>100.37605000000001</v>
      </c>
      <c r="K216" s="61">
        <f>10^(-3)*Albuquerque!$C129</f>
        <v>100.27753800000001</v>
      </c>
      <c r="L216" s="61">
        <f>10^(-3)*Seattle!$C129</f>
        <v>96.984888999999995</v>
      </c>
      <c r="M216" s="61">
        <f>10^(-3)*Chicago!$C129</f>
        <v>102.638738</v>
      </c>
      <c r="N216" s="61">
        <f>10^(-3)*Boulder!$C129</f>
        <v>102.90328699999999</v>
      </c>
      <c r="O216" s="61">
        <f>10^(-3)*Minneapolis!$C129</f>
        <v>108.74841000000001</v>
      </c>
      <c r="P216" s="61">
        <f>10^(-3)*Helena!$C129</f>
        <v>110.56955499999999</v>
      </c>
      <c r="Q216" s="61">
        <f>10^(-3)*Duluth!$C129</f>
        <v>110.53946400000001</v>
      </c>
      <c r="R216" s="61">
        <f>10^(-3)*Fairbanks!$C129</f>
        <v>118.731256</v>
      </c>
    </row>
    <row r="217" spans="1:18">
      <c r="A217" s="48"/>
      <c r="B217" s="69" t="s">
        <v>288</v>
      </c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</row>
    <row r="218" spans="1:18">
      <c r="A218" s="48"/>
      <c r="B218" s="52" t="s">
        <v>287</v>
      </c>
      <c r="C218" s="61" t="str">
        <f>Miami!$D118</f>
        <v>23-JAN-15:00</v>
      </c>
      <c r="D218" s="61" t="str">
        <f>Houston!$D118</f>
        <v>03-JAN-13:00</v>
      </c>
      <c r="E218" s="61" t="str">
        <f>Phoenix!$D118</f>
        <v>28-JAN-16:00</v>
      </c>
      <c r="F218" s="61" t="str">
        <f>Atlanta!$D118</f>
        <v>23-JAN-16:00</v>
      </c>
      <c r="G218" s="61" t="str">
        <f>LosAngeles!$D118</f>
        <v>26-JAN-13:00</v>
      </c>
      <c r="H218" s="61" t="str">
        <f>LasVegas!$D118</f>
        <v>18-JAN-16:00</v>
      </c>
      <c r="I218" s="61" t="str">
        <f>SanFrancisco!$D118</f>
        <v>04-JAN-17:49</v>
      </c>
      <c r="J218" s="61" t="str">
        <f>Baltimore!$D118</f>
        <v>17-JAN-17:00</v>
      </c>
      <c r="K218" s="61" t="str">
        <f>Albuquerque!$D118</f>
        <v>12-JAN-17:00</v>
      </c>
      <c r="L218" s="61" t="str">
        <f>Seattle!$D118</f>
        <v>31-JAN-17:00</v>
      </c>
      <c r="M218" s="61" t="str">
        <f>Chicago!$D118</f>
        <v>26-JAN-17:00</v>
      </c>
      <c r="N218" s="61" t="str">
        <f>Boulder!$D118</f>
        <v>05-JAN-17:00</v>
      </c>
      <c r="O218" s="61" t="str">
        <f>Minneapolis!$D118</f>
        <v>04-JAN-17:00</v>
      </c>
      <c r="P218" s="61" t="str">
        <f>Helena!$D118</f>
        <v>06-JAN-17:00</v>
      </c>
      <c r="Q218" s="61" t="str">
        <f>Duluth!$D118</f>
        <v>09-JAN-17:00</v>
      </c>
      <c r="R218" s="61" t="str">
        <f>Fairbanks!$D118</f>
        <v>13-JAN-09:09</v>
      </c>
    </row>
    <row r="219" spans="1:18">
      <c r="A219" s="48"/>
      <c r="B219" s="52" t="s">
        <v>286</v>
      </c>
      <c r="C219" s="61" t="str">
        <f>Miami!$D119</f>
        <v>25-FEB-13:00</v>
      </c>
      <c r="D219" s="61" t="str">
        <f>Houston!$D119</f>
        <v>23-FEB-15:00</v>
      </c>
      <c r="E219" s="61" t="str">
        <f>Phoenix!$D119</f>
        <v>28-FEB-16:00</v>
      </c>
      <c r="F219" s="61" t="str">
        <f>Atlanta!$D119</f>
        <v>18-FEB-15:00</v>
      </c>
      <c r="G219" s="61" t="str">
        <f>LosAngeles!$D119</f>
        <v>13-FEB-11:00</v>
      </c>
      <c r="H219" s="61" t="str">
        <f>LasVegas!$D119</f>
        <v>08-FEB-17:10</v>
      </c>
      <c r="I219" s="61" t="str">
        <f>SanFrancisco!$D119</f>
        <v>15-FEB-15:00</v>
      </c>
      <c r="J219" s="61" t="str">
        <f>Baltimore!$D119</f>
        <v>23-FEB-17:00</v>
      </c>
      <c r="K219" s="61" t="str">
        <f>Albuquerque!$D119</f>
        <v>14-FEB-15:00</v>
      </c>
      <c r="L219" s="61" t="str">
        <f>Seattle!$D119</f>
        <v>11-FEB-17:00</v>
      </c>
      <c r="M219" s="61" t="str">
        <f>Chicago!$D119</f>
        <v>03-FEB-17:00</v>
      </c>
      <c r="N219" s="61" t="str">
        <f>Boulder!$D119</f>
        <v>15-FEB-17:00</v>
      </c>
      <c r="O219" s="61" t="str">
        <f>Minneapolis!$D119</f>
        <v>03-FEB-17:00</v>
      </c>
      <c r="P219" s="61" t="str">
        <f>Helena!$D119</f>
        <v>23-FEB-17:00</v>
      </c>
      <c r="Q219" s="61" t="str">
        <f>Duluth!$D119</f>
        <v>01-FEB-17:00</v>
      </c>
      <c r="R219" s="61" t="str">
        <f>Fairbanks!$D119</f>
        <v>03-FEB-09:09</v>
      </c>
    </row>
    <row r="220" spans="1:18">
      <c r="A220" s="48"/>
      <c r="B220" s="69" t="s">
        <v>285</v>
      </c>
      <c r="C220" s="61" t="str">
        <f>Miami!$D120</f>
        <v>13-MAR-14:00</v>
      </c>
      <c r="D220" s="61" t="str">
        <f>Houston!$D120</f>
        <v>25-MAR-16:00</v>
      </c>
      <c r="E220" s="61" t="str">
        <f>Phoenix!$D120</f>
        <v>17-MAR-15:00</v>
      </c>
      <c r="F220" s="61" t="str">
        <f>Atlanta!$D120</f>
        <v>28-MAR-15:00</v>
      </c>
      <c r="G220" s="61" t="str">
        <f>LosAngeles!$D120</f>
        <v>31-MAR-14:09</v>
      </c>
      <c r="H220" s="61" t="str">
        <f>LasVegas!$D120</f>
        <v>31-MAR-15:00</v>
      </c>
      <c r="I220" s="61" t="str">
        <f>SanFrancisco!$D120</f>
        <v>01-MAR-17:00</v>
      </c>
      <c r="J220" s="61" t="str">
        <f>Baltimore!$D120</f>
        <v>09-MAR-15:00</v>
      </c>
      <c r="K220" s="61" t="str">
        <f>Albuquerque!$D120</f>
        <v>02-MAR-15:09</v>
      </c>
      <c r="L220" s="61" t="str">
        <f>Seattle!$D120</f>
        <v>06-MAR-17:00</v>
      </c>
      <c r="M220" s="61" t="str">
        <f>Chicago!$D120</f>
        <v>31-MAR-14:00</v>
      </c>
      <c r="N220" s="61" t="str">
        <f>Boulder!$D120</f>
        <v>30-MAR-16:00</v>
      </c>
      <c r="O220" s="61" t="str">
        <f>Minneapolis!$D120</f>
        <v>01-MAR-17:00</v>
      </c>
      <c r="P220" s="61" t="str">
        <f>Helena!$D120</f>
        <v>30-MAR-16:00</v>
      </c>
      <c r="Q220" s="61" t="str">
        <f>Duluth!$D120</f>
        <v>08-MAR-17:00</v>
      </c>
      <c r="R220" s="61" t="str">
        <f>Fairbanks!$D120</f>
        <v>02-MAR-17:00</v>
      </c>
    </row>
    <row r="221" spans="1:18">
      <c r="A221" s="48"/>
      <c r="B221" s="69" t="s">
        <v>284</v>
      </c>
      <c r="C221" s="61" t="str">
        <f>Miami!$D121</f>
        <v>01-APR-15:00</v>
      </c>
      <c r="D221" s="61" t="str">
        <f>Houston!$D121</f>
        <v>29-APR-14:00</v>
      </c>
      <c r="E221" s="61" t="str">
        <f>Phoenix!$D121</f>
        <v>01-APR-16:00</v>
      </c>
      <c r="F221" s="61" t="str">
        <f>Atlanta!$D121</f>
        <v>15-APR-15:00</v>
      </c>
      <c r="G221" s="61" t="str">
        <f>LosAngeles!$D121</f>
        <v>11-APR-15:00</v>
      </c>
      <c r="H221" s="61" t="str">
        <f>LasVegas!$D121</f>
        <v>21-APR-15:00</v>
      </c>
      <c r="I221" s="61" t="str">
        <f>SanFrancisco!$D121</f>
        <v>29-APR-14:20</v>
      </c>
      <c r="J221" s="61" t="str">
        <f>Baltimore!$D121</f>
        <v>04-APR-15:00</v>
      </c>
      <c r="K221" s="61" t="str">
        <f>Albuquerque!$D121</f>
        <v>22-APR-13:00</v>
      </c>
      <c r="L221" s="61" t="str">
        <f>Seattle!$D121</f>
        <v>29-APR-14:00</v>
      </c>
      <c r="M221" s="61" t="str">
        <f>Chicago!$D121</f>
        <v>07-APR-14:00</v>
      </c>
      <c r="N221" s="61" t="str">
        <f>Boulder!$D121</f>
        <v>25-APR-14:00</v>
      </c>
      <c r="O221" s="61" t="str">
        <f>Minneapolis!$D121</f>
        <v>01-APR-16:00</v>
      </c>
      <c r="P221" s="61" t="str">
        <f>Helena!$D121</f>
        <v>04-APR-08:09</v>
      </c>
      <c r="Q221" s="61" t="str">
        <f>Duluth!$D121</f>
        <v>04-APR-14:00</v>
      </c>
      <c r="R221" s="61" t="str">
        <f>Fairbanks!$D121</f>
        <v>10-APR-08:09</v>
      </c>
    </row>
    <row r="222" spans="1:18">
      <c r="A222" s="48"/>
      <c r="B222" s="69" t="s">
        <v>266</v>
      </c>
      <c r="C222" s="61" t="str">
        <f>Miami!$D122</f>
        <v>24-MAY-14:00</v>
      </c>
      <c r="D222" s="61" t="str">
        <f>Houston!$D122</f>
        <v>18-MAY-14:50</v>
      </c>
      <c r="E222" s="61" t="str">
        <f>Phoenix!$D122</f>
        <v>27-MAY-16:00</v>
      </c>
      <c r="F222" s="61" t="str">
        <f>Atlanta!$D122</f>
        <v>31-MAY-16:00</v>
      </c>
      <c r="G222" s="61" t="str">
        <f>LosAngeles!$D122</f>
        <v>30-MAY-12:00</v>
      </c>
      <c r="H222" s="61" t="str">
        <f>LasVegas!$D122</f>
        <v>31-MAY-15:00</v>
      </c>
      <c r="I222" s="61" t="str">
        <f>SanFrancisco!$D122</f>
        <v>17-MAY-13:00</v>
      </c>
      <c r="J222" s="61" t="str">
        <f>Baltimore!$D122</f>
        <v>31-MAY-15:00</v>
      </c>
      <c r="K222" s="61" t="str">
        <f>Albuquerque!$D122</f>
        <v>31-MAY-15:00</v>
      </c>
      <c r="L222" s="61" t="str">
        <f>Seattle!$D122</f>
        <v>05-MAY-15:00</v>
      </c>
      <c r="M222" s="61" t="str">
        <f>Chicago!$D122</f>
        <v>30-MAY-15:00</v>
      </c>
      <c r="N222" s="61" t="str">
        <f>Boulder!$D122</f>
        <v>23-MAY-15:00</v>
      </c>
      <c r="O222" s="61" t="str">
        <f>Minneapolis!$D122</f>
        <v>27-MAY-14:00</v>
      </c>
      <c r="P222" s="61" t="str">
        <f>Helena!$D122</f>
        <v>16-MAY-16:00</v>
      </c>
      <c r="Q222" s="61" t="str">
        <f>Duluth!$D122</f>
        <v>31-MAY-15:00</v>
      </c>
      <c r="R222" s="61" t="str">
        <f>Fairbanks!$D122</f>
        <v>24-MAY-14:00</v>
      </c>
    </row>
    <row r="223" spans="1:18">
      <c r="A223" s="48"/>
      <c r="B223" s="69" t="s">
        <v>283</v>
      </c>
      <c r="C223" s="61" t="str">
        <f>Miami!$D123</f>
        <v>27-JUN-14:00</v>
      </c>
      <c r="D223" s="61" t="str">
        <f>Houston!$D123</f>
        <v>13-JUN-14:00</v>
      </c>
      <c r="E223" s="61" t="str">
        <f>Phoenix!$D123</f>
        <v>28-JUN-15:00</v>
      </c>
      <c r="F223" s="61" t="str">
        <f>Atlanta!$D123</f>
        <v>19-JUN-14:00</v>
      </c>
      <c r="G223" s="61" t="str">
        <f>LosAngeles!$D123</f>
        <v>30-JUN-14:00</v>
      </c>
      <c r="H223" s="61" t="str">
        <f>LasVegas!$D123</f>
        <v>27-JUN-15:00</v>
      </c>
      <c r="I223" s="61" t="str">
        <f>SanFrancisco!$D123</f>
        <v>16-JUN-14:00</v>
      </c>
      <c r="J223" s="61" t="str">
        <f>Baltimore!$D123</f>
        <v>30-JUN-16:00</v>
      </c>
      <c r="K223" s="61" t="str">
        <f>Albuquerque!$D123</f>
        <v>29-JUN-14:09</v>
      </c>
      <c r="L223" s="61" t="str">
        <f>Seattle!$D123</f>
        <v>28-JUN-14:00</v>
      </c>
      <c r="M223" s="61" t="str">
        <f>Chicago!$D123</f>
        <v>08-JUN-12:00</v>
      </c>
      <c r="N223" s="61" t="str">
        <f>Boulder!$D123</f>
        <v>28-JUN-13:00</v>
      </c>
      <c r="O223" s="61" t="str">
        <f>Minneapolis!$D123</f>
        <v>29-JUN-14:00</v>
      </c>
      <c r="P223" s="61" t="str">
        <f>Helena!$D123</f>
        <v>30-JUN-15:00</v>
      </c>
      <c r="Q223" s="61" t="str">
        <f>Duluth!$D123</f>
        <v>14-JUN-14:00</v>
      </c>
      <c r="R223" s="61" t="str">
        <f>Fairbanks!$D123</f>
        <v>20-JUN-16:00</v>
      </c>
    </row>
    <row r="224" spans="1:18">
      <c r="A224" s="48"/>
      <c r="B224" s="69" t="s">
        <v>282</v>
      </c>
      <c r="C224" s="61" t="str">
        <f>Miami!$D124</f>
        <v>13-JUL-14:00</v>
      </c>
      <c r="D224" s="61" t="str">
        <f>Houston!$D124</f>
        <v>18-JUL-12:00</v>
      </c>
      <c r="E224" s="61" t="str">
        <f>Phoenix!$D124</f>
        <v>11-JUL-15:00</v>
      </c>
      <c r="F224" s="61" t="str">
        <f>Atlanta!$D124</f>
        <v>03-JUL-14:00</v>
      </c>
      <c r="G224" s="61" t="str">
        <f>LosAngeles!$D124</f>
        <v>24-JUL-14:39</v>
      </c>
      <c r="H224" s="61" t="str">
        <f>LasVegas!$D124</f>
        <v>25-JUL-15:00</v>
      </c>
      <c r="I224" s="61" t="str">
        <f>SanFrancisco!$D124</f>
        <v>03-JUL-12:00</v>
      </c>
      <c r="J224" s="61" t="str">
        <f>Baltimore!$D124</f>
        <v>25-JUL-12:00</v>
      </c>
      <c r="K224" s="61" t="str">
        <f>Albuquerque!$D124</f>
        <v>31-JUL-14:00</v>
      </c>
      <c r="L224" s="61" t="str">
        <f>Seattle!$D124</f>
        <v>24-JUL-14:00</v>
      </c>
      <c r="M224" s="61" t="str">
        <f>Chicago!$D124</f>
        <v>13-JUL-14:00</v>
      </c>
      <c r="N224" s="61" t="str">
        <f>Boulder!$D124</f>
        <v>17-JUL-15:00</v>
      </c>
      <c r="O224" s="61" t="str">
        <f>Minneapolis!$D124</f>
        <v>15-JUL-14:00</v>
      </c>
      <c r="P224" s="61" t="str">
        <f>Helena!$D124</f>
        <v>21-JUL-16:00</v>
      </c>
      <c r="Q224" s="61" t="str">
        <f>Duluth!$D124</f>
        <v>08-JUL-15:00</v>
      </c>
      <c r="R224" s="61" t="str">
        <f>Fairbanks!$D124</f>
        <v>29-JUL-16:00</v>
      </c>
    </row>
    <row r="225" spans="1:18">
      <c r="A225" s="48"/>
      <c r="B225" s="69" t="s">
        <v>281</v>
      </c>
      <c r="C225" s="61" t="str">
        <f>Miami!$D125</f>
        <v>21-AUG-14:00</v>
      </c>
      <c r="D225" s="61" t="str">
        <f>Houston!$D125</f>
        <v>31-AUG-15:00</v>
      </c>
      <c r="E225" s="61" t="str">
        <f>Phoenix!$D125</f>
        <v>01-AUG-16:00</v>
      </c>
      <c r="F225" s="61" t="str">
        <f>Atlanta!$D125</f>
        <v>17-AUG-14:00</v>
      </c>
      <c r="G225" s="61" t="str">
        <f>LosAngeles!$D125</f>
        <v>08-AUG-12:00</v>
      </c>
      <c r="H225" s="61" t="str">
        <f>LasVegas!$D125</f>
        <v>04-AUG-15:00</v>
      </c>
      <c r="I225" s="61" t="str">
        <f>SanFrancisco!$D125</f>
        <v>15-AUG-11:00</v>
      </c>
      <c r="J225" s="61" t="str">
        <f>Baltimore!$D125</f>
        <v>09-AUG-14:00</v>
      </c>
      <c r="K225" s="61" t="str">
        <f>Albuquerque!$D125</f>
        <v>01-AUG-14:00</v>
      </c>
      <c r="L225" s="61" t="str">
        <f>Seattle!$D125</f>
        <v>07-AUG-14:00</v>
      </c>
      <c r="M225" s="61" t="str">
        <f>Chicago!$D125</f>
        <v>04-AUG-15:00</v>
      </c>
      <c r="N225" s="61" t="str">
        <f>Boulder!$D125</f>
        <v>30-AUG-13:00</v>
      </c>
      <c r="O225" s="61" t="str">
        <f>Minneapolis!$D125</f>
        <v>25-AUG-16:00</v>
      </c>
      <c r="P225" s="61" t="str">
        <f>Helena!$D125</f>
        <v>09-AUG-16:00</v>
      </c>
      <c r="Q225" s="61" t="str">
        <f>Duluth!$D125</f>
        <v>12-AUG-14:00</v>
      </c>
      <c r="R225" s="61" t="str">
        <f>Fairbanks!$D125</f>
        <v>15-AUG-16:00</v>
      </c>
    </row>
    <row r="226" spans="1:18">
      <c r="A226" s="48"/>
      <c r="B226" s="69" t="s">
        <v>280</v>
      </c>
      <c r="C226" s="61" t="str">
        <f>Miami!$D126</f>
        <v>11-SEP-14:00</v>
      </c>
      <c r="D226" s="61" t="str">
        <f>Houston!$D126</f>
        <v>16-SEP-14:00</v>
      </c>
      <c r="E226" s="61" t="str">
        <f>Phoenix!$D126</f>
        <v>09-SEP-15:00</v>
      </c>
      <c r="F226" s="61" t="str">
        <f>Atlanta!$D126</f>
        <v>11-SEP-13:00</v>
      </c>
      <c r="G226" s="61" t="str">
        <f>LosAngeles!$D126</f>
        <v>25-SEP-14:00</v>
      </c>
      <c r="H226" s="61" t="str">
        <f>LasVegas!$D126</f>
        <v>01-SEP-14:00</v>
      </c>
      <c r="I226" s="61" t="str">
        <f>SanFrancisco!$D126</f>
        <v>28-SEP-14:00</v>
      </c>
      <c r="J226" s="61" t="str">
        <f>Baltimore!$D126</f>
        <v>09-SEP-14:00</v>
      </c>
      <c r="K226" s="61" t="str">
        <f>Albuquerque!$D126</f>
        <v>02-SEP-14:00</v>
      </c>
      <c r="L226" s="61" t="str">
        <f>Seattle!$D126</f>
        <v>02-SEP-15:00</v>
      </c>
      <c r="M226" s="61" t="str">
        <f>Chicago!$D126</f>
        <v>27-SEP-15:00</v>
      </c>
      <c r="N226" s="61" t="str">
        <f>Boulder!$D126</f>
        <v>02-SEP-14:00</v>
      </c>
      <c r="O226" s="61" t="str">
        <f>Minneapolis!$D126</f>
        <v>14-SEP-14:00</v>
      </c>
      <c r="P226" s="61" t="str">
        <f>Helena!$D126</f>
        <v>01-SEP-16:00</v>
      </c>
      <c r="Q226" s="61" t="str">
        <f>Duluth!$D126</f>
        <v>07-SEP-14:00</v>
      </c>
      <c r="R226" s="61" t="str">
        <f>Fairbanks!$D126</f>
        <v>02-SEP-14:00</v>
      </c>
    </row>
    <row r="227" spans="1:18">
      <c r="A227" s="48"/>
      <c r="B227" s="69" t="s">
        <v>279</v>
      </c>
      <c r="C227" s="61" t="str">
        <f>Miami!$D127</f>
        <v>06-OCT-14:00</v>
      </c>
      <c r="D227" s="61" t="str">
        <f>Houston!$D127</f>
        <v>06-OCT-15:00</v>
      </c>
      <c r="E227" s="61" t="str">
        <f>Phoenix!$D127</f>
        <v>14-OCT-13:00</v>
      </c>
      <c r="F227" s="61" t="str">
        <f>Atlanta!$D127</f>
        <v>12-OCT-15:00</v>
      </c>
      <c r="G227" s="61" t="str">
        <f>LosAngeles!$D127</f>
        <v>05-OCT-14:09</v>
      </c>
      <c r="H227" s="61" t="str">
        <f>LasVegas!$D127</f>
        <v>03-OCT-15:00</v>
      </c>
      <c r="I227" s="61" t="str">
        <f>SanFrancisco!$D127</f>
        <v>13-OCT-15:00</v>
      </c>
      <c r="J227" s="61" t="str">
        <f>Baltimore!$D127</f>
        <v>20-OCT-15:00</v>
      </c>
      <c r="K227" s="61" t="str">
        <f>Albuquerque!$D127</f>
        <v>13-OCT-14:00</v>
      </c>
      <c r="L227" s="61" t="str">
        <f>Seattle!$D127</f>
        <v>17-OCT-14:00</v>
      </c>
      <c r="M227" s="61" t="str">
        <f>Chicago!$D127</f>
        <v>31-OCT-14:09</v>
      </c>
      <c r="N227" s="61" t="str">
        <f>Boulder!$D127</f>
        <v>05-OCT-14:00</v>
      </c>
      <c r="O227" s="61" t="str">
        <f>Minneapolis!$D127</f>
        <v>07-OCT-14:00</v>
      </c>
      <c r="P227" s="61" t="str">
        <f>Helena!$D127</f>
        <v>06-OCT-16:00</v>
      </c>
      <c r="Q227" s="61" t="str">
        <f>Duluth!$D127</f>
        <v>07-OCT-14:00</v>
      </c>
      <c r="R227" s="61" t="str">
        <f>Fairbanks!$D127</f>
        <v>27-OCT-08:09</v>
      </c>
    </row>
    <row r="228" spans="1:18">
      <c r="A228" s="48"/>
      <c r="B228" s="69" t="s">
        <v>278</v>
      </c>
      <c r="C228" s="61" t="str">
        <f>Miami!$D128</f>
        <v>07-NOV-15:09</v>
      </c>
      <c r="D228" s="61" t="str">
        <f>Houston!$D128</f>
        <v>03-NOV-14:00</v>
      </c>
      <c r="E228" s="61" t="str">
        <f>Phoenix!$D128</f>
        <v>13-NOV-16:00</v>
      </c>
      <c r="F228" s="61" t="str">
        <f>Atlanta!$D128</f>
        <v>22-NOV-15:09</v>
      </c>
      <c r="G228" s="61" t="str">
        <f>LosAngeles!$D128</f>
        <v>20-NOV-12:00</v>
      </c>
      <c r="H228" s="61" t="str">
        <f>LasVegas!$D128</f>
        <v>10-NOV-16:40</v>
      </c>
      <c r="I228" s="61" t="str">
        <f>SanFrancisco!$D128</f>
        <v>14-NOV-16:00</v>
      </c>
      <c r="J228" s="61" t="str">
        <f>Baltimore!$D128</f>
        <v>04-NOV-12:00</v>
      </c>
      <c r="K228" s="61" t="str">
        <f>Albuquerque!$D128</f>
        <v>08-NOV-17:10</v>
      </c>
      <c r="L228" s="61" t="str">
        <f>Seattle!$D128</f>
        <v>16-NOV-17:00</v>
      </c>
      <c r="M228" s="61" t="str">
        <f>Chicago!$D128</f>
        <v>02-NOV-14:00</v>
      </c>
      <c r="N228" s="61" t="str">
        <f>Boulder!$D128</f>
        <v>04-NOV-16:00</v>
      </c>
      <c r="O228" s="61" t="str">
        <f>Minneapolis!$D128</f>
        <v>27-NOV-17:00</v>
      </c>
      <c r="P228" s="61" t="str">
        <f>Helena!$D128</f>
        <v>29-NOV-17:00</v>
      </c>
      <c r="Q228" s="61" t="str">
        <f>Duluth!$D128</f>
        <v>24-NOV-17:00</v>
      </c>
      <c r="R228" s="61" t="str">
        <f>Fairbanks!$D128</f>
        <v>02-NOV-08:09</v>
      </c>
    </row>
    <row r="229" spans="1:18">
      <c r="A229" s="48"/>
      <c r="B229" s="69" t="s">
        <v>277</v>
      </c>
      <c r="C229" s="61" t="str">
        <f>Miami!$D129</f>
        <v>15-DEC-15:00</v>
      </c>
      <c r="D229" s="61" t="str">
        <f>Houston!$D129</f>
        <v>02-DEC-14:00</v>
      </c>
      <c r="E229" s="61" t="str">
        <f>Phoenix!$D129</f>
        <v>09-DEC-15:00</v>
      </c>
      <c r="F229" s="61" t="str">
        <f>Atlanta!$D129</f>
        <v>13-DEC-15:09</v>
      </c>
      <c r="G229" s="61" t="str">
        <f>LosAngeles!$D129</f>
        <v>19-DEC-12:00</v>
      </c>
      <c r="H229" s="61" t="str">
        <f>LasVegas!$D129</f>
        <v>05-DEC-14:00</v>
      </c>
      <c r="I229" s="61" t="str">
        <f>SanFrancisco!$D129</f>
        <v>27-DEC-17:00</v>
      </c>
      <c r="J229" s="61" t="str">
        <f>Baltimore!$D129</f>
        <v>14-DEC-17:00</v>
      </c>
      <c r="K229" s="61" t="str">
        <f>Albuquerque!$D129</f>
        <v>28-DEC-17:00</v>
      </c>
      <c r="L229" s="61" t="str">
        <f>Seattle!$D129</f>
        <v>13-DEC-17:00</v>
      </c>
      <c r="M229" s="61" t="str">
        <f>Chicago!$D129</f>
        <v>14-DEC-17:00</v>
      </c>
      <c r="N229" s="61" t="str">
        <f>Boulder!$D129</f>
        <v>11-DEC-17:00</v>
      </c>
      <c r="O229" s="61" t="str">
        <f>Minneapolis!$D129</f>
        <v>30-DEC-17:00</v>
      </c>
      <c r="P229" s="61" t="str">
        <f>Helena!$D129</f>
        <v>11-DEC-17:00</v>
      </c>
      <c r="Q229" s="61" t="str">
        <f>Duluth!$D129</f>
        <v>30-DEC-17:00</v>
      </c>
      <c r="R229" s="61" t="str">
        <f>Fairbanks!$D129</f>
        <v>29-DEC-09:09</v>
      </c>
    </row>
    <row r="230" spans="1:18" s="81" customFormat="1">
      <c r="A230" s="72" t="s">
        <v>537</v>
      </c>
      <c r="B230" s="69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</row>
    <row r="231" spans="1:18" s="81" customFormat="1">
      <c r="A231" s="48"/>
      <c r="B231" s="87" t="s">
        <v>539</v>
      </c>
      <c r="C231" s="82">
        <f>Miami!$B$4</f>
        <v>8292.34</v>
      </c>
      <c r="D231" s="82">
        <f>Houston!$B$4</f>
        <v>8279.0300000000007</v>
      </c>
      <c r="E231" s="82">
        <f>Phoenix!$B$4</f>
        <v>7165.55</v>
      </c>
      <c r="F231" s="82">
        <f>Atlanta!$B$4</f>
        <v>7285.72</v>
      </c>
      <c r="G231" s="82">
        <f>LosAngeles!$B$4</f>
        <v>5462.8</v>
      </c>
      <c r="H231" s="82">
        <f>LasVegas!$B$4</f>
        <v>7309.52</v>
      </c>
      <c r="I231" s="82">
        <f>SanFrancisco!$B$4</f>
        <v>5377.79</v>
      </c>
      <c r="J231" s="82">
        <f>Baltimore!$B$4</f>
        <v>7715.38</v>
      </c>
      <c r="K231" s="82">
        <f>Albuquerque!$B$4</f>
        <v>6654.53</v>
      </c>
      <c r="L231" s="82">
        <f>Seattle!$B$4</f>
        <v>3791.63</v>
      </c>
      <c r="M231" s="82">
        <f>Chicago!$B$4</f>
        <v>8062.89</v>
      </c>
      <c r="N231" s="82">
        <f>Boulder!$B$4</f>
        <v>6994.8</v>
      </c>
      <c r="O231" s="82">
        <f>Minneapolis!$B$4</f>
        <v>8644.8799999999992</v>
      </c>
      <c r="P231" s="82">
        <f>Helena!$B$4</f>
        <v>8117.01</v>
      </c>
      <c r="Q231" s="82">
        <f>Duluth!$B$4</f>
        <v>8937.19</v>
      </c>
      <c r="R231" s="82">
        <f>Fairbanks!$B$4</f>
        <v>11486.44</v>
      </c>
    </row>
    <row r="232" spans="1:18" s="81" customFormat="1">
      <c r="A232" s="48"/>
      <c r="B232" s="88" t="s">
        <v>538</v>
      </c>
      <c r="C232" s="82">
        <f>Miami!$C$4</f>
        <v>3614.81</v>
      </c>
      <c r="D232" s="82">
        <f>Houston!$C$4</f>
        <v>3609</v>
      </c>
      <c r="E232" s="82">
        <f>Phoenix!$C$4</f>
        <v>3123.61</v>
      </c>
      <c r="F232" s="82">
        <f>Atlanta!$C$4</f>
        <v>3176</v>
      </c>
      <c r="G232" s="82">
        <f>LosAngeles!$C$4</f>
        <v>2381.35</v>
      </c>
      <c r="H232" s="82">
        <f>LasVegas!$C$4</f>
        <v>3186.37</v>
      </c>
      <c r="I232" s="82">
        <f>SanFrancisco!$C$4</f>
        <v>2344.29</v>
      </c>
      <c r="J232" s="82">
        <f>Baltimore!$C$4</f>
        <v>3363.3</v>
      </c>
      <c r="K232" s="82">
        <f>Albuquerque!$C$4</f>
        <v>2900.85</v>
      </c>
      <c r="L232" s="82">
        <f>Seattle!$C$4</f>
        <v>1652.85</v>
      </c>
      <c r="M232" s="82">
        <f>Chicago!$C$4</f>
        <v>3514.78</v>
      </c>
      <c r="N232" s="82">
        <f>Boulder!$C$4</f>
        <v>3049.18</v>
      </c>
      <c r="O232" s="82">
        <f>Minneapolis!$C$4</f>
        <v>3768.49</v>
      </c>
      <c r="P232" s="82">
        <f>Helena!$C$4</f>
        <v>3538.38</v>
      </c>
      <c r="Q232" s="82">
        <f>Duluth!$C$4</f>
        <v>3895.91</v>
      </c>
      <c r="R232" s="82">
        <f>Fairbanks!$C$4</f>
        <v>5007.18</v>
      </c>
    </row>
    <row r="233" spans="1:18">
      <c r="A233" s="72" t="s">
        <v>276</v>
      </c>
      <c r="B233" s="73"/>
    </row>
    <row r="234" spans="1:18">
      <c r="A234" s="72"/>
      <c r="B234" s="71" t="s">
        <v>71</v>
      </c>
      <c r="C234" s="54">
        <f>Miami!$G$14</f>
        <v>0</v>
      </c>
      <c r="D234" s="54">
        <f>Houston!$G$14</f>
        <v>0</v>
      </c>
      <c r="E234" s="54">
        <f>Phoenix!$G$14</f>
        <v>0</v>
      </c>
      <c r="F234" s="54">
        <f>Atlanta!$G$14</f>
        <v>0</v>
      </c>
      <c r="G234" s="54">
        <f>LosAngeles!$G$14</f>
        <v>0</v>
      </c>
      <c r="H234" s="54">
        <f>LasVegas!$G$14</f>
        <v>0</v>
      </c>
      <c r="I234" s="54">
        <f>SanFrancisco!$G$14</f>
        <v>0</v>
      </c>
      <c r="J234" s="54">
        <f>Baltimore!$G$14</f>
        <v>0</v>
      </c>
      <c r="K234" s="54">
        <f>Albuquerque!$G$14</f>
        <v>0</v>
      </c>
      <c r="L234" s="54">
        <f>Seattle!$G$14</f>
        <v>0</v>
      </c>
      <c r="M234" s="54">
        <f>Chicago!$G$14</f>
        <v>0</v>
      </c>
      <c r="N234" s="54">
        <f>Boulder!$G$14</f>
        <v>0</v>
      </c>
      <c r="O234" s="54">
        <f>Minneapolis!$G$14</f>
        <v>0</v>
      </c>
      <c r="P234" s="54">
        <f>Helena!$G$14</f>
        <v>0</v>
      </c>
      <c r="Q234" s="54">
        <f>Duluth!$G$14</f>
        <v>0</v>
      </c>
      <c r="R234" s="54">
        <f>Fairbanks!$G$14</f>
        <v>0</v>
      </c>
    </row>
    <row r="235" spans="1:18">
      <c r="A235" s="72"/>
      <c r="B235" s="71" t="s">
        <v>84</v>
      </c>
      <c r="C235" s="54">
        <f>Miami!$G$21</f>
        <v>0</v>
      </c>
      <c r="D235" s="54">
        <f>Houston!$G$21</f>
        <v>0</v>
      </c>
      <c r="E235" s="54">
        <f>Phoenix!$G$21</f>
        <v>0</v>
      </c>
      <c r="F235" s="54">
        <f>Atlanta!$G$21</f>
        <v>0</v>
      </c>
      <c r="G235" s="54">
        <f>LosAngeles!$G$21</f>
        <v>0</v>
      </c>
      <c r="H235" s="54">
        <f>LasVegas!$G$21</f>
        <v>0</v>
      </c>
      <c r="I235" s="54">
        <f>SanFrancisco!$G$21</f>
        <v>0</v>
      </c>
      <c r="J235" s="54">
        <f>Baltimore!$G$21</f>
        <v>0</v>
      </c>
      <c r="K235" s="54">
        <f>Albuquerque!$G$21</f>
        <v>0</v>
      </c>
      <c r="L235" s="54">
        <f>Seattle!$G$21</f>
        <v>0</v>
      </c>
      <c r="M235" s="54">
        <f>Chicago!$G$21</f>
        <v>0</v>
      </c>
      <c r="N235" s="54">
        <f>Boulder!$G$21</f>
        <v>0</v>
      </c>
      <c r="O235" s="54">
        <f>Minneapolis!$G$21</f>
        <v>0</v>
      </c>
      <c r="P235" s="54">
        <f>Helena!$G$21</f>
        <v>0</v>
      </c>
      <c r="Q235" s="54">
        <f>Duluth!$G$21</f>
        <v>0</v>
      </c>
      <c r="R235" s="54">
        <f>Fairbanks!$G$21</f>
        <v>0</v>
      </c>
    </row>
    <row r="236" spans="1:18">
      <c r="A236" s="72"/>
      <c r="B236" s="71" t="s">
        <v>86</v>
      </c>
      <c r="C236" s="54">
        <f>Miami!$G$24</f>
        <v>0</v>
      </c>
      <c r="D236" s="54">
        <f>Houston!$G$24</f>
        <v>0</v>
      </c>
      <c r="E236" s="54">
        <f>Phoenix!$G$24</f>
        <v>0</v>
      </c>
      <c r="F236" s="54">
        <f>Atlanta!$G$24</f>
        <v>0</v>
      </c>
      <c r="G236" s="54">
        <f>LosAngeles!$G$24</f>
        <v>0</v>
      </c>
      <c r="H236" s="54">
        <f>LasVegas!$G$24</f>
        <v>0</v>
      </c>
      <c r="I236" s="54">
        <f>SanFrancisco!$G$24</f>
        <v>0</v>
      </c>
      <c r="J236" s="54">
        <f>Baltimore!$G$24</f>
        <v>0</v>
      </c>
      <c r="K236" s="54">
        <f>Albuquerque!$G$24</f>
        <v>0</v>
      </c>
      <c r="L236" s="54">
        <f>Seattle!$G$24</f>
        <v>0</v>
      </c>
      <c r="M236" s="54">
        <f>Chicago!$G$24</f>
        <v>0</v>
      </c>
      <c r="N236" s="54">
        <f>Boulder!$G$24</f>
        <v>0</v>
      </c>
      <c r="O236" s="54">
        <f>Minneapolis!$G$24</f>
        <v>0</v>
      </c>
      <c r="P236" s="54">
        <f>Helena!$G$24</f>
        <v>0</v>
      </c>
      <c r="Q236" s="54">
        <f>Duluth!$G$24</f>
        <v>0</v>
      </c>
      <c r="R236" s="54">
        <f>Fairbanks!$G$24</f>
        <v>0</v>
      </c>
    </row>
    <row r="237" spans="1:18">
      <c r="A237" s="72"/>
      <c r="B237" s="73" t="s">
        <v>275</v>
      </c>
      <c r="C237" s="54">
        <f>Miami!$G$28</f>
        <v>0</v>
      </c>
      <c r="D237" s="54">
        <f>Houston!$G$28</f>
        <v>0</v>
      </c>
      <c r="E237" s="54">
        <f>Phoenix!$G$28</f>
        <v>0</v>
      </c>
      <c r="F237" s="54">
        <f>Atlanta!$G$28</f>
        <v>0</v>
      </c>
      <c r="G237" s="54">
        <f>LosAngeles!$G$28</f>
        <v>0</v>
      </c>
      <c r="H237" s="54">
        <f>LasVegas!$G$28</f>
        <v>0</v>
      </c>
      <c r="I237" s="54">
        <f>SanFrancisco!$G$28</f>
        <v>0</v>
      </c>
      <c r="J237" s="54">
        <f>Baltimore!$G$28</f>
        <v>0</v>
      </c>
      <c r="K237" s="54">
        <f>Albuquerque!$G$28</f>
        <v>0</v>
      </c>
      <c r="L237" s="54">
        <f>Seattle!$G$28</f>
        <v>0</v>
      </c>
      <c r="M237" s="54">
        <f>Chicago!$G$28</f>
        <v>0</v>
      </c>
      <c r="N237" s="54">
        <f>Boulder!$G$28</f>
        <v>0</v>
      </c>
      <c r="O237" s="54">
        <f>Minneapolis!$G$28</f>
        <v>0</v>
      </c>
      <c r="P237" s="54">
        <f>Helena!$G$28</f>
        <v>0</v>
      </c>
      <c r="Q237" s="54">
        <f>Duluth!$G$28</f>
        <v>0</v>
      </c>
      <c r="R237" s="54">
        <f>Fairbanks!$G$28</f>
        <v>0</v>
      </c>
    </row>
    <row r="238" spans="1:18">
      <c r="A238" s="72" t="s">
        <v>274</v>
      </c>
      <c r="B238" s="71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</row>
    <row r="239" spans="1:18">
      <c r="A239" s="48"/>
      <c r="B239" s="69" t="s">
        <v>273</v>
      </c>
      <c r="C239" s="54">
        <f>Miami!$H$113</f>
        <v>190366.28020000001</v>
      </c>
      <c r="D239" s="54">
        <f>Houston!$H$113</f>
        <v>208263.6299</v>
      </c>
      <c r="E239" s="54">
        <f>Phoenix!$H$113</f>
        <v>187667.5975</v>
      </c>
      <c r="F239" s="54">
        <f>Atlanta!$H$113</f>
        <v>178997.26860000001</v>
      </c>
      <c r="G239" s="54">
        <f>LosAngeles!$H$113</f>
        <v>58491.955300000001</v>
      </c>
      <c r="H239" s="54">
        <f>LasVegas!$H$113</f>
        <v>187278.74770000001</v>
      </c>
      <c r="I239" s="54">
        <f>SanFrancisco!$H$113</f>
        <v>60252.702799999999</v>
      </c>
      <c r="J239" s="54">
        <f>Baltimore!$H$113</f>
        <v>156375.98389999999</v>
      </c>
      <c r="K239" s="54">
        <f>Albuquerque!$H$113</f>
        <v>212440.31039999999</v>
      </c>
      <c r="L239" s="54">
        <f>Seattle!$H$113</f>
        <v>49361.933400000002</v>
      </c>
      <c r="M239" s="54">
        <f>Chicago!$H$113</f>
        <v>294410.80489999999</v>
      </c>
      <c r="N239" s="54">
        <f>Boulder!$H$113</f>
        <v>217371.30230000001</v>
      </c>
      <c r="O239" s="54">
        <f>Minneapolis!$H$113</f>
        <v>215388.00690000001</v>
      </c>
      <c r="P239" s="54">
        <f>Helena!$H$113</f>
        <v>215396.31030000001</v>
      </c>
      <c r="Q239" s="54">
        <f>Duluth!$H$113</f>
        <v>217944.74830000001</v>
      </c>
      <c r="R239" s="54">
        <f>Fairbanks!$H$113</f>
        <v>227435.53640000001</v>
      </c>
    </row>
    <row r="240" spans="1:18">
      <c r="A240" s="48"/>
      <c r="B240" s="52" t="s">
        <v>272</v>
      </c>
      <c r="C240" s="54">
        <f>Miami!$B$113</f>
        <v>440922.64980000001</v>
      </c>
      <c r="D240" s="54">
        <f>Houston!$B$113</f>
        <v>524644.72109999997</v>
      </c>
      <c r="E240" s="54">
        <f>Phoenix!$B$113</f>
        <v>443377.95520000003</v>
      </c>
      <c r="F240" s="54">
        <f>Atlanta!$B$113</f>
        <v>413499.8652</v>
      </c>
      <c r="G240" s="54">
        <f>LosAngeles!$B$113</f>
        <v>156881.55189999999</v>
      </c>
      <c r="H240" s="54">
        <f>LasVegas!$B$113</f>
        <v>447276.36300000001</v>
      </c>
      <c r="I240" s="54">
        <f>SanFrancisco!$B$113</f>
        <v>163177.21400000001</v>
      </c>
      <c r="J240" s="54">
        <f>Baltimore!$B$113</f>
        <v>363528.77429999999</v>
      </c>
      <c r="K240" s="54">
        <f>Albuquerque!$B$113</f>
        <v>502908.60619999998</v>
      </c>
      <c r="L240" s="54">
        <f>Seattle!$B$113</f>
        <v>126479.58839999999</v>
      </c>
      <c r="M240" s="54">
        <f>Chicago!$B$113</f>
        <v>695395.4828</v>
      </c>
      <c r="N240" s="54">
        <f>Boulder!$B$113</f>
        <v>517899.16680000001</v>
      </c>
      <c r="O240" s="54">
        <f>Minneapolis!$B$113</f>
        <v>517100.37520000001</v>
      </c>
      <c r="P240" s="54">
        <f>Helena!$B$113</f>
        <v>516852.18209999998</v>
      </c>
      <c r="Q240" s="54">
        <f>Duluth!$B$113</f>
        <v>527775.64450000005</v>
      </c>
      <c r="R240" s="54">
        <f>Fairbanks!$B$113</f>
        <v>597987.0257</v>
      </c>
    </row>
    <row r="241" spans="1:18">
      <c r="A241" s="48"/>
      <c r="B241" s="69" t="s">
        <v>271</v>
      </c>
      <c r="C241" s="54">
        <f>Miami!$C$113</f>
        <v>777.09939999999995</v>
      </c>
      <c r="D241" s="54">
        <f>Houston!$C$113</f>
        <v>683.25459999999998</v>
      </c>
      <c r="E241" s="54">
        <f>Phoenix!$C$113</f>
        <v>740.80079999999998</v>
      </c>
      <c r="F241" s="54">
        <f>Atlanta!$C$113</f>
        <v>763.88990000000001</v>
      </c>
      <c r="G241" s="54">
        <f>LosAngeles!$C$113</f>
        <v>134.74780000000001</v>
      </c>
      <c r="H241" s="54">
        <f>LasVegas!$C$113</f>
        <v>718.45349999999996</v>
      </c>
      <c r="I241" s="54">
        <f>SanFrancisco!$C$113</f>
        <v>141.22970000000001</v>
      </c>
      <c r="J241" s="54">
        <f>Baltimore!$C$113</f>
        <v>664.17229999999995</v>
      </c>
      <c r="K241" s="54">
        <f>Albuquerque!$C$113</f>
        <v>847.79899999999998</v>
      </c>
      <c r="L241" s="54">
        <f>Seattle!$C$113</f>
        <v>166.9753</v>
      </c>
      <c r="M241" s="54">
        <f>Chicago!$C$113</f>
        <v>1193.2148999999999</v>
      </c>
      <c r="N241" s="54">
        <f>Boulder!$C$113</f>
        <v>858.78330000000005</v>
      </c>
      <c r="O241" s="54">
        <f>Minneapolis!$C$113</f>
        <v>850.37639999999999</v>
      </c>
      <c r="P241" s="54">
        <f>Helena!$C$113</f>
        <v>846.88149999999996</v>
      </c>
      <c r="Q241" s="54">
        <f>Duluth!$C$113</f>
        <v>848.16120000000001</v>
      </c>
      <c r="R241" s="54">
        <f>Fairbanks!$C$113</f>
        <v>675.86130000000003</v>
      </c>
    </row>
    <row r="242" spans="1:18">
      <c r="A242" s="48"/>
      <c r="B242" s="69" t="s">
        <v>270</v>
      </c>
      <c r="C242" s="54">
        <f>Miami!$D$113</f>
        <v>2967.9319999999998</v>
      </c>
      <c r="D242" s="54">
        <f>Houston!$D$113</f>
        <v>2901.0745999999999</v>
      </c>
      <c r="E242" s="54">
        <f>Phoenix!$D$113</f>
        <v>2449.3582000000001</v>
      </c>
      <c r="F242" s="54">
        <f>Atlanta!$D$113</f>
        <v>1906.5129999999999</v>
      </c>
      <c r="G242" s="54">
        <f>LosAngeles!$D$113</f>
        <v>1374.9724000000001</v>
      </c>
      <c r="H242" s="54">
        <f>LasVegas!$D$113</f>
        <v>2938.5021999999999</v>
      </c>
      <c r="I242" s="54">
        <f>SanFrancisco!$D$113</f>
        <v>1237.9034999999999</v>
      </c>
      <c r="J242" s="54">
        <f>Baltimore!$D$113</f>
        <v>1846.8197</v>
      </c>
      <c r="K242" s="54">
        <f>Albuquerque!$D$113</f>
        <v>2120.0873999999999</v>
      </c>
      <c r="L242" s="54">
        <f>Seattle!$D$113</f>
        <v>333.60950000000003</v>
      </c>
      <c r="M242" s="54">
        <f>Chicago!$D$113</f>
        <v>3371.9362999999998</v>
      </c>
      <c r="N242" s="54">
        <f>Boulder!$D$113</f>
        <v>2105.9557</v>
      </c>
      <c r="O242" s="54">
        <f>Minneapolis!$D$113</f>
        <v>1242.9870000000001</v>
      </c>
      <c r="P242" s="54">
        <f>Helena!$D$113</f>
        <v>1368.4195</v>
      </c>
      <c r="Q242" s="54">
        <f>Duluth!$D$113</f>
        <v>1204.2706000000001</v>
      </c>
      <c r="R242" s="54">
        <f>Fairbanks!$D$113</f>
        <v>2784.8939</v>
      </c>
    </row>
    <row r="243" spans="1:18">
      <c r="A243" s="48"/>
      <c r="B243" s="69" t="s">
        <v>269</v>
      </c>
      <c r="C243" s="54">
        <f>Miami!$E$113</f>
        <v>0</v>
      </c>
      <c r="D243" s="54">
        <f>Houston!$E$113</f>
        <v>0</v>
      </c>
      <c r="E243" s="54">
        <f>Phoenix!$E$113</f>
        <v>0</v>
      </c>
      <c r="F243" s="54">
        <f>Atlanta!$E$113</f>
        <v>0</v>
      </c>
      <c r="G243" s="54">
        <f>LosAngeles!$E$113</f>
        <v>0</v>
      </c>
      <c r="H243" s="54">
        <f>LasVegas!$E$113</f>
        <v>0</v>
      </c>
      <c r="I243" s="54">
        <f>SanFrancisco!$E$113</f>
        <v>0</v>
      </c>
      <c r="J243" s="54">
        <f>Baltimore!$E$113</f>
        <v>0</v>
      </c>
      <c r="K243" s="54">
        <f>Albuquerque!$E$113</f>
        <v>0</v>
      </c>
      <c r="L243" s="54">
        <f>Seattle!$E$113</f>
        <v>0</v>
      </c>
      <c r="M243" s="54">
        <f>Chicago!$E$113</f>
        <v>0</v>
      </c>
      <c r="N243" s="54">
        <f>Boulder!$E$113</f>
        <v>0</v>
      </c>
      <c r="O243" s="54">
        <f>Minneapolis!$E$113</f>
        <v>0</v>
      </c>
      <c r="P243" s="54">
        <f>Helena!$E$113</f>
        <v>0</v>
      </c>
      <c r="Q243" s="54">
        <f>Duluth!$E$113</f>
        <v>0</v>
      </c>
      <c r="R243" s="54">
        <f>Fairbanks!$E$113</f>
        <v>0</v>
      </c>
    </row>
    <row r="244" spans="1:18">
      <c r="A244" s="48"/>
      <c r="B244" s="69" t="s">
        <v>268</v>
      </c>
      <c r="C244" s="75">
        <f>Miami!$F$113</f>
        <v>1.35E-2</v>
      </c>
      <c r="D244" s="75">
        <f>Houston!$F$113</f>
        <v>8.2000000000000007E-3</v>
      </c>
      <c r="E244" s="75">
        <f>Phoenix!$F$113</f>
        <v>6.7000000000000002E-3</v>
      </c>
      <c r="F244" s="75">
        <f>Atlanta!$F$113</f>
        <v>7.0000000000000001E-3</v>
      </c>
      <c r="G244" s="75">
        <f>LosAngeles!$F$113</f>
        <v>5.9999999999999995E-4</v>
      </c>
      <c r="H244" s="75">
        <f>LasVegas!$F$113</f>
        <v>5.4999999999999997E-3</v>
      </c>
      <c r="I244" s="75">
        <f>SanFrancisco!$F$113</f>
        <v>5.9999999999999995E-4</v>
      </c>
      <c r="J244" s="75">
        <f>Baltimore!$F$113</f>
        <v>7.6E-3</v>
      </c>
      <c r="K244" s="75">
        <f>Albuquerque!$F$113</f>
        <v>8.3000000000000001E-3</v>
      </c>
      <c r="L244" s="75">
        <f>Seattle!$F$113</f>
        <v>1.4E-3</v>
      </c>
      <c r="M244" s="75">
        <f>Chicago!$F$113</f>
        <v>1.03E-2</v>
      </c>
      <c r="N244" s="75">
        <f>Boulder!$F$113</f>
        <v>8.3000000000000001E-3</v>
      </c>
      <c r="O244" s="75">
        <f>Minneapolis!$F$113</f>
        <v>9.2999999999999992E-3</v>
      </c>
      <c r="P244" s="75">
        <f>Helena!$F$113</f>
        <v>9.7000000000000003E-3</v>
      </c>
      <c r="Q244" s="75">
        <f>Duluth!$F$113</f>
        <v>8.9999999999999993E-3</v>
      </c>
      <c r="R244" s="75">
        <f>Fairbanks!$F$113</f>
        <v>9.9000000000000008E-3</v>
      </c>
    </row>
    <row r="245" spans="1:18">
      <c r="A245" s="48"/>
      <c r="B245" s="76" t="s">
        <v>267</v>
      </c>
      <c r="C245" s="54">
        <f>10^(-3)*Miami!$G$113</f>
        <v>367.32176010000001</v>
      </c>
      <c r="D245" s="54">
        <f>10^(-3)*Houston!$G$113</f>
        <v>989.57185419999996</v>
      </c>
      <c r="E245" s="54">
        <f>10^(-3)*Phoenix!$G$113</f>
        <v>18092.900000000001</v>
      </c>
      <c r="F245" s="54">
        <f>10^(-3)*Atlanta!$G$113</f>
        <v>3391</v>
      </c>
      <c r="G245" s="54">
        <f>10^(-3)*LosAngeles!$G$113</f>
        <v>8296.07</v>
      </c>
      <c r="H245" s="54">
        <f>10^(-3)*LasVegas!$G$113</f>
        <v>14654.6</v>
      </c>
      <c r="I245" s="54">
        <f>10^(-3)*SanFrancisco!$G$113</f>
        <v>7468.37</v>
      </c>
      <c r="J245" s="54">
        <f>10^(-3)*Baltimore!$G$113</f>
        <v>114.8450771</v>
      </c>
      <c r="K245" s="54">
        <f>10^(-3)*Albuquerque!$G$113</f>
        <v>2204.35</v>
      </c>
      <c r="L245" s="54">
        <f>10^(-3)*Seattle!$G$113</f>
        <v>4406.2700000000004</v>
      </c>
      <c r="M245" s="54">
        <f>10^(-3)*Chicago!$G$113</f>
        <v>776.16319629999998</v>
      </c>
      <c r="N245" s="54">
        <f>10^(-3)*Boulder!$G$113</f>
        <v>2189.5500000000002</v>
      </c>
      <c r="O245" s="54">
        <f>10^(-3)*Minneapolis!$G$113</f>
        <v>816.72786340000005</v>
      </c>
      <c r="P245" s="54">
        <f>10^(-3)*Helena!$G$113</f>
        <v>32453.5</v>
      </c>
      <c r="Q245" s="54">
        <f>10^(-3)*Duluth!$G$113</f>
        <v>791.19784420000008</v>
      </c>
      <c r="R245" s="54">
        <f>10^(-3)*Fairbanks!$G$113</f>
        <v>558.72890529999995</v>
      </c>
    </row>
    <row r="246" spans="1:18">
      <c r="B246" s="60"/>
      <c r="C246" s="61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</row>
    <row r="247" spans="1:18">
      <c r="B247" s="60"/>
      <c r="C247" s="61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</row>
    <row r="248" spans="1:18">
      <c r="B248" s="60"/>
      <c r="C248" s="61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</row>
    <row r="249" spans="1:18">
      <c r="B249" s="60"/>
      <c r="C249" s="61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</row>
    <row r="250" spans="1:18">
      <c r="B250" s="60"/>
      <c r="C250" s="61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</row>
    <row r="251" spans="1:18">
      <c r="B251" s="60"/>
      <c r="C251" s="61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</row>
    <row r="252" spans="1:18">
      <c r="B252" s="60"/>
      <c r="C252" s="61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</row>
    <row r="253" spans="1:18">
      <c r="B253" s="60"/>
      <c r="C253" s="61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</row>
    <row r="254" spans="1:18">
      <c r="B254" s="60"/>
      <c r="C254" s="61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</row>
    <row r="255" spans="1:18">
      <c r="B255" s="60"/>
      <c r="C255" s="61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</row>
    <row r="256" spans="1:18">
      <c r="B256" s="60"/>
      <c r="C256" s="61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</row>
    <row r="257" spans="2:18">
      <c r="B257" s="60"/>
      <c r="C257" s="61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</row>
    <row r="258" spans="2:18">
      <c r="B258" s="60"/>
      <c r="C258" s="61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</row>
    <row r="259" spans="2:18">
      <c r="B259" s="60"/>
      <c r="C259" s="61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</row>
    <row r="260" spans="2:18">
      <c r="B260" s="60"/>
      <c r="C260" s="61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</row>
    <row r="261" spans="2:18">
      <c r="B261" s="60"/>
      <c r="C261" s="61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</row>
    <row r="262" spans="2:18">
      <c r="B262" s="60"/>
      <c r="C262" s="61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</row>
    <row r="263" spans="2:18">
      <c r="B263" s="60"/>
      <c r="C263" s="61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</row>
    <row r="264" spans="2:18">
      <c r="B264" s="60"/>
      <c r="C264" s="61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</row>
    <row r="265" spans="2:18">
      <c r="B265" s="60"/>
      <c r="C265" s="61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</row>
    <row r="266" spans="2:18">
      <c r="B266" s="60"/>
      <c r="C266" s="61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</row>
    <row r="267" spans="2:18">
      <c r="B267" s="60"/>
      <c r="C267" s="61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</row>
    <row r="269" spans="2:18">
      <c r="B269" s="59"/>
    </row>
    <row r="270" spans="2:18">
      <c r="B270" s="60"/>
      <c r="C270" s="61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</row>
    <row r="271" spans="2:18">
      <c r="B271" s="60"/>
      <c r="C271" s="61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</row>
    <row r="272" spans="2:18">
      <c r="B272" s="60"/>
      <c r="C272" s="61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</row>
    <row r="273" spans="2:18">
      <c r="B273" s="60"/>
      <c r="C273" s="61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</row>
    <row r="274" spans="2:18">
      <c r="B274" s="60"/>
      <c r="C274" s="61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</row>
    <row r="275" spans="2:18">
      <c r="B275" s="60"/>
      <c r="C275" s="61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</row>
    <row r="276" spans="2:18">
      <c r="B276" s="60"/>
      <c r="C276" s="61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</row>
    <row r="277" spans="2:18">
      <c r="B277" s="60"/>
      <c r="C277" s="61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</row>
    <row r="278" spans="2:18">
      <c r="B278" s="60"/>
      <c r="C278" s="61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</row>
    <row r="279" spans="2:18">
      <c r="B279" s="60"/>
      <c r="C279" s="61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</row>
    <row r="280" spans="2:18">
      <c r="B280" s="60"/>
      <c r="C280" s="61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</row>
    <row r="281" spans="2:18">
      <c r="B281" s="60"/>
      <c r="C281" s="61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</row>
    <row r="282" spans="2:18">
      <c r="B282" s="60"/>
      <c r="C282" s="61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</row>
    <row r="283" spans="2:18">
      <c r="B283" s="60"/>
      <c r="C283" s="61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</row>
    <row r="284" spans="2:18">
      <c r="B284" s="60"/>
      <c r="C284" s="61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</row>
    <row r="285" spans="2:18">
      <c r="B285" s="60"/>
      <c r="C285" s="61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</row>
    <row r="286" spans="2:18">
      <c r="B286" s="60"/>
      <c r="C286" s="61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</row>
    <row r="287" spans="2:18">
      <c r="B287" s="60"/>
      <c r="C287" s="61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</row>
    <row r="288" spans="2:18">
      <c r="B288" s="60"/>
      <c r="C288" s="61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</row>
    <row r="289" spans="2:18">
      <c r="B289" s="60"/>
      <c r="C289" s="61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</row>
    <row r="290" spans="2:18">
      <c r="B290" s="60"/>
      <c r="C290" s="61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</row>
    <row r="291" spans="2:18">
      <c r="B291" s="60"/>
      <c r="C291" s="61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</row>
    <row r="292" spans="2:18">
      <c r="B292" s="60"/>
      <c r="C292" s="61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</row>
    <row r="293" spans="2:18">
      <c r="B293" s="60"/>
      <c r="C293" s="61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</row>
    <row r="294" spans="2:18">
      <c r="B294" s="60"/>
      <c r="C294" s="61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</row>
    <row r="295" spans="2:18">
      <c r="B295" s="60"/>
      <c r="C295" s="61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</row>
    <row r="296" spans="2:18">
      <c r="B296" s="60"/>
      <c r="C296" s="61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</row>
    <row r="297" spans="2:18">
      <c r="B297" s="60"/>
      <c r="C297" s="61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</row>
    <row r="298" spans="2:18">
      <c r="B298" s="60"/>
      <c r="C298" s="61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</row>
    <row r="300" spans="2:18">
      <c r="B300" s="59"/>
    </row>
    <row r="301" spans="2:18">
      <c r="B301" s="60"/>
      <c r="C301" s="61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</row>
    <row r="302" spans="2:18">
      <c r="B302" s="60"/>
      <c r="C302" s="61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</row>
    <row r="303" spans="2:18">
      <c r="B303" s="60"/>
      <c r="C303" s="61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</row>
    <row r="304" spans="2:18">
      <c r="B304" s="60"/>
      <c r="C304" s="61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</row>
    <row r="305" spans="2:18">
      <c r="B305" s="60"/>
      <c r="C305" s="61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</row>
    <row r="306" spans="2:18">
      <c r="B306" s="60"/>
      <c r="C306" s="61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</row>
    <row r="307" spans="2:18">
      <c r="B307" s="60"/>
      <c r="C307" s="61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</row>
    <row r="308" spans="2:18">
      <c r="B308" s="60"/>
      <c r="C308" s="61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</row>
    <row r="309" spans="2:18">
      <c r="B309" s="60"/>
      <c r="C309" s="61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</row>
    <row r="310" spans="2:18">
      <c r="B310" s="60"/>
      <c r="C310" s="61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</row>
    <row r="311" spans="2:18">
      <c r="B311" s="60"/>
      <c r="C311" s="61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</row>
    <row r="312" spans="2:18">
      <c r="B312" s="60"/>
      <c r="C312" s="61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</row>
    <row r="313" spans="2:18">
      <c r="B313" s="60"/>
      <c r="C313" s="61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</row>
    <row r="314" spans="2:18">
      <c r="B314" s="60"/>
      <c r="C314" s="61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</row>
    <row r="315" spans="2:18">
      <c r="B315" s="60"/>
      <c r="C315" s="61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</row>
    <row r="316" spans="2:18">
      <c r="B316" s="60"/>
      <c r="C316" s="61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</row>
    <row r="317" spans="2:18">
      <c r="B317" s="60"/>
      <c r="C317" s="61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</row>
    <row r="318" spans="2:18">
      <c r="B318" s="60"/>
      <c r="C318" s="61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</row>
    <row r="319" spans="2:18">
      <c r="B319" s="60"/>
      <c r="C319" s="61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</row>
    <row r="320" spans="2:18">
      <c r="B320" s="60"/>
      <c r="C320" s="61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</row>
    <row r="321" spans="2:18">
      <c r="B321" s="60"/>
      <c r="C321" s="61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</row>
    <row r="322" spans="2:18">
      <c r="B322" s="60"/>
      <c r="C322" s="61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</row>
    <row r="323" spans="2:18">
      <c r="B323" s="60"/>
      <c r="C323" s="61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</row>
    <row r="324" spans="2:18">
      <c r="B324" s="60"/>
      <c r="C324" s="61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</row>
    <row r="325" spans="2:18">
      <c r="B325" s="60"/>
      <c r="C325" s="61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</row>
    <row r="326" spans="2:18">
      <c r="B326" s="60"/>
      <c r="C326" s="61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</row>
    <row r="327" spans="2:18">
      <c r="B327" s="60"/>
      <c r="C327" s="61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</row>
    <row r="328" spans="2:18">
      <c r="B328" s="60"/>
      <c r="C328" s="61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</row>
    <row r="329" spans="2:18">
      <c r="B329" s="60"/>
      <c r="C329" s="61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</row>
    <row r="331" spans="2:18">
      <c r="B331" s="59"/>
    </row>
    <row r="332" spans="2:18">
      <c r="B332" s="60"/>
      <c r="C332" s="61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</row>
    <row r="333" spans="2:18">
      <c r="B333" s="60"/>
      <c r="C333" s="61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</row>
    <row r="334" spans="2:18">
      <c r="B334" s="60"/>
      <c r="C334" s="61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</row>
    <row r="335" spans="2:18">
      <c r="B335" s="60"/>
      <c r="C335" s="61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</row>
    <row r="336" spans="2:18">
      <c r="B336" s="60"/>
      <c r="C336" s="61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</row>
    <row r="337" spans="2:18">
      <c r="B337" s="60"/>
      <c r="C337" s="61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</row>
    <row r="338" spans="2:18">
      <c r="B338" s="60"/>
      <c r="C338" s="61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</row>
    <row r="339" spans="2:18">
      <c r="B339" s="60"/>
      <c r="C339" s="61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</row>
    <row r="340" spans="2:18">
      <c r="B340" s="60"/>
      <c r="C340" s="61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</row>
    <row r="341" spans="2:18">
      <c r="B341" s="60"/>
      <c r="C341" s="61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</row>
    <row r="342" spans="2:18">
      <c r="B342" s="60"/>
      <c r="C342" s="61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</row>
    <row r="343" spans="2:18">
      <c r="B343" s="60"/>
      <c r="C343" s="61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</row>
    <row r="344" spans="2:18">
      <c r="B344" s="60"/>
      <c r="C344" s="61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</row>
    <row r="345" spans="2:18">
      <c r="B345" s="60"/>
      <c r="C345" s="61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</row>
    <row r="346" spans="2:18">
      <c r="B346" s="60"/>
      <c r="C346" s="61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</row>
    <row r="347" spans="2:18">
      <c r="B347" s="60"/>
      <c r="C347" s="61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</row>
    <row r="348" spans="2:18">
      <c r="B348" s="60"/>
      <c r="C348" s="61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</row>
    <row r="349" spans="2:18">
      <c r="B349" s="60"/>
      <c r="C349" s="61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</row>
    <row r="350" spans="2:18">
      <c r="B350" s="60"/>
      <c r="C350" s="61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</row>
    <row r="351" spans="2:18">
      <c r="B351" s="60"/>
      <c r="C351" s="61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</row>
    <row r="352" spans="2:18">
      <c r="B352" s="60"/>
      <c r="C352" s="61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</row>
    <row r="353" spans="2:18">
      <c r="B353" s="60"/>
      <c r="C353" s="61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</row>
    <row r="354" spans="2:18">
      <c r="B354" s="60"/>
      <c r="C354" s="61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</row>
    <row r="355" spans="2:18">
      <c r="B355" s="60"/>
      <c r="C355" s="61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</row>
    <row r="356" spans="2:18">
      <c r="B356" s="60"/>
      <c r="C356" s="61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</row>
    <row r="357" spans="2:18">
      <c r="B357" s="60"/>
      <c r="C357" s="61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</row>
    <row r="358" spans="2:18">
      <c r="B358" s="60"/>
      <c r="C358" s="61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</row>
    <row r="359" spans="2:18">
      <c r="B359" s="60"/>
      <c r="C359" s="61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</row>
    <row r="360" spans="2:18">
      <c r="B360" s="60"/>
      <c r="C360" s="61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</row>
    <row r="362" spans="2:18">
      <c r="B362" s="59"/>
    </row>
    <row r="363" spans="2:18">
      <c r="B363" s="60"/>
      <c r="C363" s="61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</row>
    <row r="364" spans="2:18">
      <c r="B364" s="60"/>
      <c r="C364" s="61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</row>
    <row r="365" spans="2:18">
      <c r="B365" s="60"/>
      <c r="C365" s="61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</row>
    <row r="366" spans="2:18">
      <c r="B366" s="60"/>
      <c r="C366" s="61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</row>
    <row r="367" spans="2:18">
      <c r="B367" s="60"/>
      <c r="C367" s="61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</row>
    <row r="368" spans="2:18">
      <c r="B368" s="60"/>
      <c r="C368" s="61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</row>
    <row r="369" spans="2:18">
      <c r="B369" s="60"/>
      <c r="C369" s="61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</row>
    <row r="370" spans="2:18">
      <c r="B370" s="60"/>
      <c r="C370" s="61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</row>
    <row r="371" spans="2:18">
      <c r="B371" s="60"/>
      <c r="C371" s="61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</row>
    <row r="372" spans="2:18">
      <c r="B372" s="60"/>
      <c r="C372" s="61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</row>
    <row r="373" spans="2:18">
      <c r="B373" s="60"/>
      <c r="C373" s="61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</row>
    <row r="374" spans="2:18">
      <c r="B374" s="60"/>
      <c r="C374" s="61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</row>
    <row r="375" spans="2:18">
      <c r="B375" s="60"/>
      <c r="C375" s="61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</row>
    <row r="376" spans="2:18">
      <c r="B376" s="60"/>
      <c r="C376" s="61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</row>
    <row r="377" spans="2:18">
      <c r="B377" s="60"/>
      <c r="C377" s="61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</row>
    <row r="378" spans="2:18">
      <c r="B378" s="60"/>
      <c r="C378" s="61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</row>
    <row r="379" spans="2:18">
      <c r="B379" s="60"/>
      <c r="C379" s="61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</row>
    <row r="380" spans="2:18">
      <c r="B380" s="60"/>
      <c r="C380" s="61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</row>
    <row r="381" spans="2:18">
      <c r="B381" s="60"/>
      <c r="C381" s="61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</row>
    <row r="382" spans="2:18">
      <c r="B382" s="60"/>
      <c r="C382" s="61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</row>
    <row r="383" spans="2:18">
      <c r="B383" s="60"/>
      <c r="C383" s="61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</row>
    <row r="384" spans="2:18">
      <c r="B384" s="60"/>
      <c r="C384" s="61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</row>
    <row r="385" spans="2:18">
      <c r="B385" s="60"/>
      <c r="C385" s="61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</row>
    <row r="386" spans="2:18">
      <c r="B386" s="60"/>
      <c r="C386" s="61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</row>
    <row r="387" spans="2:18">
      <c r="B387" s="60"/>
      <c r="C387" s="61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</row>
    <row r="388" spans="2:18">
      <c r="B388" s="60"/>
      <c r="C388" s="61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</row>
    <row r="389" spans="2:18">
      <c r="B389" s="60"/>
      <c r="C389" s="61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</row>
    <row r="390" spans="2:18">
      <c r="B390" s="60"/>
      <c r="C390" s="61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</row>
    <row r="391" spans="2:18">
      <c r="B391" s="60"/>
      <c r="C391" s="61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</row>
    <row r="393" spans="2:18">
      <c r="B393" s="59"/>
    </row>
    <row r="394" spans="2:18">
      <c r="B394" s="60"/>
      <c r="C394" s="61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</row>
    <row r="395" spans="2:18">
      <c r="B395" s="60"/>
      <c r="C395" s="61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</row>
    <row r="396" spans="2:18">
      <c r="B396" s="60"/>
      <c r="C396" s="61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</row>
    <row r="397" spans="2:18">
      <c r="B397" s="60"/>
      <c r="C397" s="61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</row>
    <row r="398" spans="2:18">
      <c r="B398" s="60"/>
      <c r="C398" s="61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</row>
    <row r="399" spans="2:18">
      <c r="B399" s="60"/>
      <c r="C399" s="61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</row>
    <row r="400" spans="2:18">
      <c r="B400" s="60"/>
      <c r="C400" s="61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</row>
    <row r="401" spans="2:18">
      <c r="B401" s="60"/>
      <c r="C401" s="61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</row>
    <row r="402" spans="2:18">
      <c r="B402" s="60"/>
      <c r="C402" s="61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</row>
    <row r="403" spans="2:18">
      <c r="B403" s="60"/>
      <c r="C403" s="61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</row>
    <row r="404" spans="2:18">
      <c r="B404" s="60"/>
      <c r="C404" s="61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</row>
    <row r="405" spans="2:18">
      <c r="B405" s="60"/>
      <c r="C405" s="61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</row>
    <row r="406" spans="2:18">
      <c r="B406" s="60"/>
      <c r="C406" s="61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</row>
    <row r="407" spans="2:18">
      <c r="B407" s="60"/>
      <c r="C407" s="61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</row>
    <row r="408" spans="2:18">
      <c r="B408" s="60"/>
      <c r="C408" s="61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</row>
    <row r="409" spans="2:18">
      <c r="B409" s="60"/>
      <c r="C409" s="61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</row>
    <row r="410" spans="2:18">
      <c r="B410" s="60"/>
      <c r="C410" s="61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</row>
    <row r="411" spans="2:18">
      <c r="B411" s="60"/>
      <c r="C411" s="61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</row>
    <row r="412" spans="2:18">
      <c r="B412" s="60"/>
      <c r="C412" s="61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</row>
    <row r="413" spans="2:18">
      <c r="B413" s="60"/>
      <c r="C413" s="61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</row>
    <row r="414" spans="2:18">
      <c r="B414" s="60"/>
      <c r="C414" s="61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</row>
    <row r="415" spans="2:18">
      <c r="B415" s="60"/>
      <c r="C415" s="61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</row>
    <row r="416" spans="2:18">
      <c r="B416" s="60"/>
      <c r="C416" s="61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</row>
    <row r="417" spans="2:18">
      <c r="B417" s="60"/>
      <c r="C417" s="61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</row>
    <row r="418" spans="2:18">
      <c r="B418" s="60"/>
      <c r="C418" s="61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</row>
    <row r="419" spans="2:18">
      <c r="B419" s="60"/>
      <c r="C419" s="61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</row>
    <row r="420" spans="2:18">
      <c r="B420" s="60"/>
      <c r="C420" s="61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</row>
    <row r="421" spans="2:18">
      <c r="B421" s="60"/>
      <c r="C421" s="61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</row>
    <row r="422" spans="2:18">
      <c r="B422" s="60"/>
      <c r="C422" s="61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</row>
    <row r="424" spans="2:18">
      <c r="B424" s="59"/>
    </row>
    <row r="425" spans="2:18">
      <c r="B425" s="60"/>
      <c r="C425" s="61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</row>
    <row r="426" spans="2:18">
      <c r="B426" s="60"/>
      <c r="C426" s="61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</row>
    <row r="427" spans="2:18">
      <c r="B427" s="60"/>
      <c r="C427" s="61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</row>
    <row r="428" spans="2:18">
      <c r="B428" s="60"/>
      <c r="C428" s="61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</row>
    <row r="429" spans="2:18">
      <c r="B429" s="60"/>
      <c r="C429" s="61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</row>
    <row r="430" spans="2:18">
      <c r="B430" s="60"/>
      <c r="C430" s="61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</row>
    <row r="431" spans="2:18">
      <c r="B431" s="60"/>
      <c r="C431" s="61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</row>
    <row r="432" spans="2:18">
      <c r="B432" s="60"/>
      <c r="C432" s="61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</row>
    <row r="433" spans="2:18">
      <c r="B433" s="60"/>
      <c r="C433" s="61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</row>
    <row r="434" spans="2:18">
      <c r="B434" s="60"/>
      <c r="C434" s="61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</row>
    <row r="435" spans="2:18">
      <c r="B435" s="60"/>
      <c r="C435" s="61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</row>
    <row r="436" spans="2:18">
      <c r="B436" s="60"/>
      <c r="C436" s="61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</row>
    <row r="437" spans="2:18">
      <c r="B437" s="60"/>
      <c r="C437" s="61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</row>
    <row r="438" spans="2:18">
      <c r="B438" s="60"/>
      <c r="C438" s="61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</row>
    <row r="439" spans="2:18">
      <c r="B439" s="60"/>
      <c r="C439" s="61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</row>
    <row r="440" spans="2:18">
      <c r="B440" s="60"/>
      <c r="C440" s="61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</row>
    <row r="441" spans="2:18">
      <c r="B441" s="60"/>
      <c r="C441" s="61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</row>
    <row r="442" spans="2:18">
      <c r="B442" s="60"/>
      <c r="C442" s="61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</row>
    <row r="443" spans="2:18">
      <c r="B443" s="60"/>
      <c r="C443" s="61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</row>
    <row r="444" spans="2:18">
      <c r="B444" s="60"/>
      <c r="C444" s="61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</row>
    <row r="445" spans="2:18">
      <c r="B445" s="60"/>
      <c r="C445" s="61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</row>
    <row r="446" spans="2:18">
      <c r="B446" s="60"/>
      <c r="C446" s="61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</row>
    <row r="447" spans="2:18">
      <c r="B447" s="60"/>
      <c r="C447" s="61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</row>
    <row r="448" spans="2:18">
      <c r="B448" s="60"/>
      <c r="C448" s="61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</row>
    <row r="449" spans="2:18">
      <c r="B449" s="60"/>
      <c r="C449" s="61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</row>
    <row r="450" spans="2:18">
      <c r="B450" s="60"/>
      <c r="C450" s="61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</row>
    <row r="451" spans="2:18">
      <c r="B451" s="60"/>
      <c r="C451" s="61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</row>
    <row r="452" spans="2:18">
      <c r="B452" s="60"/>
      <c r="C452" s="61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</row>
    <row r="453" spans="2:18">
      <c r="B453" s="60"/>
      <c r="C453" s="61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</row>
    <row r="455" spans="2:18">
      <c r="B455" s="59"/>
    </row>
    <row r="456" spans="2:18">
      <c r="B456" s="60"/>
      <c r="C456" s="61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</row>
    <row r="457" spans="2:18">
      <c r="B457" s="60"/>
      <c r="C457" s="61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</row>
    <row r="458" spans="2:18">
      <c r="B458" s="60"/>
      <c r="C458" s="61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</row>
    <row r="459" spans="2:18">
      <c r="B459" s="60"/>
      <c r="C459" s="61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</row>
    <row r="460" spans="2:18">
      <c r="B460" s="60"/>
      <c r="C460" s="61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</row>
    <row r="461" spans="2:18">
      <c r="B461" s="60"/>
      <c r="C461" s="61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</row>
    <row r="462" spans="2:18">
      <c r="B462" s="60"/>
      <c r="C462" s="61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</row>
    <row r="463" spans="2:18">
      <c r="B463" s="60"/>
      <c r="C463" s="61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</row>
    <row r="464" spans="2:18">
      <c r="B464" s="60"/>
      <c r="C464" s="61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</row>
    <row r="465" spans="2:18">
      <c r="B465" s="60"/>
      <c r="C465" s="61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</row>
    <row r="466" spans="2:18">
      <c r="B466" s="60"/>
      <c r="C466" s="61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</row>
    <row r="467" spans="2:18">
      <c r="B467" s="60"/>
      <c r="C467" s="61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</row>
    <row r="468" spans="2:18">
      <c r="B468" s="60"/>
      <c r="C468" s="61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</row>
    <row r="469" spans="2:18">
      <c r="B469" s="60"/>
      <c r="C469" s="61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</row>
    <row r="470" spans="2:18">
      <c r="B470" s="60"/>
      <c r="C470" s="61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</row>
    <row r="471" spans="2:18">
      <c r="B471" s="60"/>
      <c r="C471" s="61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</row>
    <row r="472" spans="2:18">
      <c r="B472" s="60"/>
      <c r="C472" s="61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</row>
    <row r="473" spans="2:18">
      <c r="B473" s="60"/>
      <c r="C473" s="61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</row>
    <row r="474" spans="2:18">
      <c r="B474" s="60"/>
      <c r="C474" s="61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</row>
    <row r="475" spans="2:18">
      <c r="B475" s="60"/>
      <c r="C475" s="61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</row>
    <row r="476" spans="2:18">
      <c r="B476" s="60"/>
      <c r="C476" s="61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</row>
    <row r="477" spans="2:18">
      <c r="B477" s="60"/>
      <c r="C477" s="61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</row>
    <row r="478" spans="2:18">
      <c r="B478" s="60"/>
      <c r="C478" s="61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</row>
    <row r="479" spans="2:18">
      <c r="B479" s="60"/>
      <c r="C479" s="61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</row>
    <row r="480" spans="2:18">
      <c r="B480" s="60"/>
      <c r="C480" s="61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</row>
    <row r="481" spans="2:18">
      <c r="B481" s="60"/>
      <c r="C481" s="61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</row>
    <row r="482" spans="2:18">
      <c r="B482" s="60"/>
      <c r="C482" s="61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</row>
    <row r="483" spans="2:18">
      <c r="B483" s="60"/>
      <c r="C483" s="61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</row>
    <row r="484" spans="2:18">
      <c r="B484" s="60"/>
      <c r="C484" s="61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</row>
    <row r="486" spans="2:18">
      <c r="B486" s="59"/>
    </row>
    <row r="487" spans="2:18">
      <c r="B487" s="60"/>
      <c r="C487" s="61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</row>
    <row r="488" spans="2:18">
      <c r="B488" s="60"/>
      <c r="C488" s="61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</row>
    <row r="489" spans="2:18">
      <c r="B489" s="60"/>
      <c r="C489" s="61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</row>
    <row r="490" spans="2:18">
      <c r="B490" s="60"/>
      <c r="C490" s="61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</row>
    <row r="491" spans="2:18">
      <c r="B491" s="60"/>
      <c r="C491" s="61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</row>
    <row r="492" spans="2:18">
      <c r="B492" s="60"/>
      <c r="C492" s="61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</row>
    <row r="493" spans="2:18">
      <c r="B493" s="60"/>
      <c r="C493" s="61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</row>
    <row r="494" spans="2:18">
      <c r="B494" s="60"/>
      <c r="C494" s="61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</row>
    <row r="495" spans="2:18">
      <c r="B495" s="60"/>
      <c r="C495" s="61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</row>
    <row r="496" spans="2:18">
      <c r="B496" s="60"/>
      <c r="C496" s="61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</row>
    <row r="497" spans="2:18">
      <c r="B497" s="60"/>
      <c r="C497" s="61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</row>
    <row r="498" spans="2:18">
      <c r="B498" s="60"/>
      <c r="C498" s="61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</row>
    <row r="499" spans="2:18">
      <c r="B499" s="60"/>
      <c r="C499" s="61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</row>
    <row r="500" spans="2:18">
      <c r="B500" s="60"/>
      <c r="C500" s="61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</row>
    <row r="501" spans="2:18">
      <c r="B501" s="60"/>
      <c r="C501" s="61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</row>
    <row r="502" spans="2:18">
      <c r="B502" s="60"/>
      <c r="C502" s="61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</row>
    <row r="503" spans="2:18">
      <c r="B503" s="60"/>
      <c r="C503" s="61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</row>
    <row r="504" spans="2:18">
      <c r="B504" s="60"/>
      <c r="C504" s="61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</row>
    <row r="505" spans="2:18">
      <c r="B505" s="60"/>
      <c r="C505" s="61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</row>
    <row r="506" spans="2:18">
      <c r="B506" s="60"/>
      <c r="C506" s="61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</row>
    <row r="507" spans="2:18">
      <c r="B507" s="60"/>
      <c r="C507" s="61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</row>
    <row r="508" spans="2:18">
      <c r="B508" s="60"/>
      <c r="C508" s="61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</row>
    <row r="509" spans="2:18">
      <c r="B509" s="60"/>
      <c r="C509" s="61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</row>
    <row r="510" spans="2:18">
      <c r="B510" s="60"/>
      <c r="C510" s="61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</row>
    <row r="511" spans="2:18">
      <c r="B511" s="60"/>
      <c r="C511" s="61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</row>
    <row r="512" spans="2:18">
      <c r="B512" s="60"/>
      <c r="C512" s="61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</row>
    <row r="513" spans="2:18">
      <c r="B513" s="60"/>
      <c r="C513" s="61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</row>
    <row r="514" spans="2:18">
      <c r="B514" s="60"/>
      <c r="C514" s="61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</row>
    <row r="515" spans="2:18">
      <c r="B515" s="60"/>
      <c r="C515" s="61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</row>
    <row r="517" spans="2:18">
      <c r="B517" s="59"/>
    </row>
    <row r="518" spans="2:18">
      <c r="B518" s="60"/>
      <c r="C518" s="61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</row>
    <row r="519" spans="2:18">
      <c r="B519" s="60"/>
      <c r="C519" s="61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</row>
    <row r="520" spans="2:18">
      <c r="B520" s="60"/>
      <c r="C520" s="61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</row>
    <row r="521" spans="2:18">
      <c r="B521" s="60"/>
      <c r="C521" s="61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</row>
    <row r="522" spans="2:18">
      <c r="B522" s="60"/>
      <c r="C522" s="61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</row>
    <row r="523" spans="2:18">
      <c r="B523" s="60"/>
      <c r="C523" s="61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</row>
    <row r="524" spans="2:18">
      <c r="B524" s="60"/>
      <c r="C524" s="61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</row>
    <row r="525" spans="2:18">
      <c r="B525" s="60"/>
      <c r="C525" s="61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</row>
    <row r="526" spans="2:18">
      <c r="B526" s="60"/>
      <c r="C526" s="61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</row>
    <row r="527" spans="2:18">
      <c r="B527" s="60"/>
      <c r="C527" s="61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</row>
    <row r="528" spans="2:18">
      <c r="B528" s="60"/>
      <c r="C528" s="61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</row>
    <row r="529" spans="2:18">
      <c r="B529" s="60"/>
      <c r="C529" s="61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</row>
    <row r="530" spans="2:18">
      <c r="B530" s="60"/>
      <c r="C530" s="61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</row>
    <row r="531" spans="2:18">
      <c r="B531" s="60"/>
      <c r="C531" s="61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</row>
    <row r="532" spans="2:18">
      <c r="B532" s="60"/>
      <c r="C532" s="61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</row>
    <row r="533" spans="2:18">
      <c r="B533" s="60"/>
      <c r="C533" s="61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</row>
    <row r="534" spans="2:18">
      <c r="B534" s="60"/>
      <c r="C534" s="61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</row>
    <row r="535" spans="2:18">
      <c r="B535" s="60"/>
      <c r="C535" s="61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</row>
    <row r="536" spans="2:18">
      <c r="B536" s="60"/>
      <c r="C536" s="61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</row>
    <row r="537" spans="2:18">
      <c r="B537" s="60"/>
      <c r="C537" s="61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</row>
    <row r="538" spans="2:18">
      <c r="B538" s="60"/>
      <c r="C538" s="61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</row>
    <row r="539" spans="2:18">
      <c r="B539" s="60"/>
      <c r="C539" s="61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</row>
    <row r="540" spans="2:18">
      <c r="B540" s="60"/>
      <c r="C540" s="61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</row>
    <row r="541" spans="2:18">
      <c r="B541" s="60"/>
      <c r="C541" s="61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</row>
    <row r="542" spans="2:18">
      <c r="B542" s="60"/>
      <c r="C542" s="61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</row>
    <row r="543" spans="2:18">
      <c r="B543" s="60"/>
      <c r="C543" s="61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</row>
    <row r="544" spans="2:18">
      <c r="B544" s="60"/>
      <c r="C544" s="61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</row>
    <row r="545" spans="2:18">
      <c r="B545" s="60"/>
      <c r="C545" s="61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</row>
    <row r="546" spans="2:18">
      <c r="B546" s="60"/>
      <c r="C546" s="61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</row>
    <row r="548" spans="2:18">
      <c r="B548" s="59"/>
    </row>
    <row r="549" spans="2:18">
      <c r="B549" s="60"/>
      <c r="C549" s="61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</row>
    <row r="550" spans="2:18">
      <c r="B550" s="60"/>
      <c r="C550" s="61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</row>
    <row r="551" spans="2:18">
      <c r="B551" s="60"/>
      <c r="C551" s="61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</row>
    <row r="552" spans="2:18">
      <c r="B552" s="60"/>
      <c r="C552" s="61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</row>
    <row r="553" spans="2:18">
      <c r="B553" s="60"/>
      <c r="C553" s="61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</row>
    <row r="554" spans="2:18">
      <c r="B554" s="60"/>
      <c r="C554" s="61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</row>
    <row r="555" spans="2:18">
      <c r="B555" s="60"/>
      <c r="C555" s="61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</row>
    <row r="556" spans="2:18">
      <c r="B556" s="60"/>
      <c r="C556" s="61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</row>
    <row r="557" spans="2:18">
      <c r="B557" s="60"/>
      <c r="C557" s="61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</row>
    <row r="558" spans="2:18">
      <c r="B558" s="60"/>
      <c r="C558" s="61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</row>
    <row r="559" spans="2:18">
      <c r="B559" s="60"/>
      <c r="C559" s="61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</row>
    <row r="560" spans="2:18">
      <c r="B560" s="60"/>
      <c r="C560" s="61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</row>
    <row r="561" spans="2:18">
      <c r="B561" s="60"/>
      <c r="C561" s="61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</row>
    <row r="562" spans="2:18">
      <c r="B562" s="60"/>
      <c r="C562" s="61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</row>
    <row r="563" spans="2:18">
      <c r="B563" s="60"/>
      <c r="C563" s="61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</row>
    <row r="564" spans="2:18">
      <c r="B564" s="60"/>
      <c r="C564" s="61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</row>
    <row r="565" spans="2:18">
      <c r="B565" s="60"/>
      <c r="C565" s="61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</row>
    <row r="566" spans="2:18">
      <c r="B566" s="60"/>
      <c r="C566" s="61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</row>
    <row r="567" spans="2:18">
      <c r="B567" s="60"/>
      <c r="C567" s="61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</row>
    <row r="568" spans="2:18">
      <c r="B568" s="60"/>
      <c r="C568" s="61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</row>
    <row r="569" spans="2:18">
      <c r="B569" s="60"/>
      <c r="C569" s="61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</row>
    <row r="570" spans="2:18">
      <c r="B570" s="60"/>
      <c r="C570" s="61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</row>
    <row r="571" spans="2:18">
      <c r="B571" s="60"/>
      <c r="C571" s="61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</row>
    <row r="572" spans="2:18">
      <c r="B572" s="60"/>
      <c r="C572" s="61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</row>
    <row r="573" spans="2:18">
      <c r="B573" s="60"/>
      <c r="C573" s="61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</row>
    <row r="574" spans="2:18">
      <c r="B574" s="60"/>
      <c r="C574" s="61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</row>
    <row r="575" spans="2:18">
      <c r="B575" s="60"/>
      <c r="C575" s="61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</row>
    <row r="576" spans="2:18">
      <c r="B576" s="60"/>
      <c r="C576" s="61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</row>
    <row r="577" spans="2:18">
      <c r="B577" s="60"/>
      <c r="C577" s="61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</row>
    <row r="579" spans="2:18">
      <c r="B579" s="59"/>
    </row>
    <row r="580" spans="2:18">
      <c r="B580" s="60"/>
      <c r="C580" s="61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</row>
    <row r="581" spans="2:18">
      <c r="B581" s="60"/>
      <c r="C581" s="61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</row>
    <row r="582" spans="2:18">
      <c r="B582" s="60"/>
      <c r="C582" s="61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</row>
    <row r="583" spans="2:18">
      <c r="B583" s="60"/>
      <c r="C583" s="61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</row>
    <row r="584" spans="2:18">
      <c r="B584" s="60"/>
      <c r="C584" s="61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</row>
    <row r="585" spans="2:18">
      <c r="B585" s="60"/>
      <c r="C585" s="61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</row>
    <row r="586" spans="2:18">
      <c r="B586" s="60"/>
      <c r="C586" s="61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</row>
    <row r="587" spans="2:18">
      <c r="B587" s="60"/>
      <c r="C587" s="61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</row>
    <row r="588" spans="2:18">
      <c r="B588" s="60"/>
      <c r="C588" s="61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</row>
    <row r="589" spans="2:18">
      <c r="B589" s="60"/>
      <c r="C589" s="61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</row>
    <row r="590" spans="2:18">
      <c r="B590" s="60"/>
      <c r="C590" s="61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</row>
    <row r="591" spans="2:18">
      <c r="B591" s="60"/>
      <c r="C591" s="61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</row>
    <row r="592" spans="2:18">
      <c r="B592" s="60"/>
      <c r="C592" s="61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</row>
    <row r="593" spans="2:18">
      <c r="B593" s="60"/>
      <c r="C593" s="61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</row>
    <row r="594" spans="2:18">
      <c r="B594" s="60"/>
      <c r="C594" s="61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</row>
    <row r="595" spans="2:18">
      <c r="B595" s="60"/>
      <c r="C595" s="61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</row>
    <row r="596" spans="2:18">
      <c r="B596" s="60"/>
      <c r="C596" s="61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</row>
    <row r="597" spans="2:18">
      <c r="B597" s="60"/>
      <c r="C597" s="61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</row>
    <row r="598" spans="2:18">
      <c r="B598" s="60"/>
      <c r="C598" s="61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</row>
    <row r="599" spans="2:18">
      <c r="B599" s="60"/>
      <c r="C599" s="61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</row>
    <row r="600" spans="2:18">
      <c r="B600" s="60"/>
      <c r="C600" s="61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</row>
    <row r="601" spans="2:18">
      <c r="B601" s="60"/>
      <c r="C601" s="61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</row>
    <row r="602" spans="2:18">
      <c r="B602" s="60"/>
      <c r="C602" s="61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</row>
    <row r="603" spans="2:18">
      <c r="B603" s="60"/>
      <c r="C603" s="61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</row>
    <row r="604" spans="2:18">
      <c r="B604" s="60"/>
      <c r="C604" s="61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</row>
    <row r="605" spans="2:18">
      <c r="B605" s="60"/>
      <c r="C605" s="61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</row>
    <row r="606" spans="2:18">
      <c r="B606" s="60"/>
      <c r="C606" s="61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</row>
    <row r="607" spans="2:18">
      <c r="B607" s="60"/>
      <c r="C607" s="61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</row>
    <row r="608" spans="2:18">
      <c r="B608" s="60"/>
      <c r="C608" s="61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</row>
    <row r="610" spans="2:18">
      <c r="B610" s="59"/>
    </row>
    <row r="611" spans="2:18">
      <c r="B611" s="60"/>
      <c r="C611" s="61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</row>
    <row r="612" spans="2:18">
      <c r="B612" s="60"/>
      <c r="C612" s="61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</row>
    <row r="613" spans="2:18">
      <c r="B613" s="60"/>
      <c r="C613" s="61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</row>
    <row r="614" spans="2:18">
      <c r="B614" s="60"/>
      <c r="C614" s="61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</row>
    <row r="615" spans="2:18">
      <c r="B615" s="60"/>
      <c r="C615" s="61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</row>
    <row r="616" spans="2:18">
      <c r="B616" s="60"/>
      <c r="C616" s="61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</row>
    <row r="617" spans="2:18">
      <c r="B617" s="60"/>
      <c r="C617" s="61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</row>
    <row r="618" spans="2:18">
      <c r="B618" s="60"/>
      <c r="C618" s="61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</row>
    <row r="619" spans="2:18">
      <c r="B619" s="60"/>
      <c r="C619" s="61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</row>
    <row r="620" spans="2:18">
      <c r="B620" s="60"/>
      <c r="C620" s="61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</row>
    <row r="621" spans="2:18">
      <c r="B621" s="60"/>
      <c r="C621" s="61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</row>
    <row r="622" spans="2:18">
      <c r="B622" s="60"/>
      <c r="C622" s="61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</row>
    <row r="623" spans="2:18">
      <c r="B623" s="60"/>
      <c r="C623" s="61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</row>
    <row r="624" spans="2:18">
      <c r="B624" s="60"/>
      <c r="C624" s="61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</row>
    <row r="625" spans="2:18">
      <c r="B625" s="60"/>
      <c r="C625" s="61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</row>
    <row r="626" spans="2:18">
      <c r="B626" s="60"/>
      <c r="C626" s="61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</row>
    <row r="627" spans="2:18">
      <c r="B627" s="60"/>
      <c r="C627" s="61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</row>
    <row r="628" spans="2:18">
      <c r="B628" s="60"/>
      <c r="C628" s="61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</row>
    <row r="629" spans="2:18">
      <c r="B629" s="60"/>
      <c r="C629" s="61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</row>
    <row r="630" spans="2:18">
      <c r="B630" s="60"/>
      <c r="C630" s="61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</row>
    <row r="631" spans="2:18">
      <c r="B631" s="60"/>
      <c r="C631" s="61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</row>
    <row r="632" spans="2:18">
      <c r="B632" s="60"/>
      <c r="C632" s="61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</row>
    <row r="633" spans="2:18">
      <c r="B633" s="60"/>
      <c r="C633" s="61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</row>
    <row r="634" spans="2:18">
      <c r="B634" s="60"/>
      <c r="C634" s="61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</row>
    <row r="635" spans="2:18">
      <c r="B635" s="60"/>
      <c r="C635" s="61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</row>
    <row r="636" spans="2:18">
      <c r="B636" s="60"/>
      <c r="C636" s="61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</row>
    <row r="637" spans="2:18">
      <c r="B637" s="60"/>
      <c r="C637" s="61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</row>
    <row r="638" spans="2:18">
      <c r="B638" s="60"/>
      <c r="C638" s="61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</row>
    <row r="639" spans="2:18">
      <c r="B639" s="60"/>
      <c r="C639" s="61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</row>
    <row r="641" spans="2:18">
      <c r="B641" s="59"/>
    </row>
    <row r="642" spans="2:18">
      <c r="B642" s="60"/>
      <c r="C642" s="61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</row>
    <row r="643" spans="2:18">
      <c r="B643" s="60"/>
      <c r="C643" s="61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</row>
    <row r="644" spans="2:18">
      <c r="B644" s="60"/>
      <c r="C644" s="61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</row>
    <row r="645" spans="2:18">
      <c r="B645" s="60"/>
      <c r="C645" s="61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</row>
    <row r="646" spans="2:18">
      <c r="B646" s="60"/>
      <c r="C646" s="61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</row>
    <row r="647" spans="2:18">
      <c r="B647" s="60"/>
      <c r="C647" s="61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</row>
    <row r="648" spans="2:18">
      <c r="B648" s="60"/>
      <c r="C648" s="61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</row>
    <row r="649" spans="2:18">
      <c r="B649" s="60"/>
      <c r="C649" s="61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</row>
    <row r="650" spans="2:18">
      <c r="B650" s="60"/>
      <c r="C650" s="61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</row>
    <row r="651" spans="2:18">
      <c r="B651" s="60"/>
      <c r="C651" s="61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</row>
    <row r="652" spans="2:18">
      <c r="B652" s="60"/>
      <c r="C652" s="61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</row>
    <row r="653" spans="2:18">
      <c r="B653" s="60"/>
      <c r="C653" s="61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</row>
    <row r="654" spans="2:18">
      <c r="B654" s="60"/>
      <c r="C654" s="61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</row>
    <row r="655" spans="2:18">
      <c r="B655" s="60"/>
      <c r="C655" s="61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</row>
    <row r="656" spans="2:18">
      <c r="B656" s="60"/>
      <c r="C656" s="61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</row>
    <row r="657" spans="2:18">
      <c r="B657" s="60"/>
      <c r="C657" s="61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</row>
    <row r="658" spans="2:18">
      <c r="B658" s="60"/>
      <c r="C658" s="61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</row>
    <row r="659" spans="2:18">
      <c r="B659" s="60"/>
      <c r="C659" s="61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</row>
    <row r="660" spans="2:18">
      <c r="B660" s="60"/>
      <c r="C660" s="61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</row>
    <row r="661" spans="2:18">
      <c r="B661" s="60"/>
      <c r="C661" s="61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</row>
    <row r="662" spans="2:18">
      <c r="B662" s="60"/>
      <c r="C662" s="61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</row>
    <row r="663" spans="2:18">
      <c r="B663" s="60"/>
      <c r="C663" s="61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</row>
    <row r="664" spans="2:18">
      <c r="B664" s="60"/>
      <c r="C664" s="61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</row>
    <row r="665" spans="2:18">
      <c r="B665" s="60"/>
      <c r="C665" s="61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</row>
    <row r="666" spans="2:18">
      <c r="B666" s="60"/>
      <c r="C666" s="61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</row>
    <row r="667" spans="2:18">
      <c r="B667" s="60"/>
      <c r="C667" s="61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</row>
    <row r="668" spans="2:18">
      <c r="B668" s="60"/>
      <c r="C668" s="61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</row>
    <row r="669" spans="2:18">
      <c r="B669" s="60"/>
      <c r="C669" s="61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</row>
    <row r="670" spans="2:18">
      <c r="B670" s="60"/>
      <c r="C670" s="61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2"/>
  <dimension ref="A1:S142"/>
  <sheetViews>
    <sheetView workbookViewId="0"/>
  </sheetViews>
  <sheetFormatPr defaultRowHeight="10.5"/>
  <cols>
    <col min="1" max="1" width="38.83203125" style="83" customWidth="1"/>
    <col min="2" max="2" width="25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164062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4.83203125" style="83" customWidth="1"/>
    <col min="18" max="18" width="42.6640625" style="83" customWidth="1"/>
    <col min="19" max="19" width="48.1640625" style="83" customWidth="1"/>
    <col min="20" max="27" width="9.33203125" style="83" customWidth="1"/>
    <col min="28" max="16384" width="9.33203125" style="83"/>
  </cols>
  <sheetData>
    <row r="1" spans="1:19">
      <c r="A1" s="85"/>
      <c r="B1" s="93" t="s">
        <v>297</v>
      </c>
      <c r="C1" s="93" t="s">
        <v>298</v>
      </c>
      <c r="D1" s="93" t="s">
        <v>299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300</v>
      </c>
      <c r="B2" s="93">
        <v>2507.69</v>
      </c>
      <c r="C2" s="93">
        <v>1093.1500000000001</v>
      </c>
      <c r="D2" s="93">
        <v>1093.1500000000001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301</v>
      </c>
      <c r="B3" s="93">
        <v>2507.69</v>
      </c>
      <c r="C3" s="93">
        <v>1093.1500000000001</v>
      </c>
      <c r="D3" s="93">
        <v>1093.1500000000001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302</v>
      </c>
      <c r="B4" s="93">
        <v>8292.34</v>
      </c>
      <c r="C4" s="93">
        <v>3614.81</v>
      </c>
      <c r="D4" s="93">
        <v>3614.81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303</v>
      </c>
      <c r="B5" s="93">
        <v>8292.34</v>
      </c>
      <c r="C5" s="93">
        <v>3614.81</v>
      </c>
      <c r="D5" s="93">
        <v>3614.81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3" t="s">
        <v>304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305</v>
      </c>
      <c r="B8" s="93">
        <v>2293.9899999999998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306</v>
      </c>
      <c r="B9" s="93">
        <v>2293.9899999999998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307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3" t="s">
        <v>308</v>
      </c>
      <c r="C12" s="93" t="s">
        <v>309</v>
      </c>
      <c r="D12" s="93" t="s">
        <v>310</v>
      </c>
      <c r="E12" s="93" t="s">
        <v>311</v>
      </c>
      <c r="F12" s="93" t="s">
        <v>312</v>
      </c>
      <c r="G12" s="93" t="s">
        <v>313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70</v>
      </c>
      <c r="B13" s="93">
        <v>0.05</v>
      </c>
      <c r="C13" s="93">
        <v>11.53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71</v>
      </c>
      <c r="B14" s="93">
        <v>859.4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78</v>
      </c>
      <c r="B15" s="93">
        <v>971.08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79</v>
      </c>
      <c r="B16" s="93">
        <v>58.1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80</v>
      </c>
      <c r="B17" s="93">
        <v>198.81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81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82</v>
      </c>
      <c r="B19" s="93">
        <v>408.71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83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84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85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65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86</v>
      </c>
      <c r="B24" s="93">
        <v>0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87</v>
      </c>
      <c r="B25" s="93">
        <v>0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88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89</v>
      </c>
      <c r="B28" s="93">
        <v>2496.16</v>
      </c>
      <c r="C28" s="93">
        <v>11.53</v>
      </c>
      <c r="D28" s="93">
        <v>0</v>
      </c>
      <c r="E28" s="93">
        <v>0</v>
      </c>
      <c r="F28" s="93">
        <v>0</v>
      </c>
      <c r="G28" s="93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3" t="s">
        <v>304</v>
      </c>
      <c r="C30" s="93" t="s">
        <v>2</v>
      </c>
      <c r="D30" s="93" t="s">
        <v>314</v>
      </c>
      <c r="E30" s="93" t="s">
        <v>315</v>
      </c>
      <c r="F30" s="93" t="s">
        <v>316</v>
      </c>
      <c r="G30" s="93" t="s">
        <v>317</v>
      </c>
      <c r="H30" s="93" t="s">
        <v>318</v>
      </c>
      <c r="I30" s="93" t="s">
        <v>319</v>
      </c>
      <c r="J30" s="93" t="s">
        <v>320</v>
      </c>
      <c r="K30"/>
      <c r="L30"/>
      <c r="M30"/>
      <c r="N30"/>
      <c r="O30"/>
      <c r="P30"/>
      <c r="Q30"/>
      <c r="R30"/>
      <c r="S30"/>
    </row>
    <row r="31" spans="1:19">
      <c r="A31" s="93" t="s">
        <v>321</v>
      </c>
      <c r="B31" s="93">
        <v>379.89</v>
      </c>
      <c r="C31" s="93" t="s">
        <v>3</v>
      </c>
      <c r="D31" s="93">
        <v>2317.33</v>
      </c>
      <c r="E31" s="93">
        <v>1</v>
      </c>
      <c r="F31" s="93">
        <v>416.17</v>
      </c>
      <c r="G31" s="93">
        <v>0</v>
      </c>
      <c r="H31" s="93">
        <v>12.55</v>
      </c>
      <c r="I31" s="93">
        <v>27.87</v>
      </c>
      <c r="J31" s="93">
        <v>8.07</v>
      </c>
      <c r="K31"/>
      <c r="L31"/>
      <c r="M31"/>
      <c r="N31"/>
      <c r="O31"/>
      <c r="P31"/>
      <c r="Q31"/>
      <c r="R31"/>
      <c r="S31"/>
    </row>
    <row r="32" spans="1:19">
      <c r="A32" s="93" t="s">
        <v>322</v>
      </c>
      <c r="B32" s="93">
        <v>1600.48</v>
      </c>
      <c r="C32" s="93" t="s">
        <v>3</v>
      </c>
      <c r="D32" s="93">
        <v>9762.9500000000007</v>
      </c>
      <c r="E32" s="93">
        <v>1</v>
      </c>
      <c r="F32" s="93">
        <v>356.86</v>
      </c>
      <c r="G32" s="93">
        <v>0</v>
      </c>
      <c r="H32" s="93">
        <v>36.25</v>
      </c>
      <c r="I32" s="93">
        <v>6.19</v>
      </c>
      <c r="J32" s="93">
        <v>3.23</v>
      </c>
      <c r="K32"/>
      <c r="L32"/>
      <c r="M32"/>
      <c r="N32"/>
      <c r="O32"/>
      <c r="P32"/>
      <c r="Q32"/>
      <c r="R32"/>
      <c r="S32"/>
    </row>
    <row r="33" spans="1:19">
      <c r="A33" s="93" t="s">
        <v>323</v>
      </c>
      <c r="B33" s="93">
        <v>12</v>
      </c>
      <c r="C33" s="93" t="s">
        <v>3</v>
      </c>
      <c r="D33" s="93">
        <v>73.2</v>
      </c>
      <c r="E33" s="93">
        <v>1</v>
      </c>
      <c r="F33" s="93">
        <v>24.38</v>
      </c>
      <c r="G33" s="93">
        <v>7.83</v>
      </c>
      <c r="H33" s="93">
        <v>36.25</v>
      </c>
      <c r="I33" s="93">
        <v>6.19</v>
      </c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324</v>
      </c>
      <c r="B34" s="93">
        <v>150.81</v>
      </c>
      <c r="C34" s="93" t="s">
        <v>3</v>
      </c>
      <c r="D34" s="93">
        <v>919.94</v>
      </c>
      <c r="E34" s="93">
        <v>1</v>
      </c>
      <c r="F34" s="93">
        <v>189.8</v>
      </c>
      <c r="G34" s="93">
        <v>38.049999999999997</v>
      </c>
      <c r="H34" s="93">
        <v>36.25</v>
      </c>
      <c r="I34" s="93">
        <v>6.19</v>
      </c>
      <c r="J34" s="93">
        <v>3.23</v>
      </c>
      <c r="K34"/>
      <c r="L34"/>
      <c r="M34"/>
      <c r="N34"/>
      <c r="O34"/>
      <c r="P34"/>
      <c r="Q34"/>
      <c r="R34"/>
      <c r="S34"/>
    </row>
    <row r="35" spans="1:19">
      <c r="A35" s="93" t="s">
        <v>325</v>
      </c>
      <c r="B35" s="93">
        <v>150.81</v>
      </c>
      <c r="C35" s="93" t="s">
        <v>3</v>
      </c>
      <c r="D35" s="93">
        <v>919.94</v>
      </c>
      <c r="E35" s="93">
        <v>1</v>
      </c>
      <c r="F35" s="93">
        <v>189.8</v>
      </c>
      <c r="G35" s="93">
        <v>38.049999999999997</v>
      </c>
      <c r="H35" s="93">
        <v>36.25</v>
      </c>
      <c r="I35" s="93">
        <v>6.19</v>
      </c>
      <c r="J35" s="93">
        <v>21.52</v>
      </c>
      <c r="K35"/>
      <c r="L35"/>
      <c r="M35"/>
      <c r="N35"/>
      <c r="O35"/>
      <c r="P35"/>
      <c r="Q35"/>
      <c r="R35"/>
      <c r="S35"/>
    </row>
    <row r="36" spans="1:19">
      <c r="A36" s="93" t="s">
        <v>239</v>
      </c>
      <c r="B36" s="93">
        <v>2293.9899999999998</v>
      </c>
      <c r="C36" s="93"/>
      <c r="D36" s="93">
        <v>13993.36</v>
      </c>
      <c r="E36" s="93"/>
      <c r="F36" s="93">
        <v>1177.02</v>
      </c>
      <c r="G36" s="93">
        <v>83.94</v>
      </c>
      <c r="H36" s="93">
        <v>32.325200000000002</v>
      </c>
      <c r="I36" s="93">
        <v>7.11</v>
      </c>
      <c r="J36" s="93">
        <v>5.2169999999999996</v>
      </c>
      <c r="K36"/>
      <c r="L36"/>
      <c r="M36"/>
      <c r="N36"/>
      <c r="O36"/>
      <c r="P36"/>
      <c r="Q36"/>
      <c r="R36"/>
      <c r="S36"/>
    </row>
    <row r="37" spans="1:19">
      <c r="A37" s="93" t="s">
        <v>326</v>
      </c>
      <c r="B37" s="93">
        <v>2293.9899999999998</v>
      </c>
      <c r="C37" s="93"/>
      <c r="D37" s="93">
        <v>13993.36</v>
      </c>
      <c r="E37" s="93"/>
      <c r="F37" s="93">
        <v>1177.02</v>
      </c>
      <c r="G37" s="93">
        <v>83.94</v>
      </c>
      <c r="H37" s="93">
        <v>32.325200000000002</v>
      </c>
      <c r="I37" s="93">
        <v>7.11</v>
      </c>
      <c r="J37" s="93">
        <v>5.2169999999999996</v>
      </c>
      <c r="K37"/>
      <c r="L37"/>
      <c r="M37"/>
      <c r="N37"/>
      <c r="O37"/>
      <c r="P37"/>
      <c r="Q37"/>
      <c r="R37"/>
      <c r="S37"/>
    </row>
    <row r="38" spans="1:19">
      <c r="A38" s="93" t="s">
        <v>327</v>
      </c>
      <c r="B38" s="93">
        <v>0</v>
      </c>
      <c r="C38" s="93"/>
      <c r="D38" s="93">
        <v>0</v>
      </c>
      <c r="E38" s="93"/>
      <c r="F38" s="93">
        <v>0</v>
      </c>
      <c r="G38" s="93">
        <v>0</v>
      </c>
      <c r="H38" s="93"/>
      <c r="I38" s="93"/>
      <c r="J38" s="93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 s="85"/>
      <c r="B40" s="93" t="s">
        <v>49</v>
      </c>
      <c r="C40" s="93" t="s">
        <v>328</v>
      </c>
      <c r="D40" s="93" t="s">
        <v>329</v>
      </c>
      <c r="E40" s="93" t="s">
        <v>330</v>
      </c>
      <c r="F40" s="93" t="s">
        <v>331</v>
      </c>
      <c r="G40" s="93" t="s">
        <v>332</v>
      </c>
      <c r="H40" s="93" t="s">
        <v>333</v>
      </c>
      <c r="I40" s="93" t="s">
        <v>334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335</v>
      </c>
      <c r="B41" s="93" t="s">
        <v>336</v>
      </c>
      <c r="C41" s="93">
        <v>0.08</v>
      </c>
      <c r="D41" s="93">
        <v>2.3769999999999998</v>
      </c>
      <c r="E41" s="93">
        <v>3.6909999999999998</v>
      </c>
      <c r="F41" s="93">
        <v>42.67</v>
      </c>
      <c r="G41" s="93">
        <v>90</v>
      </c>
      <c r="H41" s="93">
        <v>90</v>
      </c>
      <c r="I41" s="93" t="s">
        <v>337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338</v>
      </c>
      <c r="B42" s="93" t="s">
        <v>336</v>
      </c>
      <c r="C42" s="93">
        <v>0.08</v>
      </c>
      <c r="D42" s="93">
        <v>2.3769999999999998</v>
      </c>
      <c r="E42" s="93">
        <v>3.6909999999999998</v>
      </c>
      <c r="F42" s="93">
        <v>330.83</v>
      </c>
      <c r="G42" s="93">
        <v>0</v>
      </c>
      <c r="H42" s="93">
        <v>90</v>
      </c>
      <c r="I42" s="93" t="s">
        <v>339</v>
      </c>
      <c r="J42"/>
      <c r="K42"/>
      <c r="L42"/>
      <c r="M42"/>
      <c r="N42"/>
      <c r="O42"/>
      <c r="P42"/>
      <c r="Q42"/>
      <c r="R42"/>
      <c r="S42"/>
    </row>
    <row r="43" spans="1:19">
      <c r="A43" s="93" t="s">
        <v>340</v>
      </c>
      <c r="B43" s="93" t="s">
        <v>336</v>
      </c>
      <c r="C43" s="93">
        <v>0.08</v>
      </c>
      <c r="D43" s="93">
        <v>2.3769999999999998</v>
      </c>
      <c r="E43" s="93">
        <v>3.6909999999999998</v>
      </c>
      <c r="F43" s="93">
        <v>42.67</v>
      </c>
      <c r="G43" s="93">
        <v>270</v>
      </c>
      <c r="H43" s="93">
        <v>90</v>
      </c>
      <c r="I43" s="93" t="s">
        <v>341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342</v>
      </c>
      <c r="B44" s="93" t="s">
        <v>343</v>
      </c>
      <c r="C44" s="93">
        <v>0.3</v>
      </c>
      <c r="D44" s="93">
        <v>3.12</v>
      </c>
      <c r="E44" s="93">
        <v>12.904</v>
      </c>
      <c r="F44" s="93">
        <v>379.89</v>
      </c>
      <c r="G44" s="93">
        <v>90</v>
      </c>
      <c r="H44" s="93">
        <v>180</v>
      </c>
      <c r="I44" s="93"/>
      <c r="J44"/>
      <c r="K44"/>
      <c r="L44"/>
      <c r="M44"/>
      <c r="N44"/>
      <c r="O44"/>
      <c r="P44"/>
      <c r="Q44"/>
      <c r="R44"/>
      <c r="S44"/>
    </row>
    <row r="45" spans="1:19">
      <c r="A45" s="93" t="s">
        <v>344</v>
      </c>
      <c r="B45" s="93" t="s">
        <v>345</v>
      </c>
      <c r="C45" s="93">
        <v>0.3</v>
      </c>
      <c r="D45" s="93">
        <v>0.42099999999999999</v>
      </c>
      <c r="E45" s="93">
        <v>0.45700000000000002</v>
      </c>
      <c r="F45" s="93">
        <v>379.89</v>
      </c>
      <c r="G45" s="93">
        <v>90</v>
      </c>
      <c r="H45" s="93">
        <v>0</v>
      </c>
      <c r="I45" s="93"/>
      <c r="J45"/>
      <c r="K45"/>
      <c r="L45"/>
      <c r="M45"/>
      <c r="N45"/>
      <c r="O45"/>
      <c r="P45"/>
      <c r="Q45"/>
      <c r="R45"/>
      <c r="S45"/>
    </row>
    <row r="46" spans="1:19">
      <c r="A46" s="93" t="s">
        <v>346</v>
      </c>
      <c r="B46" s="93" t="s">
        <v>336</v>
      </c>
      <c r="C46" s="93">
        <v>0.08</v>
      </c>
      <c r="D46" s="93">
        <v>2.3769999999999998</v>
      </c>
      <c r="E46" s="93">
        <v>3.6909999999999998</v>
      </c>
      <c r="F46" s="93">
        <v>178.43</v>
      </c>
      <c r="G46" s="93">
        <v>90</v>
      </c>
      <c r="H46" s="93">
        <v>90</v>
      </c>
      <c r="I46" s="93" t="s">
        <v>337</v>
      </c>
      <c r="J46"/>
      <c r="K46"/>
      <c r="L46"/>
      <c r="M46"/>
      <c r="N46"/>
      <c r="O46"/>
      <c r="P46"/>
      <c r="Q46"/>
      <c r="R46"/>
      <c r="S46"/>
    </row>
    <row r="47" spans="1:19">
      <c r="A47" s="93" t="s">
        <v>347</v>
      </c>
      <c r="B47" s="93" t="s">
        <v>336</v>
      </c>
      <c r="C47" s="93">
        <v>0.08</v>
      </c>
      <c r="D47" s="93">
        <v>2.3769999999999998</v>
      </c>
      <c r="E47" s="93">
        <v>3.6909999999999998</v>
      </c>
      <c r="F47" s="93">
        <v>178.43</v>
      </c>
      <c r="G47" s="93">
        <v>270</v>
      </c>
      <c r="H47" s="93">
        <v>90</v>
      </c>
      <c r="I47" s="93" t="s">
        <v>341</v>
      </c>
      <c r="J47"/>
      <c r="K47"/>
      <c r="L47"/>
      <c r="M47"/>
      <c r="N47"/>
      <c r="O47"/>
      <c r="P47"/>
      <c r="Q47"/>
      <c r="R47"/>
      <c r="S47"/>
    </row>
    <row r="48" spans="1:19">
      <c r="A48" s="93" t="s">
        <v>348</v>
      </c>
      <c r="B48" s="93" t="s">
        <v>343</v>
      </c>
      <c r="C48" s="93">
        <v>0.3</v>
      </c>
      <c r="D48" s="93">
        <v>3.12</v>
      </c>
      <c r="E48" s="93">
        <v>12.904</v>
      </c>
      <c r="F48" s="93">
        <v>1600.48</v>
      </c>
      <c r="G48" s="93">
        <v>0</v>
      </c>
      <c r="H48" s="93">
        <v>180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349</v>
      </c>
      <c r="B49" s="93" t="s">
        <v>345</v>
      </c>
      <c r="C49" s="93">
        <v>0.3</v>
      </c>
      <c r="D49" s="93">
        <v>0.42099999999999999</v>
      </c>
      <c r="E49" s="93">
        <v>0.45700000000000002</v>
      </c>
      <c r="F49" s="93">
        <v>1600.48</v>
      </c>
      <c r="G49" s="93">
        <v>180</v>
      </c>
      <c r="H49" s="93">
        <v>0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350</v>
      </c>
      <c r="B50" s="93" t="s">
        <v>336</v>
      </c>
      <c r="C50" s="93">
        <v>0.08</v>
      </c>
      <c r="D50" s="93">
        <v>2.3769999999999998</v>
      </c>
      <c r="E50" s="93">
        <v>3.6909999999999998</v>
      </c>
      <c r="F50" s="93">
        <v>24.38</v>
      </c>
      <c r="G50" s="93">
        <v>180</v>
      </c>
      <c r="H50" s="93">
        <v>90</v>
      </c>
      <c r="I50" s="93" t="s">
        <v>351</v>
      </c>
      <c r="J50"/>
      <c r="K50"/>
      <c r="L50"/>
      <c r="M50"/>
      <c r="N50"/>
      <c r="O50"/>
      <c r="P50"/>
      <c r="Q50"/>
      <c r="R50"/>
      <c r="S50"/>
    </row>
    <row r="51" spans="1:19">
      <c r="A51" s="93" t="s">
        <v>352</v>
      </c>
      <c r="B51" s="93" t="s">
        <v>343</v>
      </c>
      <c r="C51" s="93">
        <v>0.3</v>
      </c>
      <c r="D51" s="93">
        <v>3.12</v>
      </c>
      <c r="E51" s="93">
        <v>12.904</v>
      </c>
      <c r="F51" s="93">
        <v>12</v>
      </c>
      <c r="G51" s="93">
        <v>180</v>
      </c>
      <c r="H51" s="93">
        <v>180</v>
      </c>
      <c r="I51" s="93"/>
      <c r="J51"/>
      <c r="K51"/>
      <c r="L51"/>
      <c r="M51"/>
      <c r="N51"/>
      <c r="O51"/>
      <c r="P51"/>
      <c r="Q51"/>
      <c r="R51"/>
      <c r="S51"/>
    </row>
    <row r="52" spans="1:19">
      <c r="A52" s="93" t="s">
        <v>353</v>
      </c>
      <c r="B52" s="93" t="s">
        <v>345</v>
      </c>
      <c r="C52" s="93">
        <v>0.3</v>
      </c>
      <c r="D52" s="93">
        <v>0.42099999999999999</v>
      </c>
      <c r="E52" s="93">
        <v>0.45700000000000002</v>
      </c>
      <c r="F52" s="93">
        <v>12</v>
      </c>
      <c r="G52" s="93">
        <v>180</v>
      </c>
      <c r="H52" s="93">
        <v>0</v>
      </c>
      <c r="I52" s="93"/>
      <c r="J52"/>
      <c r="K52"/>
      <c r="L52"/>
      <c r="M52"/>
      <c r="N52"/>
      <c r="O52"/>
      <c r="P52"/>
      <c r="Q52"/>
      <c r="R52"/>
      <c r="S52"/>
    </row>
    <row r="53" spans="1:19">
      <c r="A53" s="93" t="s">
        <v>354</v>
      </c>
      <c r="B53" s="93" t="s">
        <v>336</v>
      </c>
      <c r="C53" s="93">
        <v>0.08</v>
      </c>
      <c r="D53" s="93">
        <v>2.3769999999999998</v>
      </c>
      <c r="E53" s="93">
        <v>3.6909999999999998</v>
      </c>
      <c r="F53" s="93">
        <v>153.22</v>
      </c>
      <c r="G53" s="93">
        <v>180</v>
      </c>
      <c r="H53" s="93">
        <v>90</v>
      </c>
      <c r="I53" s="93" t="s">
        <v>351</v>
      </c>
      <c r="J53"/>
      <c r="K53"/>
      <c r="L53"/>
      <c r="M53"/>
      <c r="N53"/>
      <c r="O53"/>
      <c r="P53"/>
      <c r="Q53"/>
      <c r="R53"/>
      <c r="S53"/>
    </row>
    <row r="54" spans="1:19">
      <c r="A54" s="93" t="s">
        <v>355</v>
      </c>
      <c r="B54" s="93" t="s">
        <v>336</v>
      </c>
      <c r="C54" s="93">
        <v>0.08</v>
      </c>
      <c r="D54" s="93">
        <v>2.3769999999999998</v>
      </c>
      <c r="E54" s="93">
        <v>3.6909999999999998</v>
      </c>
      <c r="F54" s="93">
        <v>36.58</v>
      </c>
      <c r="G54" s="93">
        <v>90</v>
      </c>
      <c r="H54" s="93">
        <v>90</v>
      </c>
      <c r="I54" s="93" t="s">
        <v>337</v>
      </c>
      <c r="J54"/>
      <c r="K54"/>
      <c r="L54"/>
      <c r="M54"/>
      <c r="N54"/>
      <c r="O54"/>
      <c r="P54"/>
      <c r="Q54"/>
      <c r="R54"/>
      <c r="S54"/>
    </row>
    <row r="55" spans="1:19">
      <c r="A55" s="93" t="s">
        <v>356</v>
      </c>
      <c r="B55" s="93" t="s">
        <v>343</v>
      </c>
      <c r="C55" s="93">
        <v>0.3</v>
      </c>
      <c r="D55" s="93">
        <v>3.12</v>
      </c>
      <c r="E55" s="93">
        <v>12.904</v>
      </c>
      <c r="F55" s="93">
        <v>150.81</v>
      </c>
      <c r="G55" s="93">
        <v>90</v>
      </c>
      <c r="H55" s="93">
        <v>180</v>
      </c>
      <c r="I55" s="93"/>
      <c r="J55"/>
      <c r="K55"/>
      <c r="L55"/>
      <c r="M55"/>
      <c r="N55"/>
      <c r="O55"/>
      <c r="P55"/>
      <c r="Q55"/>
      <c r="R55"/>
      <c r="S55"/>
    </row>
    <row r="56" spans="1:19">
      <c r="A56" s="93" t="s">
        <v>357</v>
      </c>
      <c r="B56" s="93" t="s">
        <v>345</v>
      </c>
      <c r="C56" s="93">
        <v>0.3</v>
      </c>
      <c r="D56" s="93">
        <v>0.42099999999999999</v>
      </c>
      <c r="E56" s="93">
        <v>0.45700000000000002</v>
      </c>
      <c r="F56" s="93">
        <v>150.81</v>
      </c>
      <c r="G56" s="93">
        <v>90</v>
      </c>
      <c r="H56" s="93">
        <v>0</v>
      </c>
      <c r="I56" s="93"/>
      <c r="J56"/>
      <c r="K56"/>
      <c r="L56"/>
      <c r="M56"/>
      <c r="N56"/>
      <c r="O56"/>
      <c r="P56"/>
      <c r="Q56"/>
      <c r="R56"/>
      <c r="S56"/>
    </row>
    <row r="57" spans="1:19">
      <c r="A57" s="93" t="s">
        <v>358</v>
      </c>
      <c r="B57" s="93" t="s">
        <v>336</v>
      </c>
      <c r="C57" s="93">
        <v>0.08</v>
      </c>
      <c r="D57" s="93">
        <v>2.3769999999999998</v>
      </c>
      <c r="E57" s="93">
        <v>3.6909999999999998</v>
      </c>
      <c r="F57" s="93">
        <v>153.22</v>
      </c>
      <c r="G57" s="93">
        <v>180</v>
      </c>
      <c r="H57" s="93">
        <v>90</v>
      </c>
      <c r="I57" s="93" t="s">
        <v>351</v>
      </c>
      <c r="J57"/>
      <c r="K57"/>
      <c r="L57"/>
      <c r="M57"/>
      <c r="N57"/>
      <c r="O57"/>
      <c r="P57"/>
      <c r="Q57"/>
      <c r="R57"/>
      <c r="S57"/>
    </row>
    <row r="58" spans="1:19">
      <c r="A58" s="93" t="s">
        <v>359</v>
      </c>
      <c r="B58" s="93" t="s">
        <v>336</v>
      </c>
      <c r="C58" s="93">
        <v>0.08</v>
      </c>
      <c r="D58" s="93">
        <v>2.3769999999999998</v>
      </c>
      <c r="E58" s="93">
        <v>3.6909999999999998</v>
      </c>
      <c r="F58" s="93">
        <v>36.58</v>
      </c>
      <c r="G58" s="93">
        <v>270</v>
      </c>
      <c r="H58" s="93">
        <v>90</v>
      </c>
      <c r="I58" s="93" t="s">
        <v>341</v>
      </c>
      <c r="J58"/>
      <c r="K58"/>
      <c r="L58"/>
      <c r="M58"/>
      <c r="N58"/>
      <c r="O58"/>
      <c r="P58"/>
      <c r="Q58"/>
      <c r="R58"/>
      <c r="S58"/>
    </row>
    <row r="59" spans="1:19">
      <c r="A59" s="93" t="s">
        <v>360</v>
      </c>
      <c r="B59" s="93" t="s">
        <v>343</v>
      </c>
      <c r="C59" s="93">
        <v>0.3</v>
      </c>
      <c r="D59" s="93">
        <v>3.12</v>
      </c>
      <c r="E59" s="93">
        <v>12.904</v>
      </c>
      <c r="F59" s="93">
        <v>150.81</v>
      </c>
      <c r="G59" s="93">
        <v>180</v>
      </c>
      <c r="H59" s="93">
        <v>180</v>
      </c>
      <c r="I59" s="93"/>
      <c r="J59"/>
      <c r="K59"/>
      <c r="L59"/>
      <c r="M59"/>
      <c r="N59"/>
      <c r="O59"/>
      <c r="P59"/>
      <c r="Q59"/>
      <c r="R59"/>
      <c r="S59"/>
    </row>
    <row r="60" spans="1:19">
      <c r="A60" s="93" t="s">
        <v>361</v>
      </c>
      <c r="B60" s="93" t="s">
        <v>345</v>
      </c>
      <c r="C60" s="93">
        <v>0.3</v>
      </c>
      <c r="D60" s="93">
        <v>0.42099999999999999</v>
      </c>
      <c r="E60" s="93">
        <v>0.45700000000000002</v>
      </c>
      <c r="F60" s="93">
        <v>150.81</v>
      </c>
      <c r="G60" s="93">
        <v>180</v>
      </c>
      <c r="H60" s="93">
        <v>0</v>
      </c>
      <c r="I60" s="93"/>
      <c r="J60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85"/>
      <c r="B62" s="93" t="s">
        <v>49</v>
      </c>
      <c r="C62" s="93" t="s">
        <v>362</v>
      </c>
      <c r="D62" s="93" t="s">
        <v>363</v>
      </c>
      <c r="E62" s="93" t="s">
        <v>364</v>
      </c>
      <c r="F62" s="93" t="s">
        <v>43</v>
      </c>
      <c r="G62" s="93" t="s">
        <v>365</v>
      </c>
      <c r="H62" s="93" t="s">
        <v>366</v>
      </c>
      <c r="I62" s="93" t="s">
        <v>367</v>
      </c>
      <c r="J62" s="93" t="s">
        <v>332</v>
      </c>
      <c r="K62" s="93" t="s">
        <v>334</v>
      </c>
      <c r="L62"/>
      <c r="M62"/>
      <c r="N62"/>
      <c r="O62"/>
      <c r="P62"/>
      <c r="Q62"/>
      <c r="R62"/>
      <c r="S62"/>
    </row>
    <row r="63" spans="1:19">
      <c r="A63" s="93" t="s">
        <v>368</v>
      </c>
      <c r="B63" s="93" t="s">
        <v>639</v>
      </c>
      <c r="C63" s="93">
        <v>7.83</v>
      </c>
      <c r="D63" s="93">
        <v>7.83</v>
      </c>
      <c r="E63" s="93">
        <v>5.835</v>
      </c>
      <c r="F63" s="93">
        <v>0.251</v>
      </c>
      <c r="G63" s="93">
        <v>0.11</v>
      </c>
      <c r="H63" s="93" t="s">
        <v>369</v>
      </c>
      <c r="I63" s="93" t="s">
        <v>350</v>
      </c>
      <c r="J63" s="93">
        <v>180</v>
      </c>
      <c r="K63" s="93" t="s">
        <v>351</v>
      </c>
      <c r="L63"/>
      <c r="M63"/>
      <c r="N63"/>
      <c r="O63"/>
      <c r="P63"/>
      <c r="Q63"/>
      <c r="R63"/>
      <c r="S63"/>
    </row>
    <row r="64" spans="1:19">
      <c r="A64" s="93" t="s">
        <v>370</v>
      </c>
      <c r="B64" s="93" t="s">
        <v>639</v>
      </c>
      <c r="C64" s="93">
        <v>38.049999999999997</v>
      </c>
      <c r="D64" s="93">
        <v>38.049999999999997</v>
      </c>
      <c r="E64" s="93">
        <v>5.835</v>
      </c>
      <c r="F64" s="93">
        <v>0.251</v>
      </c>
      <c r="G64" s="93">
        <v>0.11</v>
      </c>
      <c r="H64" s="93" t="s">
        <v>369</v>
      </c>
      <c r="I64" s="93" t="s">
        <v>354</v>
      </c>
      <c r="J64" s="93">
        <v>180</v>
      </c>
      <c r="K64" s="93" t="s">
        <v>351</v>
      </c>
      <c r="L64"/>
      <c r="M64"/>
      <c r="N64"/>
      <c r="O64"/>
      <c r="P64"/>
      <c r="Q64"/>
      <c r="R64"/>
      <c r="S64"/>
    </row>
    <row r="65" spans="1:19">
      <c r="A65" s="93" t="s">
        <v>371</v>
      </c>
      <c r="B65" s="93" t="s">
        <v>639</v>
      </c>
      <c r="C65" s="93">
        <v>38.049999999999997</v>
      </c>
      <c r="D65" s="93">
        <v>38.049999999999997</v>
      </c>
      <c r="E65" s="93">
        <v>5.835</v>
      </c>
      <c r="F65" s="93">
        <v>0.251</v>
      </c>
      <c r="G65" s="93">
        <v>0.11</v>
      </c>
      <c r="H65" s="93" t="s">
        <v>369</v>
      </c>
      <c r="I65" s="93" t="s">
        <v>358</v>
      </c>
      <c r="J65" s="93">
        <v>180</v>
      </c>
      <c r="K65" s="93" t="s">
        <v>351</v>
      </c>
      <c r="L65"/>
      <c r="M65"/>
      <c r="N65"/>
      <c r="O65"/>
      <c r="P65"/>
      <c r="Q65"/>
      <c r="R65"/>
      <c r="S65"/>
    </row>
    <row r="66" spans="1:19">
      <c r="A66" s="93" t="s">
        <v>372</v>
      </c>
      <c r="B66" s="93"/>
      <c r="C66" s="93"/>
      <c r="D66" s="93">
        <v>83.94</v>
      </c>
      <c r="E66" s="93">
        <v>5.83</v>
      </c>
      <c r="F66" s="93">
        <v>0.251</v>
      </c>
      <c r="G66" s="93">
        <v>0.11</v>
      </c>
      <c r="H66" s="93"/>
      <c r="I66" s="93"/>
      <c r="J66" s="93"/>
      <c r="K66" s="93"/>
      <c r="L66"/>
      <c r="M66"/>
      <c r="N66"/>
      <c r="O66"/>
      <c r="P66"/>
      <c r="Q66"/>
      <c r="R66"/>
      <c r="S66"/>
    </row>
    <row r="67" spans="1:19">
      <c r="A67" s="93" t="s">
        <v>373</v>
      </c>
      <c r="B67" s="93"/>
      <c r="C67" s="93"/>
      <c r="D67" s="93">
        <v>0</v>
      </c>
      <c r="E67" s="93" t="s">
        <v>374</v>
      </c>
      <c r="F67" s="93" t="s">
        <v>374</v>
      </c>
      <c r="G67" s="93" t="s">
        <v>374</v>
      </c>
      <c r="H67" s="93"/>
      <c r="I67" s="93"/>
      <c r="J67" s="93"/>
      <c r="K67" s="93"/>
      <c r="L67"/>
      <c r="M67"/>
      <c r="N67"/>
      <c r="O67"/>
      <c r="P67"/>
      <c r="Q67"/>
      <c r="R67"/>
      <c r="S67"/>
    </row>
    <row r="68" spans="1:19">
      <c r="A68" s="93" t="s">
        <v>375</v>
      </c>
      <c r="B68" s="93"/>
      <c r="C68" s="93"/>
      <c r="D68" s="93">
        <v>83.94</v>
      </c>
      <c r="E68" s="93">
        <v>5.83</v>
      </c>
      <c r="F68" s="93">
        <v>0.251</v>
      </c>
      <c r="G68" s="93">
        <v>0.11</v>
      </c>
      <c r="H68" s="93"/>
      <c r="I68" s="93"/>
      <c r="J68" s="93"/>
      <c r="K68" s="93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5"/>
      <c r="B70" s="93" t="s">
        <v>114</v>
      </c>
      <c r="C70" s="93" t="s">
        <v>376</v>
      </c>
      <c r="D70" s="93" t="s">
        <v>377</v>
      </c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3" t="s">
        <v>33</v>
      </c>
      <c r="B71" s="93"/>
      <c r="C71" s="93"/>
      <c r="D71" s="93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 s="85"/>
      <c r="B73" s="93" t="s">
        <v>114</v>
      </c>
      <c r="C73" s="93" t="s">
        <v>378</v>
      </c>
      <c r="D73" s="93" t="s">
        <v>379</v>
      </c>
      <c r="E73" s="93" t="s">
        <v>380</v>
      </c>
      <c r="F73" s="93" t="s">
        <v>381</v>
      </c>
      <c r="G73" s="93" t="s">
        <v>377</v>
      </c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382</v>
      </c>
      <c r="B74" s="93" t="s">
        <v>383</v>
      </c>
      <c r="C74" s="93">
        <v>45345.120000000003</v>
      </c>
      <c r="D74" s="93">
        <v>30657.08</v>
      </c>
      <c r="E74" s="93">
        <v>14688.05</v>
      </c>
      <c r="F74" s="93">
        <v>0.68</v>
      </c>
      <c r="G74" s="93">
        <v>2.62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384</v>
      </c>
      <c r="B75" s="93" t="s">
        <v>383</v>
      </c>
      <c r="C75" s="93">
        <v>222109.24</v>
      </c>
      <c r="D75" s="93">
        <v>150164.32999999999</v>
      </c>
      <c r="E75" s="93">
        <v>71944.91</v>
      </c>
      <c r="F75" s="93">
        <v>0.68</v>
      </c>
      <c r="G75" s="93">
        <v>2.89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3" t="s">
        <v>385</v>
      </c>
      <c r="B76" s="93" t="s">
        <v>383</v>
      </c>
      <c r="C76" s="93">
        <v>30983.13</v>
      </c>
      <c r="D76" s="93">
        <v>21129.99</v>
      </c>
      <c r="E76" s="93">
        <v>9853.14</v>
      </c>
      <c r="F76" s="93">
        <v>0.68</v>
      </c>
      <c r="G76" s="93">
        <v>2.99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3" t="s">
        <v>386</v>
      </c>
      <c r="B77" s="93" t="s">
        <v>383</v>
      </c>
      <c r="C77" s="93">
        <v>27858.46</v>
      </c>
      <c r="D77" s="93">
        <v>18834.63</v>
      </c>
      <c r="E77" s="93">
        <v>9023.82</v>
      </c>
      <c r="F77" s="93">
        <v>0.68</v>
      </c>
      <c r="G77" s="93">
        <v>2.98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5"/>
      <c r="B79" s="93" t="s">
        <v>114</v>
      </c>
      <c r="C79" s="93" t="s">
        <v>378</v>
      </c>
      <c r="D79" s="93" t="s">
        <v>377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3" t="s">
        <v>387</v>
      </c>
      <c r="B80" s="93" t="s">
        <v>388</v>
      </c>
      <c r="C80" s="93">
        <v>971.22</v>
      </c>
      <c r="D80" s="93">
        <v>1</v>
      </c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389</v>
      </c>
      <c r="B81" s="93" t="s">
        <v>390</v>
      </c>
      <c r="C81" s="93">
        <v>30303.98</v>
      </c>
      <c r="D81" s="93">
        <v>0.8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93" t="s">
        <v>391</v>
      </c>
      <c r="B82" s="93" t="s">
        <v>390</v>
      </c>
      <c r="C82" s="93">
        <v>92946.29</v>
      </c>
      <c r="D82" s="93">
        <v>0.78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3" t="s">
        <v>392</v>
      </c>
      <c r="B83" s="93" t="s">
        <v>390</v>
      </c>
      <c r="C83" s="93">
        <v>14194.24</v>
      </c>
      <c r="D83" s="93">
        <v>0.8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393</v>
      </c>
      <c r="B84" s="93" t="s">
        <v>390</v>
      </c>
      <c r="C84" s="93">
        <v>14195.96</v>
      </c>
      <c r="D84" s="93">
        <v>0.8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5"/>
      <c r="B86" s="93" t="s">
        <v>114</v>
      </c>
      <c r="C86" s="93" t="s">
        <v>394</v>
      </c>
      <c r="D86" s="93" t="s">
        <v>395</v>
      </c>
      <c r="E86" s="93" t="s">
        <v>396</v>
      </c>
      <c r="F86" s="93" t="s">
        <v>397</v>
      </c>
      <c r="G86" s="93" t="s">
        <v>398</v>
      </c>
      <c r="H86" s="93" t="s">
        <v>399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400</v>
      </c>
      <c r="B87" s="93" t="s">
        <v>401</v>
      </c>
      <c r="C87" s="93">
        <v>0.54</v>
      </c>
      <c r="D87" s="93">
        <v>49.8</v>
      </c>
      <c r="E87" s="93">
        <v>0.04</v>
      </c>
      <c r="F87" s="93">
        <v>3.87</v>
      </c>
      <c r="G87" s="93">
        <v>1</v>
      </c>
      <c r="H87" s="93" t="s">
        <v>402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403</v>
      </c>
      <c r="B88" s="93" t="s">
        <v>404</v>
      </c>
      <c r="C88" s="93">
        <v>0.56999999999999995</v>
      </c>
      <c r="D88" s="93">
        <v>622</v>
      </c>
      <c r="E88" s="93">
        <v>1.83</v>
      </c>
      <c r="F88" s="93">
        <v>1997.01</v>
      </c>
      <c r="G88" s="93">
        <v>1</v>
      </c>
      <c r="H88" s="93" t="s">
        <v>405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406</v>
      </c>
      <c r="B89" s="93" t="s">
        <v>404</v>
      </c>
      <c r="C89" s="93">
        <v>0.59</v>
      </c>
      <c r="D89" s="93">
        <v>1109.6500000000001</v>
      </c>
      <c r="E89" s="93">
        <v>8.94</v>
      </c>
      <c r="F89" s="93">
        <v>16779.490000000002</v>
      </c>
      <c r="G89" s="93">
        <v>1</v>
      </c>
      <c r="H89" s="93" t="s">
        <v>405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407</v>
      </c>
      <c r="B90" s="93" t="s">
        <v>404</v>
      </c>
      <c r="C90" s="93">
        <v>0.55000000000000004</v>
      </c>
      <c r="D90" s="93">
        <v>622</v>
      </c>
      <c r="E90" s="93">
        <v>1.28</v>
      </c>
      <c r="F90" s="93">
        <v>1455.58</v>
      </c>
      <c r="G90" s="93">
        <v>1</v>
      </c>
      <c r="H90" s="93" t="s">
        <v>405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408</v>
      </c>
      <c r="B91" s="93" t="s">
        <v>404</v>
      </c>
      <c r="C91" s="93">
        <v>0.55000000000000004</v>
      </c>
      <c r="D91" s="93">
        <v>622</v>
      </c>
      <c r="E91" s="93">
        <v>1.1200000000000001</v>
      </c>
      <c r="F91" s="93">
        <v>1278.02</v>
      </c>
      <c r="G91" s="93">
        <v>1</v>
      </c>
      <c r="H91" s="93" t="s">
        <v>405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5"/>
      <c r="B93" s="93" t="s">
        <v>114</v>
      </c>
      <c r="C93" s="93" t="s">
        <v>409</v>
      </c>
      <c r="D93" s="93" t="s">
        <v>410</v>
      </c>
      <c r="E93" s="93" t="s">
        <v>411</v>
      </c>
      <c r="F93" s="93" t="s">
        <v>412</v>
      </c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33</v>
      </c>
      <c r="B94" s="93"/>
      <c r="C94" s="93"/>
      <c r="D94" s="93"/>
      <c r="E94" s="93"/>
      <c r="F94" s="93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5"/>
      <c r="B96" s="93" t="s">
        <v>114</v>
      </c>
      <c r="C96" s="93" t="s">
        <v>413</v>
      </c>
      <c r="D96" s="93" t="s">
        <v>414</v>
      </c>
      <c r="E96" s="93" t="s">
        <v>415</v>
      </c>
      <c r="F96" s="93" t="s">
        <v>416</v>
      </c>
      <c r="G96" s="93" t="s">
        <v>417</v>
      </c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33</v>
      </c>
      <c r="B97" s="93"/>
      <c r="C97" s="93"/>
      <c r="D97" s="93"/>
      <c r="E97" s="93"/>
      <c r="F97" s="93"/>
      <c r="G97" s="93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5"/>
      <c r="B99" s="93" t="s">
        <v>432</v>
      </c>
      <c r="C99" s="93" t="s">
        <v>433</v>
      </c>
      <c r="D99" s="93" t="s">
        <v>434</v>
      </c>
      <c r="E99" s="93" t="s">
        <v>435</v>
      </c>
      <c r="F99" s="93" t="s">
        <v>436</v>
      </c>
      <c r="G99" s="93" t="s">
        <v>437</v>
      </c>
      <c r="H99" s="93" t="s">
        <v>438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3" t="s">
        <v>418</v>
      </c>
      <c r="B100" s="93">
        <v>31380.0671</v>
      </c>
      <c r="C100" s="93">
        <v>55.068399999999997</v>
      </c>
      <c r="D100" s="93">
        <v>209.35900000000001</v>
      </c>
      <c r="E100" s="93">
        <v>0</v>
      </c>
      <c r="F100" s="93">
        <v>1E-3</v>
      </c>
      <c r="G100" s="93">
        <v>25910.839800000002</v>
      </c>
      <c r="H100" s="93">
        <v>13524.4408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3" t="s">
        <v>419</v>
      </c>
      <c r="B101" s="93">
        <v>29035.033200000002</v>
      </c>
      <c r="C101" s="93">
        <v>51.111899999999999</v>
      </c>
      <c r="D101" s="93">
        <v>194.9631</v>
      </c>
      <c r="E101" s="93">
        <v>0</v>
      </c>
      <c r="F101" s="93">
        <v>8.9999999999999998E-4</v>
      </c>
      <c r="G101" s="93">
        <v>24129.281999999999</v>
      </c>
      <c r="H101" s="93">
        <v>12529.665800000001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3" t="s">
        <v>420</v>
      </c>
      <c r="B102" s="93">
        <v>33714.021500000003</v>
      </c>
      <c r="C102" s="93">
        <v>59.362000000000002</v>
      </c>
      <c r="D102" s="93">
        <v>226.4873</v>
      </c>
      <c r="E102" s="93">
        <v>0</v>
      </c>
      <c r="F102" s="93">
        <v>1E-3</v>
      </c>
      <c r="G102" s="93">
        <v>28030.821100000001</v>
      </c>
      <c r="H102" s="93">
        <v>14550.1659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3" t="s">
        <v>421</v>
      </c>
      <c r="B103" s="93">
        <v>35312.143700000001</v>
      </c>
      <c r="C103" s="93">
        <v>62.276299999999999</v>
      </c>
      <c r="D103" s="93">
        <v>238.0138</v>
      </c>
      <c r="E103" s="93">
        <v>0</v>
      </c>
      <c r="F103" s="93">
        <v>1.1000000000000001E-3</v>
      </c>
      <c r="G103" s="93">
        <v>29457.465100000001</v>
      </c>
      <c r="H103" s="93">
        <v>15249.9419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3" t="s">
        <v>266</v>
      </c>
      <c r="B104" s="93">
        <v>39781.136500000001</v>
      </c>
      <c r="C104" s="93">
        <v>70.158199999999994</v>
      </c>
      <c r="D104" s="93">
        <v>268.13929999999999</v>
      </c>
      <c r="E104" s="93">
        <v>0</v>
      </c>
      <c r="F104" s="93">
        <v>1.1999999999999999E-3</v>
      </c>
      <c r="G104" s="93">
        <v>33185.902099999999</v>
      </c>
      <c r="H104" s="93">
        <v>17179.9666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3" t="s">
        <v>422</v>
      </c>
      <c r="B105" s="93">
        <v>41184.513599999998</v>
      </c>
      <c r="C105" s="93">
        <v>72.633200000000002</v>
      </c>
      <c r="D105" s="93">
        <v>277.59859999999998</v>
      </c>
      <c r="E105" s="93">
        <v>0</v>
      </c>
      <c r="F105" s="93">
        <v>1.2999999999999999E-3</v>
      </c>
      <c r="G105" s="93">
        <v>34356.616199999997</v>
      </c>
      <c r="H105" s="93">
        <v>17786.031999999999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3" t="s">
        <v>423</v>
      </c>
      <c r="B106" s="93">
        <v>43265.989200000004</v>
      </c>
      <c r="C106" s="93">
        <v>76.304100000000005</v>
      </c>
      <c r="D106" s="93">
        <v>291.62849999999997</v>
      </c>
      <c r="E106" s="93">
        <v>0</v>
      </c>
      <c r="F106" s="93">
        <v>1.2999999999999999E-3</v>
      </c>
      <c r="G106" s="93">
        <v>36093.008099999999</v>
      </c>
      <c r="H106" s="93">
        <v>18684.942500000001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93" t="s">
        <v>424</v>
      </c>
      <c r="B107" s="93">
        <v>43942.308400000002</v>
      </c>
      <c r="C107" s="93">
        <v>77.496899999999997</v>
      </c>
      <c r="D107" s="93">
        <v>296.18709999999999</v>
      </c>
      <c r="E107" s="93">
        <v>0</v>
      </c>
      <c r="F107" s="93">
        <v>1.2999999999999999E-3</v>
      </c>
      <c r="G107" s="93">
        <v>36657.201800000003</v>
      </c>
      <c r="H107" s="93">
        <v>18977.019199999999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3" t="s">
        <v>425</v>
      </c>
      <c r="B108" s="93">
        <v>40353.3102</v>
      </c>
      <c r="C108" s="93">
        <v>71.167299999999997</v>
      </c>
      <c r="D108" s="93">
        <v>271.99599999999998</v>
      </c>
      <c r="E108" s="93">
        <v>0</v>
      </c>
      <c r="F108" s="93">
        <v>1.1999999999999999E-3</v>
      </c>
      <c r="G108" s="93">
        <v>33663.2163</v>
      </c>
      <c r="H108" s="93">
        <v>17427.066699999999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3" t="s">
        <v>426</v>
      </c>
      <c r="B109" s="93">
        <v>38285.037600000003</v>
      </c>
      <c r="C109" s="93">
        <v>67.5197</v>
      </c>
      <c r="D109" s="93">
        <v>258.05500000000001</v>
      </c>
      <c r="E109" s="93">
        <v>0</v>
      </c>
      <c r="F109" s="93">
        <v>1.1999999999999999E-3</v>
      </c>
      <c r="G109" s="93">
        <v>31937.838500000002</v>
      </c>
      <c r="H109" s="93">
        <v>16533.858100000001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3" t="s">
        <v>427</v>
      </c>
      <c r="B110" s="93">
        <v>33584.444900000002</v>
      </c>
      <c r="C110" s="93">
        <v>59.228700000000003</v>
      </c>
      <c r="D110" s="93">
        <v>226.36320000000001</v>
      </c>
      <c r="E110" s="93">
        <v>0</v>
      </c>
      <c r="F110" s="93">
        <v>1E-3</v>
      </c>
      <c r="G110" s="93">
        <v>28015.542399999998</v>
      </c>
      <c r="H110" s="93">
        <v>14503.746800000001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3" t="s">
        <v>428</v>
      </c>
      <c r="B111" s="93">
        <v>31084.644</v>
      </c>
      <c r="C111" s="93">
        <v>54.7727</v>
      </c>
      <c r="D111" s="93">
        <v>209.14099999999999</v>
      </c>
      <c r="E111" s="93">
        <v>0</v>
      </c>
      <c r="F111" s="93">
        <v>1E-3</v>
      </c>
      <c r="G111" s="93">
        <v>25884.026699999999</v>
      </c>
      <c r="H111" s="93">
        <v>13419.4337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3"/>
      <c r="B112" s="93"/>
      <c r="C112" s="93"/>
      <c r="D112" s="93"/>
      <c r="E112" s="93"/>
      <c r="F112" s="93"/>
      <c r="G112" s="93"/>
      <c r="H112" s="93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3" t="s">
        <v>429</v>
      </c>
      <c r="B113" s="93">
        <v>440922.64980000001</v>
      </c>
      <c r="C113" s="93">
        <v>777.09939999999995</v>
      </c>
      <c r="D113" s="93">
        <v>2967.9319999999998</v>
      </c>
      <c r="E113" s="93">
        <v>0</v>
      </c>
      <c r="F113" s="93">
        <v>1.35E-2</v>
      </c>
      <c r="G113" s="93">
        <v>367321.76010000001</v>
      </c>
      <c r="H113" s="93">
        <v>190366.28020000001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3" t="s">
        <v>430</v>
      </c>
      <c r="B114" s="93">
        <v>29035.033200000002</v>
      </c>
      <c r="C114" s="93">
        <v>51.111899999999999</v>
      </c>
      <c r="D114" s="93">
        <v>194.9631</v>
      </c>
      <c r="E114" s="93">
        <v>0</v>
      </c>
      <c r="F114" s="93">
        <v>8.9999999999999998E-4</v>
      </c>
      <c r="G114" s="93">
        <v>24129.281999999999</v>
      </c>
      <c r="H114" s="93">
        <v>12529.665800000001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3" t="s">
        <v>431</v>
      </c>
      <c r="B115" s="93">
        <v>43942.308400000002</v>
      </c>
      <c r="C115" s="93">
        <v>77.496899999999997</v>
      </c>
      <c r="D115" s="93">
        <v>296.18709999999999</v>
      </c>
      <c r="E115" s="93">
        <v>0</v>
      </c>
      <c r="F115" s="93">
        <v>1.2999999999999999E-3</v>
      </c>
      <c r="G115" s="93">
        <v>36657.201800000003</v>
      </c>
      <c r="H115" s="93">
        <v>18977.019199999999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5"/>
      <c r="B117" s="93" t="s">
        <v>439</v>
      </c>
      <c r="C117" s="93" t="s">
        <v>440</v>
      </c>
      <c r="D117" s="93" t="s">
        <v>441</v>
      </c>
      <c r="E117" s="93" t="s">
        <v>442</v>
      </c>
      <c r="F117" s="93" t="s">
        <v>443</v>
      </c>
      <c r="G117" s="93" t="s">
        <v>444</v>
      </c>
      <c r="H117" s="93" t="s">
        <v>445</v>
      </c>
      <c r="I117" s="93" t="s">
        <v>446</v>
      </c>
      <c r="J117" s="93" t="s">
        <v>447</v>
      </c>
      <c r="K117" s="93" t="s">
        <v>448</v>
      </c>
      <c r="L117" s="93" t="s">
        <v>449</v>
      </c>
      <c r="M117" s="93" t="s">
        <v>450</v>
      </c>
      <c r="N117" s="93" t="s">
        <v>451</v>
      </c>
      <c r="O117" s="93" t="s">
        <v>452</v>
      </c>
      <c r="P117" s="93" t="s">
        <v>453</v>
      </c>
      <c r="Q117" s="93" t="s">
        <v>454</v>
      </c>
      <c r="R117" s="93" t="s">
        <v>455</v>
      </c>
      <c r="S117" s="93" t="s">
        <v>456</v>
      </c>
    </row>
    <row r="118" spans="1:19">
      <c r="A118" s="93" t="s">
        <v>418</v>
      </c>
      <c r="B118" s="94">
        <v>176079000000</v>
      </c>
      <c r="C118" s="93">
        <v>156383.96799999999</v>
      </c>
      <c r="D118" s="93" t="s">
        <v>554</v>
      </c>
      <c r="E118" s="93">
        <v>66738.464999999997</v>
      </c>
      <c r="F118" s="93">
        <v>10771.038</v>
      </c>
      <c r="G118" s="93">
        <v>21510.101999999999</v>
      </c>
      <c r="H118" s="93">
        <v>0</v>
      </c>
      <c r="I118" s="93">
        <v>57364.364000000001</v>
      </c>
      <c r="J118" s="93">
        <v>0</v>
      </c>
      <c r="K118" s="93">
        <v>0</v>
      </c>
      <c r="L118" s="93">
        <v>0</v>
      </c>
      <c r="M118" s="93">
        <v>0</v>
      </c>
      <c r="N118" s="93">
        <v>0</v>
      </c>
      <c r="O118" s="93">
        <v>0</v>
      </c>
      <c r="P118" s="93">
        <v>0</v>
      </c>
      <c r="Q118" s="93">
        <v>0</v>
      </c>
      <c r="R118" s="93">
        <v>0</v>
      </c>
      <c r="S118" s="93">
        <v>0</v>
      </c>
    </row>
    <row r="119" spans="1:19">
      <c r="A119" s="93" t="s">
        <v>419</v>
      </c>
      <c r="B119" s="94">
        <v>163972000000</v>
      </c>
      <c r="C119" s="93">
        <v>165063.52799999999</v>
      </c>
      <c r="D119" s="93" t="s">
        <v>457</v>
      </c>
      <c r="E119" s="93">
        <v>66738.464999999997</v>
      </c>
      <c r="F119" s="93">
        <v>10771.038</v>
      </c>
      <c r="G119" s="93">
        <v>21510.101999999999</v>
      </c>
      <c r="H119" s="93">
        <v>0</v>
      </c>
      <c r="I119" s="93">
        <v>66043.923999999999</v>
      </c>
      <c r="J119" s="93">
        <v>0</v>
      </c>
      <c r="K119" s="93">
        <v>0</v>
      </c>
      <c r="L119" s="93">
        <v>0</v>
      </c>
      <c r="M119" s="93">
        <v>0</v>
      </c>
      <c r="N119" s="93">
        <v>0</v>
      </c>
      <c r="O119" s="93">
        <v>0</v>
      </c>
      <c r="P119" s="93">
        <v>0</v>
      </c>
      <c r="Q119" s="93">
        <v>0</v>
      </c>
      <c r="R119" s="93">
        <v>0</v>
      </c>
      <c r="S119" s="93">
        <v>0</v>
      </c>
    </row>
    <row r="120" spans="1:19">
      <c r="A120" s="93" t="s">
        <v>420</v>
      </c>
      <c r="B120" s="94">
        <v>190485000000</v>
      </c>
      <c r="C120" s="93">
        <v>168925.285</v>
      </c>
      <c r="D120" s="93" t="s">
        <v>555</v>
      </c>
      <c r="E120" s="93">
        <v>66738.464999999997</v>
      </c>
      <c r="F120" s="93">
        <v>10771.038</v>
      </c>
      <c r="G120" s="93">
        <v>21510.101999999999</v>
      </c>
      <c r="H120" s="93">
        <v>0</v>
      </c>
      <c r="I120" s="93">
        <v>69905.680999999997</v>
      </c>
      <c r="J120" s="93">
        <v>0</v>
      </c>
      <c r="K120" s="93">
        <v>0</v>
      </c>
      <c r="L120" s="93">
        <v>0</v>
      </c>
      <c r="M120" s="93">
        <v>0</v>
      </c>
      <c r="N120" s="93">
        <v>0</v>
      </c>
      <c r="O120" s="93">
        <v>0</v>
      </c>
      <c r="P120" s="93">
        <v>0</v>
      </c>
      <c r="Q120" s="93">
        <v>0</v>
      </c>
      <c r="R120" s="93">
        <v>0</v>
      </c>
      <c r="S120" s="93">
        <v>0</v>
      </c>
    </row>
    <row r="121" spans="1:19">
      <c r="A121" s="93" t="s">
        <v>421</v>
      </c>
      <c r="B121" s="94">
        <v>200180000000</v>
      </c>
      <c r="C121" s="93">
        <v>177246.66200000001</v>
      </c>
      <c r="D121" s="93" t="s">
        <v>458</v>
      </c>
      <c r="E121" s="93">
        <v>66738.464999999997</v>
      </c>
      <c r="F121" s="93">
        <v>10771.038</v>
      </c>
      <c r="G121" s="93">
        <v>21510.101999999999</v>
      </c>
      <c r="H121" s="93">
        <v>0</v>
      </c>
      <c r="I121" s="93">
        <v>78227.057000000001</v>
      </c>
      <c r="J121" s="93">
        <v>0</v>
      </c>
      <c r="K121" s="93">
        <v>0</v>
      </c>
      <c r="L121" s="93">
        <v>0</v>
      </c>
      <c r="M121" s="93">
        <v>0</v>
      </c>
      <c r="N121" s="93">
        <v>0</v>
      </c>
      <c r="O121" s="93">
        <v>0</v>
      </c>
      <c r="P121" s="93">
        <v>0</v>
      </c>
      <c r="Q121" s="93">
        <v>0</v>
      </c>
      <c r="R121" s="93">
        <v>0</v>
      </c>
      <c r="S121" s="93">
        <v>0</v>
      </c>
    </row>
    <row r="122" spans="1:19">
      <c r="A122" s="93" t="s">
        <v>266</v>
      </c>
      <c r="B122" s="94">
        <v>225517000000</v>
      </c>
      <c r="C122" s="93">
        <v>189999.927</v>
      </c>
      <c r="D122" s="93" t="s">
        <v>459</v>
      </c>
      <c r="E122" s="93">
        <v>66738.464999999997</v>
      </c>
      <c r="F122" s="93">
        <v>10771.038</v>
      </c>
      <c r="G122" s="93">
        <v>21510.101999999999</v>
      </c>
      <c r="H122" s="93">
        <v>0</v>
      </c>
      <c r="I122" s="93">
        <v>90980.322</v>
      </c>
      <c r="J122" s="93">
        <v>0</v>
      </c>
      <c r="K122" s="93">
        <v>0</v>
      </c>
      <c r="L122" s="93">
        <v>0</v>
      </c>
      <c r="M122" s="93">
        <v>0</v>
      </c>
      <c r="N122" s="93">
        <v>0</v>
      </c>
      <c r="O122" s="93">
        <v>0</v>
      </c>
      <c r="P122" s="93">
        <v>0</v>
      </c>
      <c r="Q122" s="93">
        <v>0</v>
      </c>
      <c r="R122" s="93">
        <v>0</v>
      </c>
      <c r="S122" s="93">
        <v>0</v>
      </c>
    </row>
    <row r="123" spans="1:19">
      <c r="A123" s="93" t="s">
        <v>422</v>
      </c>
      <c r="B123" s="94">
        <v>233472000000</v>
      </c>
      <c r="C123" s="93">
        <v>198531.291</v>
      </c>
      <c r="D123" s="93" t="s">
        <v>613</v>
      </c>
      <c r="E123" s="93">
        <v>66738.464999999997</v>
      </c>
      <c r="F123" s="93">
        <v>10771.038</v>
      </c>
      <c r="G123" s="93">
        <v>21510.101999999999</v>
      </c>
      <c r="H123" s="93">
        <v>0</v>
      </c>
      <c r="I123" s="93">
        <v>99511.687000000005</v>
      </c>
      <c r="J123" s="93">
        <v>0</v>
      </c>
      <c r="K123" s="93">
        <v>0</v>
      </c>
      <c r="L123" s="93">
        <v>0</v>
      </c>
      <c r="M123" s="93">
        <v>0</v>
      </c>
      <c r="N123" s="93">
        <v>0</v>
      </c>
      <c r="O123" s="93">
        <v>0</v>
      </c>
      <c r="P123" s="93">
        <v>0</v>
      </c>
      <c r="Q123" s="93">
        <v>0</v>
      </c>
      <c r="R123" s="93">
        <v>0</v>
      </c>
      <c r="S123" s="93">
        <v>0</v>
      </c>
    </row>
    <row r="124" spans="1:19">
      <c r="A124" s="93" t="s">
        <v>423</v>
      </c>
      <c r="B124" s="94">
        <v>245272000000</v>
      </c>
      <c r="C124" s="93">
        <v>194036.761</v>
      </c>
      <c r="D124" s="93" t="s">
        <v>460</v>
      </c>
      <c r="E124" s="93">
        <v>66738.464999999997</v>
      </c>
      <c r="F124" s="93">
        <v>10771.038</v>
      </c>
      <c r="G124" s="93">
        <v>21510.101999999999</v>
      </c>
      <c r="H124" s="93">
        <v>0</v>
      </c>
      <c r="I124" s="93">
        <v>95017.156000000003</v>
      </c>
      <c r="J124" s="93">
        <v>0</v>
      </c>
      <c r="K124" s="93">
        <v>0</v>
      </c>
      <c r="L124" s="93">
        <v>0</v>
      </c>
      <c r="M124" s="93">
        <v>0</v>
      </c>
      <c r="N124" s="93">
        <v>0</v>
      </c>
      <c r="O124" s="93">
        <v>0</v>
      </c>
      <c r="P124" s="93">
        <v>0</v>
      </c>
      <c r="Q124" s="93">
        <v>0</v>
      </c>
      <c r="R124" s="93">
        <v>0</v>
      </c>
      <c r="S124" s="93">
        <v>0</v>
      </c>
    </row>
    <row r="125" spans="1:19">
      <c r="A125" s="93" t="s">
        <v>424</v>
      </c>
      <c r="B125" s="94">
        <v>249106000000</v>
      </c>
      <c r="C125" s="93">
        <v>196717.46400000001</v>
      </c>
      <c r="D125" s="93" t="s">
        <v>556</v>
      </c>
      <c r="E125" s="93">
        <v>66738.464999999997</v>
      </c>
      <c r="F125" s="93">
        <v>10771.038</v>
      </c>
      <c r="G125" s="93">
        <v>21510.101999999999</v>
      </c>
      <c r="H125" s="93">
        <v>0</v>
      </c>
      <c r="I125" s="93">
        <v>97697.858999999997</v>
      </c>
      <c r="J125" s="93">
        <v>0</v>
      </c>
      <c r="K125" s="93">
        <v>0</v>
      </c>
      <c r="L125" s="93">
        <v>0</v>
      </c>
      <c r="M125" s="93">
        <v>0</v>
      </c>
      <c r="N125" s="93">
        <v>0</v>
      </c>
      <c r="O125" s="93">
        <v>0</v>
      </c>
      <c r="P125" s="93">
        <v>0</v>
      </c>
      <c r="Q125" s="93">
        <v>0</v>
      </c>
      <c r="R125" s="93">
        <v>0</v>
      </c>
      <c r="S125" s="93">
        <v>0</v>
      </c>
    </row>
    <row r="126" spans="1:19">
      <c r="A126" s="93" t="s">
        <v>425</v>
      </c>
      <c r="B126" s="94">
        <v>228760000000</v>
      </c>
      <c r="C126" s="93">
        <v>188600.18700000001</v>
      </c>
      <c r="D126" s="93" t="s">
        <v>557</v>
      </c>
      <c r="E126" s="93">
        <v>66738.464999999997</v>
      </c>
      <c r="F126" s="93">
        <v>10771.038</v>
      </c>
      <c r="G126" s="93">
        <v>21510.101999999999</v>
      </c>
      <c r="H126" s="93">
        <v>0</v>
      </c>
      <c r="I126" s="93">
        <v>89580.582999999999</v>
      </c>
      <c r="J126" s="93">
        <v>0</v>
      </c>
      <c r="K126" s="93">
        <v>0</v>
      </c>
      <c r="L126" s="93">
        <v>0</v>
      </c>
      <c r="M126" s="93">
        <v>0</v>
      </c>
      <c r="N126" s="93">
        <v>0</v>
      </c>
      <c r="O126" s="93">
        <v>0</v>
      </c>
      <c r="P126" s="93">
        <v>0</v>
      </c>
      <c r="Q126" s="93">
        <v>0</v>
      </c>
      <c r="R126" s="93">
        <v>0</v>
      </c>
      <c r="S126" s="93">
        <v>0</v>
      </c>
    </row>
    <row r="127" spans="1:19">
      <c r="A127" s="93" t="s">
        <v>426</v>
      </c>
      <c r="B127" s="94">
        <v>217035000000</v>
      </c>
      <c r="C127" s="93">
        <v>184239.304</v>
      </c>
      <c r="D127" s="93" t="s">
        <v>587</v>
      </c>
      <c r="E127" s="93">
        <v>66738.464999999997</v>
      </c>
      <c r="F127" s="93">
        <v>10771.038</v>
      </c>
      <c r="G127" s="93">
        <v>21510.101999999999</v>
      </c>
      <c r="H127" s="93">
        <v>0</v>
      </c>
      <c r="I127" s="93">
        <v>85219.698999999993</v>
      </c>
      <c r="J127" s="93">
        <v>0</v>
      </c>
      <c r="K127" s="93">
        <v>0</v>
      </c>
      <c r="L127" s="93">
        <v>0</v>
      </c>
      <c r="M127" s="93">
        <v>0</v>
      </c>
      <c r="N127" s="93">
        <v>0</v>
      </c>
      <c r="O127" s="93">
        <v>0</v>
      </c>
      <c r="P127" s="93">
        <v>0</v>
      </c>
      <c r="Q127" s="93">
        <v>0</v>
      </c>
      <c r="R127" s="93">
        <v>0</v>
      </c>
      <c r="S127" s="93">
        <v>0</v>
      </c>
    </row>
    <row r="128" spans="1:19">
      <c r="A128" s="93" t="s">
        <v>427</v>
      </c>
      <c r="B128" s="94">
        <v>190381000000</v>
      </c>
      <c r="C128" s="93">
        <v>168857.554</v>
      </c>
      <c r="D128" s="93" t="s">
        <v>548</v>
      </c>
      <c r="E128" s="93">
        <v>66738.464999999997</v>
      </c>
      <c r="F128" s="93">
        <v>10771.038</v>
      </c>
      <c r="G128" s="93">
        <v>21510.101999999999</v>
      </c>
      <c r="H128" s="93">
        <v>0</v>
      </c>
      <c r="I128" s="93">
        <v>69837.948999999993</v>
      </c>
      <c r="J128" s="93">
        <v>0</v>
      </c>
      <c r="K128" s="93">
        <v>0</v>
      </c>
      <c r="L128" s="93">
        <v>0</v>
      </c>
      <c r="M128" s="93">
        <v>0</v>
      </c>
      <c r="N128" s="93">
        <v>0</v>
      </c>
      <c r="O128" s="93">
        <v>0</v>
      </c>
      <c r="P128" s="93">
        <v>0</v>
      </c>
      <c r="Q128" s="93">
        <v>0</v>
      </c>
      <c r="R128" s="93">
        <v>0</v>
      </c>
      <c r="S128" s="93">
        <v>0</v>
      </c>
    </row>
    <row r="129" spans="1:19">
      <c r="A129" s="93" t="s">
        <v>428</v>
      </c>
      <c r="B129" s="94">
        <v>175896000000</v>
      </c>
      <c r="C129" s="93">
        <v>158359.068</v>
      </c>
      <c r="D129" s="93" t="s">
        <v>558</v>
      </c>
      <c r="E129" s="93">
        <v>66738.464999999997</v>
      </c>
      <c r="F129" s="93">
        <v>10771.038</v>
      </c>
      <c r="G129" s="93">
        <v>21510.101999999999</v>
      </c>
      <c r="H129" s="93">
        <v>0</v>
      </c>
      <c r="I129" s="93">
        <v>59339.464</v>
      </c>
      <c r="J129" s="93">
        <v>0</v>
      </c>
      <c r="K129" s="93">
        <v>0</v>
      </c>
      <c r="L129" s="93">
        <v>0</v>
      </c>
      <c r="M129" s="93">
        <v>0</v>
      </c>
      <c r="N129" s="93">
        <v>0</v>
      </c>
      <c r="O129" s="93">
        <v>0</v>
      </c>
      <c r="P129" s="93">
        <v>0</v>
      </c>
      <c r="Q129" s="93">
        <v>0</v>
      </c>
      <c r="R129" s="93">
        <v>0</v>
      </c>
      <c r="S129" s="93">
        <v>0</v>
      </c>
    </row>
    <row r="130" spans="1:19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</row>
    <row r="131" spans="1:19">
      <c r="A131" s="93" t="s">
        <v>429</v>
      </c>
      <c r="B131" s="94">
        <v>2496160000000</v>
      </c>
      <c r="C131" s="93"/>
      <c r="D131" s="93"/>
      <c r="E131" s="93"/>
      <c r="F131" s="93"/>
      <c r="G131" s="93"/>
      <c r="H131" s="93"/>
      <c r="I131" s="93"/>
      <c r="J131" s="93"/>
      <c r="K131" s="93">
        <v>0</v>
      </c>
      <c r="L131" s="93">
        <v>0</v>
      </c>
      <c r="M131" s="93">
        <v>0</v>
      </c>
      <c r="N131" s="93">
        <v>0</v>
      </c>
      <c r="O131" s="93">
        <v>0</v>
      </c>
      <c r="P131" s="93">
        <v>0</v>
      </c>
      <c r="Q131" s="93">
        <v>0</v>
      </c>
      <c r="R131" s="93">
        <v>0</v>
      </c>
      <c r="S131" s="93">
        <v>0</v>
      </c>
    </row>
    <row r="132" spans="1:19">
      <c r="A132" s="93" t="s">
        <v>430</v>
      </c>
      <c r="B132" s="94">
        <v>163972000000</v>
      </c>
      <c r="C132" s="93">
        <v>156383.96799999999</v>
      </c>
      <c r="D132" s="93"/>
      <c r="E132" s="93">
        <v>66738.464999999997</v>
      </c>
      <c r="F132" s="93">
        <v>10771.038</v>
      </c>
      <c r="G132" s="93">
        <v>21510.101999999999</v>
      </c>
      <c r="H132" s="93">
        <v>0</v>
      </c>
      <c r="I132" s="93">
        <v>57364.364000000001</v>
      </c>
      <c r="J132" s="93">
        <v>0</v>
      </c>
      <c r="K132" s="93">
        <v>0</v>
      </c>
      <c r="L132" s="93">
        <v>0</v>
      </c>
      <c r="M132" s="93">
        <v>0</v>
      </c>
      <c r="N132" s="93">
        <v>0</v>
      </c>
      <c r="O132" s="93">
        <v>0</v>
      </c>
      <c r="P132" s="93">
        <v>0</v>
      </c>
      <c r="Q132" s="93">
        <v>0</v>
      </c>
      <c r="R132" s="93">
        <v>0</v>
      </c>
      <c r="S132" s="93">
        <v>0</v>
      </c>
    </row>
    <row r="133" spans="1:19">
      <c r="A133" s="93" t="s">
        <v>431</v>
      </c>
      <c r="B133" s="94">
        <v>249106000000</v>
      </c>
      <c r="C133" s="93">
        <v>198531.291</v>
      </c>
      <c r="D133" s="93"/>
      <c r="E133" s="93">
        <v>66738.464999999997</v>
      </c>
      <c r="F133" s="93">
        <v>10771.038</v>
      </c>
      <c r="G133" s="93">
        <v>21510.101999999999</v>
      </c>
      <c r="H133" s="93">
        <v>0</v>
      </c>
      <c r="I133" s="93">
        <v>99511.687000000005</v>
      </c>
      <c r="J133" s="93">
        <v>0</v>
      </c>
      <c r="K133" s="93">
        <v>0</v>
      </c>
      <c r="L133" s="93">
        <v>0</v>
      </c>
      <c r="M133" s="93">
        <v>0</v>
      </c>
      <c r="N133" s="93">
        <v>0</v>
      </c>
      <c r="O133" s="93">
        <v>0</v>
      </c>
      <c r="P133" s="93">
        <v>0</v>
      </c>
      <c r="Q133" s="93">
        <v>0</v>
      </c>
      <c r="R133" s="93">
        <v>0</v>
      </c>
      <c r="S133" s="93">
        <v>0</v>
      </c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5"/>
      <c r="B135" s="93" t="s">
        <v>462</v>
      </c>
      <c r="C135" s="93" t="s">
        <v>463</v>
      </c>
      <c r="D135" s="93" t="s">
        <v>464</v>
      </c>
      <c r="E135" s="93" t="s">
        <v>239</v>
      </c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3" t="s">
        <v>465</v>
      </c>
      <c r="B136" s="93">
        <v>60009.84</v>
      </c>
      <c r="C136" s="93">
        <v>131.78</v>
      </c>
      <c r="D136" s="93">
        <v>0</v>
      </c>
      <c r="E136" s="93">
        <v>60141.62</v>
      </c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3" t="s">
        <v>466</v>
      </c>
      <c r="B137" s="93">
        <v>26.16</v>
      </c>
      <c r="C137" s="93">
        <v>0.06</v>
      </c>
      <c r="D137" s="93">
        <v>0</v>
      </c>
      <c r="E137" s="93">
        <v>26.22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3" t="s">
        <v>467</v>
      </c>
      <c r="B138" s="93">
        <v>26.16</v>
      </c>
      <c r="C138" s="93">
        <v>0.06</v>
      </c>
      <c r="D138" s="93">
        <v>0</v>
      </c>
      <c r="E138" s="93">
        <v>26.22</v>
      </c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4"/>
      <c r="B139" s="84"/>
    </row>
    <row r="140" spans="1:19">
      <c r="A140" s="84"/>
      <c r="B140" s="84"/>
    </row>
    <row r="141" spans="1:19">
      <c r="A141" s="84"/>
      <c r="B141" s="84"/>
    </row>
    <row r="142" spans="1:19">
      <c r="A142" s="84"/>
      <c r="B142" s="8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1"/>
  <dimension ref="A1:S142"/>
  <sheetViews>
    <sheetView workbookViewId="0"/>
  </sheetViews>
  <sheetFormatPr defaultRowHeight="10.5"/>
  <cols>
    <col min="1" max="1" width="38.83203125" style="83" customWidth="1"/>
    <col min="2" max="2" width="25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164062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4.83203125" style="83" customWidth="1"/>
    <col min="18" max="18" width="42.6640625" style="83" customWidth="1"/>
    <col min="19" max="19" width="48.1640625" style="83" customWidth="1"/>
    <col min="20" max="27" width="9.33203125" style="83" customWidth="1"/>
    <col min="28" max="16384" width="9.33203125" style="83"/>
  </cols>
  <sheetData>
    <row r="1" spans="1:19">
      <c r="A1" s="85"/>
      <c r="B1" s="93" t="s">
        <v>297</v>
      </c>
      <c r="C1" s="93" t="s">
        <v>298</v>
      </c>
      <c r="D1" s="93" t="s">
        <v>299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300</v>
      </c>
      <c r="B2" s="93">
        <v>2488.9</v>
      </c>
      <c r="C2" s="93">
        <v>1084.96</v>
      </c>
      <c r="D2" s="93">
        <v>1084.96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301</v>
      </c>
      <c r="B3" s="93">
        <v>2488.9</v>
      </c>
      <c r="C3" s="93">
        <v>1084.96</v>
      </c>
      <c r="D3" s="93">
        <v>1084.96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302</v>
      </c>
      <c r="B4" s="93">
        <v>8279.0300000000007</v>
      </c>
      <c r="C4" s="93">
        <v>3609</v>
      </c>
      <c r="D4" s="93">
        <v>3609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303</v>
      </c>
      <c r="B5" s="93">
        <v>8279.0300000000007</v>
      </c>
      <c r="C5" s="93">
        <v>3609</v>
      </c>
      <c r="D5" s="93">
        <v>3609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3" t="s">
        <v>304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305</v>
      </c>
      <c r="B8" s="93">
        <v>2293.9899999999998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306</v>
      </c>
      <c r="B9" s="93">
        <v>2293.9899999999998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307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3" t="s">
        <v>308</v>
      </c>
      <c r="C12" s="93" t="s">
        <v>309</v>
      </c>
      <c r="D12" s="93" t="s">
        <v>310</v>
      </c>
      <c r="E12" s="93" t="s">
        <v>311</v>
      </c>
      <c r="F12" s="93" t="s">
        <v>312</v>
      </c>
      <c r="G12" s="93" t="s">
        <v>313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70</v>
      </c>
      <c r="B13" s="93">
        <v>1.62</v>
      </c>
      <c r="C13" s="93">
        <v>299.47000000000003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71</v>
      </c>
      <c r="B14" s="93">
        <v>582.51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78</v>
      </c>
      <c r="B15" s="93">
        <v>971.08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79</v>
      </c>
      <c r="B16" s="93">
        <v>58.07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80</v>
      </c>
      <c r="B17" s="93">
        <v>198.81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81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82</v>
      </c>
      <c r="B19" s="93">
        <v>377.33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83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84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85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65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86</v>
      </c>
      <c r="B24" s="93">
        <v>0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87</v>
      </c>
      <c r="B25" s="93">
        <v>0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88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89</v>
      </c>
      <c r="B28" s="93">
        <v>2189.4299999999998</v>
      </c>
      <c r="C28" s="93">
        <v>299.47000000000003</v>
      </c>
      <c r="D28" s="93">
        <v>0</v>
      </c>
      <c r="E28" s="93">
        <v>0</v>
      </c>
      <c r="F28" s="93">
        <v>0</v>
      </c>
      <c r="G28" s="93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3" t="s">
        <v>304</v>
      </c>
      <c r="C30" s="93" t="s">
        <v>2</v>
      </c>
      <c r="D30" s="93" t="s">
        <v>314</v>
      </c>
      <c r="E30" s="93" t="s">
        <v>315</v>
      </c>
      <c r="F30" s="93" t="s">
        <v>316</v>
      </c>
      <c r="G30" s="93" t="s">
        <v>317</v>
      </c>
      <c r="H30" s="93" t="s">
        <v>318</v>
      </c>
      <c r="I30" s="93" t="s">
        <v>319</v>
      </c>
      <c r="J30" s="93" t="s">
        <v>320</v>
      </c>
      <c r="K30"/>
      <c r="L30"/>
      <c r="M30"/>
      <c r="N30"/>
      <c r="O30"/>
      <c r="P30"/>
      <c r="Q30"/>
      <c r="R30"/>
      <c r="S30"/>
    </row>
    <row r="31" spans="1:19">
      <c r="A31" s="93" t="s">
        <v>321</v>
      </c>
      <c r="B31" s="93">
        <v>379.89</v>
      </c>
      <c r="C31" s="93" t="s">
        <v>3</v>
      </c>
      <c r="D31" s="93">
        <v>2317.33</v>
      </c>
      <c r="E31" s="93">
        <v>1</v>
      </c>
      <c r="F31" s="93">
        <v>416.17</v>
      </c>
      <c r="G31" s="93">
        <v>0</v>
      </c>
      <c r="H31" s="93">
        <v>12.55</v>
      </c>
      <c r="I31" s="93">
        <v>27.87</v>
      </c>
      <c r="J31" s="93">
        <v>8.07</v>
      </c>
      <c r="K31"/>
      <c r="L31"/>
      <c r="M31"/>
      <c r="N31"/>
      <c r="O31"/>
      <c r="P31"/>
      <c r="Q31"/>
      <c r="R31"/>
      <c r="S31"/>
    </row>
    <row r="32" spans="1:19">
      <c r="A32" s="93" t="s">
        <v>322</v>
      </c>
      <c r="B32" s="93">
        <v>1600.48</v>
      </c>
      <c r="C32" s="93" t="s">
        <v>3</v>
      </c>
      <c r="D32" s="93">
        <v>9762.9500000000007</v>
      </c>
      <c r="E32" s="93">
        <v>1</v>
      </c>
      <c r="F32" s="93">
        <v>356.86</v>
      </c>
      <c r="G32" s="93">
        <v>0</v>
      </c>
      <c r="H32" s="93">
        <v>36.25</v>
      </c>
      <c r="I32" s="93">
        <v>6.19</v>
      </c>
      <c r="J32" s="93">
        <v>3.23</v>
      </c>
      <c r="K32"/>
      <c r="L32"/>
      <c r="M32"/>
      <c r="N32"/>
      <c r="O32"/>
      <c r="P32"/>
      <c r="Q32"/>
      <c r="R32"/>
      <c r="S32"/>
    </row>
    <row r="33" spans="1:19">
      <c r="A33" s="93" t="s">
        <v>323</v>
      </c>
      <c r="B33" s="93">
        <v>12</v>
      </c>
      <c r="C33" s="93" t="s">
        <v>3</v>
      </c>
      <c r="D33" s="93">
        <v>73.2</v>
      </c>
      <c r="E33" s="93">
        <v>1</v>
      </c>
      <c r="F33" s="93">
        <v>24.38</v>
      </c>
      <c r="G33" s="93">
        <v>7.83</v>
      </c>
      <c r="H33" s="93">
        <v>36.25</v>
      </c>
      <c r="I33" s="93">
        <v>6.19</v>
      </c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324</v>
      </c>
      <c r="B34" s="93">
        <v>150.81</v>
      </c>
      <c r="C34" s="93" t="s">
        <v>3</v>
      </c>
      <c r="D34" s="93">
        <v>919.94</v>
      </c>
      <c r="E34" s="93">
        <v>1</v>
      </c>
      <c r="F34" s="93">
        <v>189.8</v>
      </c>
      <c r="G34" s="93">
        <v>38.049999999999997</v>
      </c>
      <c r="H34" s="93">
        <v>36.25</v>
      </c>
      <c r="I34" s="93">
        <v>6.19</v>
      </c>
      <c r="J34" s="93">
        <v>3.23</v>
      </c>
      <c r="K34"/>
      <c r="L34"/>
      <c r="M34"/>
      <c r="N34"/>
      <c r="O34"/>
      <c r="P34"/>
      <c r="Q34"/>
      <c r="R34"/>
      <c r="S34"/>
    </row>
    <row r="35" spans="1:19">
      <c r="A35" s="93" t="s">
        <v>325</v>
      </c>
      <c r="B35" s="93">
        <v>150.81</v>
      </c>
      <c r="C35" s="93" t="s">
        <v>3</v>
      </c>
      <c r="D35" s="93">
        <v>919.94</v>
      </c>
      <c r="E35" s="93">
        <v>1</v>
      </c>
      <c r="F35" s="93">
        <v>189.8</v>
      </c>
      <c r="G35" s="93">
        <v>38.049999999999997</v>
      </c>
      <c r="H35" s="93">
        <v>36.25</v>
      </c>
      <c r="I35" s="93">
        <v>6.19</v>
      </c>
      <c r="J35" s="93">
        <v>21.52</v>
      </c>
      <c r="K35"/>
      <c r="L35"/>
      <c r="M35"/>
      <c r="N35"/>
      <c r="O35"/>
      <c r="P35"/>
      <c r="Q35"/>
      <c r="R35"/>
      <c r="S35"/>
    </row>
    <row r="36" spans="1:19">
      <c r="A36" s="93" t="s">
        <v>239</v>
      </c>
      <c r="B36" s="93">
        <v>2293.9899999999998</v>
      </c>
      <c r="C36" s="93"/>
      <c r="D36" s="93">
        <v>13993.36</v>
      </c>
      <c r="E36" s="93"/>
      <c r="F36" s="93">
        <v>1177.02</v>
      </c>
      <c r="G36" s="93">
        <v>83.94</v>
      </c>
      <c r="H36" s="93">
        <v>32.325200000000002</v>
      </c>
      <c r="I36" s="93">
        <v>7.11</v>
      </c>
      <c r="J36" s="93">
        <v>5.2169999999999996</v>
      </c>
      <c r="K36"/>
      <c r="L36"/>
      <c r="M36"/>
      <c r="N36"/>
      <c r="O36"/>
      <c r="P36"/>
      <c r="Q36"/>
      <c r="R36"/>
      <c r="S36"/>
    </row>
    <row r="37" spans="1:19">
      <c r="A37" s="93" t="s">
        <v>326</v>
      </c>
      <c r="B37" s="93">
        <v>2293.9899999999998</v>
      </c>
      <c r="C37" s="93"/>
      <c r="D37" s="93">
        <v>13993.36</v>
      </c>
      <c r="E37" s="93"/>
      <c r="F37" s="93">
        <v>1177.02</v>
      </c>
      <c r="G37" s="93">
        <v>83.94</v>
      </c>
      <c r="H37" s="93">
        <v>32.325200000000002</v>
      </c>
      <c r="I37" s="93">
        <v>7.11</v>
      </c>
      <c r="J37" s="93">
        <v>5.2169999999999996</v>
      </c>
      <c r="K37"/>
      <c r="L37"/>
      <c r="M37"/>
      <c r="N37"/>
      <c r="O37"/>
      <c r="P37"/>
      <c r="Q37"/>
      <c r="R37"/>
      <c r="S37"/>
    </row>
    <row r="38" spans="1:19">
      <c r="A38" s="93" t="s">
        <v>327</v>
      </c>
      <c r="B38" s="93">
        <v>0</v>
      </c>
      <c r="C38" s="93"/>
      <c r="D38" s="93">
        <v>0</v>
      </c>
      <c r="E38" s="93"/>
      <c r="F38" s="93">
        <v>0</v>
      </c>
      <c r="G38" s="93">
        <v>0</v>
      </c>
      <c r="H38" s="93"/>
      <c r="I38" s="93"/>
      <c r="J38" s="93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 s="85"/>
      <c r="B40" s="93" t="s">
        <v>49</v>
      </c>
      <c r="C40" s="93" t="s">
        <v>328</v>
      </c>
      <c r="D40" s="93" t="s">
        <v>329</v>
      </c>
      <c r="E40" s="93" t="s">
        <v>330</v>
      </c>
      <c r="F40" s="93" t="s">
        <v>331</v>
      </c>
      <c r="G40" s="93" t="s">
        <v>332</v>
      </c>
      <c r="H40" s="93" t="s">
        <v>333</v>
      </c>
      <c r="I40" s="93" t="s">
        <v>334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335</v>
      </c>
      <c r="B41" s="93" t="s">
        <v>336</v>
      </c>
      <c r="C41" s="93">
        <v>0.08</v>
      </c>
      <c r="D41" s="93">
        <v>1.931</v>
      </c>
      <c r="E41" s="93">
        <v>2.7149999999999999</v>
      </c>
      <c r="F41" s="93">
        <v>42.67</v>
      </c>
      <c r="G41" s="93">
        <v>90</v>
      </c>
      <c r="H41" s="93">
        <v>90</v>
      </c>
      <c r="I41" s="93" t="s">
        <v>337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338</v>
      </c>
      <c r="B42" s="93" t="s">
        <v>336</v>
      </c>
      <c r="C42" s="93">
        <v>0.08</v>
      </c>
      <c r="D42" s="93">
        <v>1.931</v>
      </c>
      <c r="E42" s="93">
        <v>2.7149999999999999</v>
      </c>
      <c r="F42" s="93">
        <v>330.83</v>
      </c>
      <c r="G42" s="93">
        <v>0</v>
      </c>
      <c r="H42" s="93">
        <v>90</v>
      </c>
      <c r="I42" s="93" t="s">
        <v>339</v>
      </c>
      <c r="J42"/>
      <c r="K42"/>
      <c r="L42"/>
      <c r="M42"/>
      <c r="N42"/>
      <c r="O42"/>
      <c r="P42"/>
      <c r="Q42"/>
      <c r="R42"/>
      <c r="S42"/>
    </row>
    <row r="43" spans="1:19">
      <c r="A43" s="93" t="s">
        <v>340</v>
      </c>
      <c r="B43" s="93" t="s">
        <v>336</v>
      </c>
      <c r="C43" s="93">
        <v>0.08</v>
      </c>
      <c r="D43" s="93">
        <v>1.931</v>
      </c>
      <c r="E43" s="93">
        <v>2.7149999999999999</v>
      </c>
      <c r="F43" s="93">
        <v>42.67</v>
      </c>
      <c r="G43" s="93">
        <v>270</v>
      </c>
      <c r="H43" s="93">
        <v>90</v>
      </c>
      <c r="I43" s="93" t="s">
        <v>341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342</v>
      </c>
      <c r="B44" s="93" t="s">
        <v>343</v>
      </c>
      <c r="C44" s="93">
        <v>0.3</v>
      </c>
      <c r="D44" s="93">
        <v>3.12</v>
      </c>
      <c r="E44" s="93">
        <v>12.904</v>
      </c>
      <c r="F44" s="93">
        <v>379.89</v>
      </c>
      <c r="G44" s="93">
        <v>90</v>
      </c>
      <c r="H44" s="93">
        <v>180</v>
      </c>
      <c r="I44" s="93"/>
      <c r="J44"/>
      <c r="K44"/>
      <c r="L44"/>
      <c r="M44"/>
      <c r="N44"/>
      <c r="O44"/>
      <c r="P44"/>
      <c r="Q44"/>
      <c r="R44"/>
      <c r="S44"/>
    </row>
    <row r="45" spans="1:19">
      <c r="A45" s="93" t="s">
        <v>344</v>
      </c>
      <c r="B45" s="93" t="s">
        <v>345</v>
      </c>
      <c r="C45" s="93">
        <v>0.3</v>
      </c>
      <c r="D45" s="93">
        <v>0.375</v>
      </c>
      <c r="E45" s="93">
        <v>0.40400000000000003</v>
      </c>
      <c r="F45" s="93">
        <v>379.89</v>
      </c>
      <c r="G45" s="93">
        <v>90</v>
      </c>
      <c r="H45" s="93">
        <v>0</v>
      </c>
      <c r="I45" s="93"/>
      <c r="J45"/>
      <c r="K45"/>
      <c r="L45"/>
      <c r="M45"/>
      <c r="N45"/>
      <c r="O45"/>
      <c r="P45"/>
      <c r="Q45"/>
      <c r="R45"/>
      <c r="S45"/>
    </row>
    <row r="46" spans="1:19">
      <c r="A46" s="93" t="s">
        <v>346</v>
      </c>
      <c r="B46" s="93" t="s">
        <v>336</v>
      </c>
      <c r="C46" s="93">
        <v>0.08</v>
      </c>
      <c r="D46" s="93">
        <v>1.931</v>
      </c>
      <c r="E46" s="93">
        <v>2.7149999999999999</v>
      </c>
      <c r="F46" s="93">
        <v>178.43</v>
      </c>
      <c r="G46" s="93">
        <v>90</v>
      </c>
      <c r="H46" s="93">
        <v>90</v>
      </c>
      <c r="I46" s="93" t="s">
        <v>337</v>
      </c>
      <c r="J46"/>
      <c r="K46"/>
      <c r="L46"/>
      <c r="M46"/>
      <c r="N46"/>
      <c r="O46"/>
      <c r="P46"/>
      <c r="Q46"/>
      <c r="R46"/>
      <c r="S46"/>
    </row>
    <row r="47" spans="1:19">
      <c r="A47" s="93" t="s">
        <v>347</v>
      </c>
      <c r="B47" s="93" t="s">
        <v>336</v>
      </c>
      <c r="C47" s="93">
        <v>0.08</v>
      </c>
      <c r="D47" s="93">
        <v>1.931</v>
      </c>
      <c r="E47" s="93">
        <v>2.7149999999999999</v>
      </c>
      <c r="F47" s="93">
        <v>178.43</v>
      </c>
      <c r="G47" s="93">
        <v>270</v>
      </c>
      <c r="H47" s="93">
        <v>90</v>
      </c>
      <c r="I47" s="93" t="s">
        <v>341</v>
      </c>
      <c r="J47"/>
      <c r="K47"/>
      <c r="L47"/>
      <c r="M47"/>
      <c r="N47"/>
      <c r="O47"/>
      <c r="P47"/>
      <c r="Q47"/>
      <c r="R47"/>
      <c r="S47"/>
    </row>
    <row r="48" spans="1:19">
      <c r="A48" s="93" t="s">
        <v>348</v>
      </c>
      <c r="B48" s="93" t="s">
        <v>343</v>
      </c>
      <c r="C48" s="93">
        <v>0.3</v>
      </c>
      <c r="D48" s="93">
        <v>3.12</v>
      </c>
      <c r="E48" s="93">
        <v>12.904</v>
      </c>
      <c r="F48" s="93">
        <v>1600.48</v>
      </c>
      <c r="G48" s="93">
        <v>0</v>
      </c>
      <c r="H48" s="93">
        <v>180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349</v>
      </c>
      <c r="B49" s="93" t="s">
        <v>345</v>
      </c>
      <c r="C49" s="93">
        <v>0.3</v>
      </c>
      <c r="D49" s="93">
        <v>0.375</v>
      </c>
      <c r="E49" s="93">
        <v>0.40400000000000003</v>
      </c>
      <c r="F49" s="93">
        <v>1600.48</v>
      </c>
      <c r="G49" s="93">
        <v>180</v>
      </c>
      <c r="H49" s="93">
        <v>0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350</v>
      </c>
      <c r="B50" s="93" t="s">
        <v>336</v>
      </c>
      <c r="C50" s="93">
        <v>0.08</v>
      </c>
      <c r="D50" s="93">
        <v>1.931</v>
      </c>
      <c r="E50" s="93">
        <v>2.7149999999999999</v>
      </c>
      <c r="F50" s="93">
        <v>24.38</v>
      </c>
      <c r="G50" s="93">
        <v>180</v>
      </c>
      <c r="H50" s="93">
        <v>90</v>
      </c>
      <c r="I50" s="93" t="s">
        <v>351</v>
      </c>
      <c r="J50"/>
      <c r="K50"/>
      <c r="L50"/>
      <c r="M50"/>
      <c r="N50"/>
      <c r="O50"/>
      <c r="P50"/>
      <c r="Q50"/>
      <c r="R50"/>
      <c r="S50"/>
    </row>
    <row r="51" spans="1:19">
      <c r="A51" s="93" t="s">
        <v>352</v>
      </c>
      <c r="B51" s="93" t="s">
        <v>343</v>
      </c>
      <c r="C51" s="93">
        <v>0.3</v>
      </c>
      <c r="D51" s="93">
        <v>3.12</v>
      </c>
      <c r="E51" s="93">
        <v>12.904</v>
      </c>
      <c r="F51" s="93">
        <v>12</v>
      </c>
      <c r="G51" s="93">
        <v>180</v>
      </c>
      <c r="H51" s="93">
        <v>180</v>
      </c>
      <c r="I51" s="93"/>
      <c r="J51"/>
      <c r="K51"/>
      <c r="L51"/>
      <c r="M51"/>
      <c r="N51"/>
      <c r="O51"/>
      <c r="P51"/>
      <c r="Q51"/>
      <c r="R51"/>
      <c r="S51"/>
    </row>
    <row r="52" spans="1:19">
      <c r="A52" s="93" t="s">
        <v>353</v>
      </c>
      <c r="B52" s="93" t="s">
        <v>345</v>
      </c>
      <c r="C52" s="93">
        <v>0.3</v>
      </c>
      <c r="D52" s="93">
        <v>0.375</v>
      </c>
      <c r="E52" s="93">
        <v>0.40400000000000003</v>
      </c>
      <c r="F52" s="93">
        <v>12</v>
      </c>
      <c r="G52" s="93">
        <v>180</v>
      </c>
      <c r="H52" s="93">
        <v>0</v>
      </c>
      <c r="I52" s="93"/>
      <c r="J52"/>
      <c r="K52"/>
      <c r="L52"/>
      <c r="M52"/>
      <c r="N52"/>
      <c r="O52"/>
      <c r="P52"/>
      <c r="Q52"/>
      <c r="R52"/>
      <c r="S52"/>
    </row>
    <row r="53" spans="1:19">
      <c r="A53" s="93" t="s">
        <v>354</v>
      </c>
      <c r="B53" s="93" t="s">
        <v>336</v>
      </c>
      <c r="C53" s="93">
        <v>0.08</v>
      </c>
      <c r="D53" s="93">
        <v>1.931</v>
      </c>
      <c r="E53" s="93">
        <v>2.7149999999999999</v>
      </c>
      <c r="F53" s="93">
        <v>153.22</v>
      </c>
      <c r="G53" s="93">
        <v>180</v>
      </c>
      <c r="H53" s="93">
        <v>90</v>
      </c>
      <c r="I53" s="93" t="s">
        <v>351</v>
      </c>
      <c r="J53"/>
      <c r="K53"/>
      <c r="L53"/>
      <c r="M53"/>
      <c r="N53"/>
      <c r="O53"/>
      <c r="P53"/>
      <c r="Q53"/>
      <c r="R53"/>
      <c r="S53"/>
    </row>
    <row r="54" spans="1:19">
      <c r="A54" s="93" t="s">
        <v>355</v>
      </c>
      <c r="B54" s="93" t="s">
        <v>336</v>
      </c>
      <c r="C54" s="93">
        <v>0.08</v>
      </c>
      <c r="D54" s="93">
        <v>1.931</v>
      </c>
      <c r="E54" s="93">
        <v>2.7149999999999999</v>
      </c>
      <c r="F54" s="93">
        <v>36.58</v>
      </c>
      <c r="G54" s="93">
        <v>90</v>
      </c>
      <c r="H54" s="93">
        <v>90</v>
      </c>
      <c r="I54" s="93" t="s">
        <v>337</v>
      </c>
      <c r="J54"/>
      <c r="K54"/>
      <c r="L54"/>
      <c r="M54"/>
      <c r="N54"/>
      <c r="O54"/>
      <c r="P54"/>
      <c r="Q54"/>
      <c r="R54"/>
      <c r="S54"/>
    </row>
    <row r="55" spans="1:19">
      <c r="A55" s="93" t="s">
        <v>356</v>
      </c>
      <c r="B55" s="93" t="s">
        <v>343</v>
      </c>
      <c r="C55" s="93">
        <v>0.3</v>
      </c>
      <c r="D55" s="93">
        <v>3.12</v>
      </c>
      <c r="E55" s="93">
        <v>12.904</v>
      </c>
      <c r="F55" s="93">
        <v>150.81</v>
      </c>
      <c r="G55" s="93">
        <v>90</v>
      </c>
      <c r="H55" s="93">
        <v>180</v>
      </c>
      <c r="I55" s="93"/>
      <c r="J55"/>
      <c r="K55"/>
      <c r="L55"/>
      <c r="M55"/>
      <c r="N55"/>
      <c r="O55"/>
      <c r="P55"/>
      <c r="Q55"/>
      <c r="R55"/>
      <c r="S55"/>
    </row>
    <row r="56" spans="1:19">
      <c r="A56" s="93" t="s">
        <v>357</v>
      </c>
      <c r="B56" s="93" t="s">
        <v>345</v>
      </c>
      <c r="C56" s="93">
        <v>0.3</v>
      </c>
      <c r="D56" s="93">
        <v>0.375</v>
      </c>
      <c r="E56" s="93">
        <v>0.40400000000000003</v>
      </c>
      <c r="F56" s="93">
        <v>150.81</v>
      </c>
      <c r="G56" s="93">
        <v>90</v>
      </c>
      <c r="H56" s="93">
        <v>0</v>
      </c>
      <c r="I56" s="93"/>
      <c r="J56"/>
      <c r="K56"/>
      <c r="L56"/>
      <c r="M56"/>
      <c r="N56"/>
      <c r="O56"/>
      <c r="P56"/>
      <c r="Q56"/>
      <c r="R56"/>
      <c r="S56"/>
    </row>
    <row r="57" spans="1:19">
      <c r="A57" s="93" t="s">
        <v>358</v>
      </c>
      <c r="B57" s="93" t="s">
        <v>336</v>
      </c>
      <c r="C57" s="93">
        <v>0.08</v>
      </c>
      <c r="D57" s="93">
        <v>1.931</v>
      </c>
      <c r="E57" s="93">
        <v>2.7149999999999999</v>
      </c>
      <c r="F57" s="93">
        <v>153.22</v>
      </c>
      <c r="G57" s="93">
        <v>180</v>
      </c>
      <c r="H57" s="93">
        <v>90</v>
      </c>
      <c r="I57" s="93" t="s">
        <v>351</v>
      </c>
      <c r="J57"/>
      <c r="K57"/>
      <c r="L57"/>
      <c r="M57"/>
      <c r="N57"/>
      <c r="O57"/>
      <c r="P57"/>
      <c r="Q57"/>
      <c r="R57"/>
      <c r="S57"/>
    </row>
    <row r="58" spans="1:19">
      <c r="A58" s="93" t="s">
        <v>359</v>
      </c>
      <c r="B58" s="93" t="s">
        <v>336</v>
      </c>
      <c r="C58" s="93">
        <v>0.08</v>
      </c>
      <c r="D58" s="93">
        <v>1.931</v>
      </c>
      <c r="E58" s="93">
        <v>2.7149999999999999</v>
      </c>
      <c r="F58" s="93">
        <v>36.58</v>
      </c>
      <c r="G58" s="93">
        <v>270</v>
      </c>
      <c r="H58" s="93">
        <v>90</v>
      </c>
      <c r="I58" s="93" t="s">
        <v>341</v>
      </c>
      <c r="J58"/>
      <c r="K58"/>
      <c r="L58"/>
      <c r="M58"/>
      <c r="N58"/>
      <c r="O58"/>
      <c r="P58"/>
      <c r="Q58"/>
      <c r="R58"/>
      <c r="S58"/>
    </row>
    <row r="59" spans="1:19">
      <c r="A59" s="93" t="s">
        <v>360</v>
      </c>
      <c r="B59" s="93" t="s">
        <v>343</v>
      </c>
      <c r="C59" s="93">
        <v>0.3</v>
      </c>
      <c r="D59" s="93">
        <v>3.12</v>
      </c>
      <c r="E59" s="93">
        <v>12.904</v>
      </c>
      <c r="F59" s="93">
        <v>150.81</v>
      </c>
      <c r="G59" s="93">
        <v>180</v>
      </c>
      <c r="H59" s="93">
        <v>180</v>
      </c>
      <c r="I59" s="93"/>
      <c r="J59"/>
      <c r="K59"/>
      <c r="L59"/>
      <c r="M59"/>
      <c r="N59"/>
      <c r="O59"/>
      <c r="P59"/>
      <c r="Q59"/>
      <c r="R59"/>
      <c r="S59"/>
    </row>
    <row r="60" spans="1:19">
      <c r="A60" s="93" t="s">
        <v>361</v>
      </c>
      <c r="B60" s="93" t="s">
        <v>345</v>
      </c>
      <c r="C60" s="93">
        <v>0.3</v>
      </c>
      <c r="D60" s="93">
        <v>0.375</v>
      </c>
      <c r="E60" s="93">
        <v>0.40400000000000003</v>
      </c>
      <c r="F60" s="93">
        <v>150.81</v>
      </c>
      <c r="G60" s="93">
        <v>180</v>
      </c>
      <c r="H60" s="93">
        <v>0</v>
      </c>
      <c r="I60" s="93"/>
      <c r="J60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85"/>
      <c r="B62" s="93" t="s">
        <v>49</v>
      </c>
      <c r="C62" s="93" t="s">
        <v>362</v>
      </c>
      <c r="D62" s="93" t="s">
        <v>363</v>
      </c>
      <c r="E62" s="93" t="s">
        <v>364</v>
      </c>
      <c r="F62" s="93" t="s">
        <v>43</v>
      </c>
      <c r="G62" s="93" t="s">
        <v>365</v>
      </c>
      <c r="H62" s="93" t="s">
        <v>366</v>
      </c>
      <c r="I62" s="93" t="s">
        <v>367</v>
      </c>
      <c r="J62" s="93" t="s">
        <v>332</v>
      </c>
      <c r="K62" s="93" t="s">
        <v>334</v>
      </c>
      <c r="L62"/>
      <c r="M62"/>
      <c r="N62"/>
      <c r="O62"/>
      <c r="P62"/>
      <c r="Q62"/>
      <c r="R62"/>
      <c r="S62"/>
    </row>
    <row r="63" spans="1:19">
      <c r="A63" s="93" t="s">
        <v>368</v>
      </c>
      <c r="B63" s="93" t="s">
        <v>639</v>
      </c>
      <c r="C63" s="93">
        <v>7.83</v>
      </c>
      <c r="D63" s="93">
        <v>7.83</v>
      </c>
      <c r="E63" s="93">
        <v>5.835</v>
      </c>
      <c r="F63" s="93">
        <v>0.251</v>
      </c>
      <c r="G63" s="93">
        <v>0.11</v>
      </c>
      <c r="H63" s="93" t="s">
        <v>369</v>
      </c>
      <c r="I63" s="93" t="s">
        <v>350</v>
      </c>
      <c r="J63" s="93">
        <v>180</v>
      </c>
      <c r="K63" s="93" t="s">
        <v>351</v>
      </c>
      <c r="L63"/>
      <c r="M63"/>
      <c r="N63"/>
      <c r="O63"/>
      <c r="P63"/>
      <c r="Q63"/>
      <c r="R63"/>
      <c r="S63"/>
    </row>
    <row r="64" spans="1:19">
      <c r="A64" s="93" t="s">
        <v>370</v>
      </c>
      <c r="B64" s="93" t="s">
        <v>639</v>
      </c>
      <c r="C64" s="93">
        <v>38.049999999999997</v>
      </c>
      <c r="D64" s="93">
        <v>38.049999999999997</v>
      </c>
      <c r="E64" s="93">
        <v>5.835</v>
      </c>
      <c r="F64" s="93">
        <v>0.251</v>
      </c>
      <c r="G64" s="93">
        <v>0.11</v>
      </c>
      <c r="H64" s="93" t="s">
        <v>369</v>
      </c>
      <c r="I64" s="93" t="s">
        <v>354</v>
      </c>
      <c r="J64" s="93">
        <v>180</v>
      </c>
      <c r="K64" s="93" t="s">
        <v>351</v>
      </c>
      <c r="L64"/>
      <c r="M64"/>
      <c r="N64"/>
      <c r="O64"/>
      <c r="P64"/>
      <c r="Q64"/>
      <c r="R64"/>
      <c r="S64"/>
    </row>
    <row r="65" spans="1:19">
      <c r="A65" s="93" t="s">
        <v>371</v>
      </c>
      <c r="B65" s="93" t="s">
        <v>639</v>
      </c>
      <c r="C65" s="93">
        <v>38.049999999999997</v>
      </c>
      <c r="D65" s="93">
        <v>38.049999999999997</v>
      </c>
      <c r="E65" s="93">
        <v>5.835</v>
      </c>
      <c r="F65" s="93">
        <v>0.251</v>
      </c>
      <c r="G65" s="93">
        <v>0.11</v>
      </c>
      <c r="H65" s="93" t="s">
        <v>369</v>
      </c>
      <c r="I65" s="93" t="s">
        <v>358</v>
      </c>
      <c r="J65" s="93">
        <v>180</v>
      </c>
      <c r="K65" s="93" t="s">
        <v>351</v>
      </c>
      <c r="L65"/>
      <c r="M65"/>
      <c r="N65"/>
      <c r="O65"/>
      <c r="P65"/>
      <c r="Q65"/>
      <c r="R65"/>
      <c r="S65"/>
    </row>
    <row r="66" spans="1:19">
      <c r="A66" s="93" t="s">
        <v>372</v>
      </c>
      <c r="B66" s="93"/>
      <c r="C66" s="93"/>
      <c r="D66" s="93">
        <v>83.94</v>
      </c>
      <c r="E66" s="93">
        <v>5.83</v>
      </c>
      <c r="F66" s="93">
        <v>0.251</v>
      </c>
      <c r="G66" s="93">
        <v>0.11</v>
      </c>
      <c r="H66" s="93"/>
      <c r="I66" s="93"/>
      <c r="J66" s="93"/>
      <c r="K66" s="93"/>
      <c r="L66"/>
      <c r="M66"/>
      <c r="N66"/>
      <c r="O66"/>
      <c r="P66"/>
      <c r="Q66"/>
      <c r="R66"/>
      <c r="S66"/>
    </row>
    <row r="67" spans="1:19">
      <c r="A67" s="93" t="s">
        <v>373</v>
      </c>
      <c r="B67" s="93"/>
      <c r="C67" s="93"/>
      <c r="D67" s="93">
        <v>0</v>
      </c>
      <c r="E67" s="93" t="s">
        <v>374</v>
      </c>
      <c r="F67" s="93" t="s">
        <v>374</v>
      </c>
      <c r="G67" s="93" t="s">
        <v>374</v>
      </c>
      <c r="H67" s="93"/>
      <c r="I67" s="93"/>
      <c r="J67" s="93"/>
      <c r="K67" s="93"/>
      <c r="L67"/>
      <c r="M67"/>
      <c r="N67"/>
      <c r="O67"/>
      <c r="P67"/>
      <c r="Q67"/>
      <c r="R67"/>
      <c r="S67"/>
    </row>
    <row r="68" spans="1:19">
      <c r="A68" s="93" t="s">
        <v>375</v>
      </c>
      <c r="B68" s="93"/>
      <c r="C68" s="93"/>
      <c r="D68" s="93">
        <v>83.94</v>
      </c>
      <c r="E68" s="93">
        <v>5.83</v>
      </c>
      <c r="F68" s="93">
        <v>0.251</v>
      </c>
      <c r="G68" s="93">
        <v>0.11</v>
      </c>
      <c r="H68" s="93"/>
      <c r="I68" s="93"/>
      <c r="J68" s="93"/>
      <c r="K68" s="93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5"/>
      <c r="B70" s="93" t="s">
        <v>114</v>
      </c>
      <c r="C70" s="93" t="s">
        <v>376</v>
      </c>
      <c r="D70" s="93" t="s">
        <v>377</v>
      </c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3" t="s">
        <v>33</v>
      </c>
      <c r="B71" s="93"/>
      <c r="C71" s="93"/>
      <c r="D71" s="93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 s="85"/>
      <c r="B73" s="93" t="s">
        <v>114</v>
      </c>
      <c r="C73" s="93" t="s">
        <v>378</v>
      </c>
      <c r="D73" s="93" t="s">
        <v>379</v>
      </c>
      <c r="E73" s="93" t="s">
        <v>380</v>
      </c>
      <c r="F73" s="93" t="s">
        <v>381</v>
      </c>
      <c r="G73" s="93" t="s">
        <v>377</v>
      </c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382</v>
      </c>
      <c r="B74" s="93" t="s">
        <v>383</v>
      </c>
      <c r="C74" s="93">
        <v>53455.47</v>
      </c>
      <c r="D74" s="93">
        <v>36140.339999999997</v>
      </c>
      <c r="E74" s="93">
        <v>17315.12</v>
      </c>
      <c r="F74" s="93">
        <v>0.68</v>
      </c>
      <c r="G74" s="93">
        <v>2.62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384</v>
      </c>
      <c r="B75" s="93" t="s">
        <v>383</v>
      </c>
      <c r="C75" s="93">
        <v>194124.11</v>
      </c>
      <c r="D75" s="93">
        <v>131244.06</v>
      </c>
      <c r="E75" s="93">
        <v>62880.06</v>
      </c>
      <c r="F75" s="93">
        <v>0.68</v>
      </c>
      <c r="G75" s="93">
        <v>2.89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3" t="s">
        <v>385</v>
      </c>
      <c r="B76" s="93" t="s">
        <v>383</v>
      </c>
      <c r="C76" s="93">
        <v>32162.639999999999</v>
      </c>
      <c r="D76" s="93">
        <v>21792.85</v>
      </c>
      <c r="E76" s="93">
        <v>10369.780000000001</v>
      </c>
      <c r="F76" s="93">
        <v>0.68</v>
      </c>
      <c r="G76" s="93">
        <v>2.98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3" t="s">
        <v>386</v>
      </c>
      <c r="B77" s="93" t="s">
        <v>383</v>
      </c>
      <c r="C77" s="93">
        <v>27781.82</v>
      </c>
      <c r="D77" s="93">
        <v>18782.82</v>
      </c>
      <c r="E77" s="93">
        <v>8999</v>
      </c>
      <c r="F77" s="93">
        <v>0.68</v>
      </c>
      <c r="G77" s="93">
        <v>2.98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5"/>
      <c r="B79" s="93" t="s">
        <v>114</v>
      </c>
      <c r="C79" s="93" t="s">
        <v>378</v>
      </c>
      <c r="D79" s="93" t="s">
        <v>377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3" t="s">
        <v>387</v>
      </c>
      <c r="B80" s="93" t="s">
        <v>388</v>
      </c>
      <c r="C80" s="93">
        <v>1912.43</v>
      </c>
      <c r="D80" s="93">
        <v>1</v>
      </c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389</v>
      </c>
      <c r="B81" s="93" t="s">
        <v>390</v>
      </c>
      <c r="C81" s="93">
        <v>57360.01</v>
      </c>
      <c r="D81" s="93">
        <v>0.8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93" t="s">
        <v>391</v>
      </c>
      <c r="B82" s="93" t="s">
        <v>390</v>
      </c>
      <c r="C82" s="93">
        <v>156449.46</v>
      </c>
      <c r="D82" s="93">
        <v>0.78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3" t="s">
        <v>392</v>
      </c>
      <c r="B83" s="93" t="s">
        <v>390</v>
      </c>
      <c r="C83" s="93">
        <v>27940.43</v>
      </c>
      <c r="D83" s="93">
        <v>0.8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393</v>
      </c>
      <c r="B84" s="93" t="s">
        <v>390</v>
      </c>
      <c r="C84" s="93">
        <v>27940.43</v>
      </c>
      <c r="D84" s="93">
        <v>0.8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5"/>
      <c r="B86" s="93" t="s">
        <v>114</v>
      </c>
      <c r="C86" s="93" t="s">
        <v>394</v>
      </c>
      <c r="D86" s="93" t="s">
        <v>395</v>
      </c>
      <c r="E86" s="93" t="s">
        <v>396</v>
      </c>
      <c r="F86" s="93" t="s">
        <v>397</v>
      </c>
      <c r="G86" s="93" t="s">
        <v>398</v>
      </c>
      <c r="H86" s="93" t="s">
        <v>399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400</v>
      </c>
      <c r="B87" s="93" t="s">
        <v>401</v>
      </c>
      <c r="C87" s="93">
        <v>0.54</v>
      </c>
      <c r="D87" s="93">
        <v>49.8</v>
      </c>
      <c r="E87" s="93">
        <v>0.08</v>
      </c>
      <c r="F87" s="93">
        <v>7.64</v>
      </c>
      <c r="G87" s="93">
        <v>1</v>
      </c>
      <c r="H87" s="93" t="s">
        <v>402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403</v>
      </c>
      <c r="B88" s="93" t="s">
        <v>404</v>
      </c>
      <c r="C88" s="93">
        <v>0.56999999999999995</v>
      </c>
      <c r="D88" s="93">
        <v>622</v>
      </c>
      <c r="E88" s="93">
        <v>2.15</v>
      </c>
      <c r="F88" s="93">
        <v>2354.1999999999998</v>
      </c>
      <c r="G88" s="93">
        <v>1</v>
      </c>
      <c r="H88" s="93" t="s">
        <v>405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406</v>
      </c>
      <c r="B89" s="93" t="s">
        <v>404</v>
      </c>
      <c r="C89" s="93">
        <v>0.59</v>
      </c>
      <c r="D89" s="93">
        <v>1109.6500000000001</v>
      </c>
      <c r="E89" s="93">
        <v>7.82</v>
      </c>
      <c r="F89" s="93">
        <v>14665.32</v>
      </c>
      <c r="G89" s="93">
        <v>1</v>
      </c>
      <c r="H89" s="93" t="s">
        <v>405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407</v>
      </c>
      <c r="B90" s="93" t="s">
        <v>404</v>
      </c>
      <c r="C90" s="93">
        <v>0.55000000000000004</v>
      </c>
      <c r="D90" s="93">
        <v>622</v>
      </c>
      <c r="E90" s="93">
        <v>1.3</v>
      </c>
      <c r="F90" s="93">
        <v>1484.5</v>
      </c>
      <c r="G90" s="93">
        <v>1</v>
      </c>
      <c r="H90" s="93" t="s">
        <v>405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408</v>
      </c>
      <c r="B91" s="93" t="s">
        <v>404</v>
      </c>
      <c r="C91" s="93">
        <v>0.55000000000000004</v>
      </c>
      <c r="D91" s="93">
        <v>622</v>
      </c>
      <c r="E91" s="93">
        <v>1.1200000000000001</v>
      </c>
      <c r="F91" s="93">
        <v>1274.5</v>
      </c>
      <c r="G91" s="93">
        <v>1</v>
      </c>
      <c r="H91" s="93" t="s">
        <v>405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5"/>
      <c r="B93" s="93" t="s">
        <v>114</v>
      </c>
      <c r="C93" s="93" t="s">
        <v>409</v>
      </c>
      <c r="D93" s="93" t="s">
        <v>410</v>
      </c>
      <c r="E93" s="93" t="s">
        <v>411</v>
      </c>
      <c r="F93" s="93" t="s">
        <v>412</v>
      </c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33</v>
      </c>
      <c r="B94" s="93"/>
      <c r="C94" s="93"/>
      <c r="D94" s="93"/>
      <c r="E94" s="93"/>
      <c r="F94" s="93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5"/>
      <c r="B96" s="93" t="s">
        <v>114</v>
      </c>
      <c r="C96" s="93" t="s">
        <v>413</v>
      </c>
      <c r="D96" s="93" t="s">
        <v>414</v>
      </c>
      <c r="E96" s="93" t="s">
        <v>415</v>
      </c>
      <c r="F96" s="93" t="s">
        <v>416</v>
      </c>
      <c r="G96" s="93" t="s">
        <v>417</v>
      </c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33</v>
      </c>
      <c r="B97" s="93"/>
      <c r="C97" s="93"/>
      <c r="D97" s="93"/>
      <c r="E97" s="93"/>
      <c r="F97" s="93"/>
      <c r="G97" s="93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5"/>
      <c r="B99" s="93" t="s">
        <v>432</v>
      </c>
      <c r="C99" s="93" t="s">
        <v>433</v>
      </c>
      <c r="D99" s="93" t="s">
        <v>434</v>
      </c>
      <c r="E99" s="93" t="s">
        <v>435</v>
      </c>
      <c r="F99" s="93" t="s">
        <v>436</v>
      </c>
      <c r="G99" s="93" t="s">
        <v>437</v>
      </c>
      <c r="H99" s="93" t="s">
        <v>438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3" t="s">
        <v>418</v>
      </c>
      <c r="B100" s="93">
        <v>38463.674400000004</v>
      </c>
      <c r="C100" s="93">
        <v>48.657800000000002</v>
      </c>
      <c r="D100" s="93">
        <v>192.60300000000001</v>
      </c>
      <c r="E100" s="93">
        <v>0</v>
      </c>
      <c r="F100" s="93">
        <v>5.9999999999999995E-4</v>
      </c>
      <c r="G100" s="93">
        <v>65691.511700000003</v>
      </c>
      <c r="H100" s="93">
        <v>15083.731599999999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3" t="s">
        <v>419</v>
      </c>
      <c r="B101" s="93">
        <v>34364.303899999999</v>
      </c>
      <c r="C101" s="93">
        <v>43.433300000000003</v>
      </c>
      <c r="D101" s="93">
        <v>171.53360000000001</v>
      </c>
      <c r="E101" s="93">
        <v>0</v>
      </c>
      <c r="F101" s="93">
        <v>5.0000000000000001E-4</v>
      </c>
      <c r="G101" s="93">
        <v>58505.146999999997</v>
      </c>
      <c r="H101" s="93">
        <v>13471.152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3" t="s">
        <v>420</v>
      </c>
      <c r="B102" s="93">
        <v>37138.994100000004</v>
      </c>
      <c r="C102" s="93">
        <v>48.2652</v>
      </c>
      <c r="D102" s="93">
        <v>203.9408</v>
      </c>
      <c r="E102" s="93">
        <v>0</v>
      </c>
      <c r="F102" s="93">
        <v>5.9999999999999995E-4</v>
      </c>
      <c r="G102" s="93">
        <v>69564.842099999994</v>
      </c>
      <c r="H102" s="93">
        <v>14729.646500000001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3" t="s">
        <v>421</v>
      </c>
      <c r="B103" s="93">
        <v>39091.002899999999</v>
      </c>
      <c r="C103" s="93">
        <v>51.299900000000001</v>
      </c>
      <c r="D103" s="93">
        <v>221.6328</v>
      </c>
      <c r="E103" s="93">
        <v>0</v>
      </c>
      <c r="F103" s="93">
        <v>5.9999999999999995E-4</v>
      </c>
      <c r="G103" s="93">
        <v>75601.871700000003</v>
      </c>
      <c r="H103" s="93">
        <v>15568.0052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3" t="s">
        <v>266</v>
      </c>
      <c r="B104" s="93">
        <v>47057.999600000003</v>
      </c>
      <c r="C104" s="93">
        <v>61.843899999999998</v>
      </c>
      <c r="D104" s="93">
        <v>268.04649999999998</v>
      </c>
      <c r="E104" s="93">
        <v>0</v>
      </c>
      <c r="F104" s="93">
        <v>8.0000000000000004E-4</v>
      </c>
      <c r="G104" s="93">
        <v>91434.5533</v>
      </c>
      <c r="H104" s="93">
        <v>18752.308199999999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3" t="s">
        <v>422</v>
      </c>
      <c r="B105" s="93">
        <v>52332.460800000001</v>
      </c>
      <c r="C105" s="93">
        <v>68.786199999999994</v>
      </c>
      <c r="D105" s="93">
        <v>298.23880000000003</v>
      </c>
      <c r="E105" s="93">
        <v>0</v>
      </c>
      <c r="F105" s="93">
        <v>8.0000000000000004E-4</v>
      </c>
      <c r="G105" s="93">
        <v>101733.62850000001</v>
      </c>
      <c r="H105" s="93">
        <v>20855.513599999998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3" t="s">
        <v>423</v>
      </c>
      <c r="B106" s="93">
        <v>55837.674599999998</v>
      </c>
      <c r="C106" s="93">
        <v>73.393500000000003</v>
      </c>
      <c r="D106" s="93">
        <v>318.21469999999999</v>
      </c>
      <c r="E106" s="93">
        <v>0</v>
      </c>
      <c r="F106" s="93">
        <v>8.9999999999999998E-4</v>
      </c>
      <c r="G106" s="93">
        <v>108547.71890000001</v>
      </c>
      <c r="H106" s="93">
        <v>22252.410100000001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93" t="s">
        <v>424</v>
      </c>
      <c r="B107" s="93">
        <v>55596.539599999996</v>
      </c>
      <c r="C107" s="93">
        <v>73.076599999999999</v>
      </c>
      <c r="D107" s="93">
        <v>316.84050000000002</v>
      </c>
      <c r="E107" s="93">
        <v>0</v>
      </c>
      <c r="F107" s="93">
        <v>8.9999999999999998E-4</v>
      </c>
      <c r="G107" s="93">
        <v>108078.95570000001</v>
      </c>
      <c r="H107" s="93">
        <v>22156.313099999999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3" t="s">
        <v>425</v>
      </c>
      <c r="B108" s="93">
        <v>48391.664100000002</v>
      </c>
      <c r="C108" s="93">
        <v>63.606400000000001</v>
      </c>
      <c r="D108" s="93">
        <v>275.78050000000002</v>
      </c>
      <c r="E108" s="93">
        <v>0</v>
      </c>
      <c r="F108" s="93">
        <v>8.0000000000000004E-4</v>
      </c>
      <c r="G108" s="93">
        <v>94072.770600000003</v>
      </c>
      <c r="H108" s="93">
        <v>19285.028699999999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3" t="s">
        <v>426</v>
      </c>
      <c r="B109" s="93">
        <v>42845.248299999999</v>
      </c>
      <c r="C109" s="93">
        <v>56.263500000000001</v>
      </c>
      <c r="D109" s="93">
        <v>243.43459999999999</v>
      </c>
      <c r="E109" s="93">
        <v>0</v>
      </c>
      <c r="F109" s="93">
        <v>6.9999999999999999E-4</v>
      </c>
      <c r="G109" s="93">
        <v>83038.8946</v>
      </c>
      <c r="H109" s="93">
        <v>17067.8878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3" t="s">
        <v>427</v>
      </c>
      <c r="B110" s="93">
        <v>36158.876400000001</v>
      </c>
      <c r="C110" s="93">
        <v>47.206200000000003</v>
      </c>
      <c r="D110" s="93">
        <v>201.56559999999999</v>
      </c>
      <c r="E110" s="93">
        <v>0</v>
      </c>
      <c r="F110" s="93">
        <v>5.9999999999999995E-4</v>
      </c>
      <c r="G110" s="93">
        <v>68755.602199999994</v>
      </c>
      <c r="H110" s="93">
        <v>14368.596799999999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3" t="s">
        <v>428</v>
      </c>
      <c r="B111" s="93">
        <v>37366.282399999996</v>
      </c>
      <c r="C111" s="93">
        <v>47.4221</v>
      </c>
      <c r="D111" s="93">
        <v>189.2433</v>
      </c>
      <c r="E111" s="93">
        <v>0</v>
      </c>
      <c r="F111" s="93">
        <v>5.0000000000000001E-4</v>
      </c>
      <c r="G111" s="93">
        <v>64546.357900000003</v>
      </c>
      <c r="H111" s="93">
        <v>14673.0363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3"/>
      <c r="B112" s="93"/>
      <c r="C112" s="93"/>
      <c r="D112" s="93"/>
      <c r="E112" s="93"/>
      <c r="F112" s="93"/>
      <c r="G112" s="93"/>
      <c r="H112" s="93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3" t="s">
        <v>429</v>
      </c>
      <c r="B113" s="93">
        <v>524644.72109999997</v>
      </c>
      <c r="C113" s="93">
        <v>683.25459999999998</v>
      </c>
      <c r="D113" s="93">
        <v>2901.0745999999999</v>
      </c>
      <c r="E113" s="93">
        <v>0</v>
      </c>
      <c r="F113" s="93">
        <v>8.2000000000000007E-3</v>
      </c>
      <c r="G113" s="93">
        <v>989571.85419999994</v>
      </c>
      <c r="H113" s="93">
        <v>208263.6299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3" t="s">
        <v>430</v>
      </c>
      <c r="B114" s="93">
        <v>34364.303899999999</v>
      </c>
      <c r="C114" s="93">
        <v>43.433300000000003</v>
      </c>
      <c r="D114" s="93">
        <v>171.53360000000001</v>
      </c>
      <c r="E114" s="93">
        <v>0</v>
      </c>
      <c r="F114" s="93">
        <v>5.0000000000000001E-4</v>
      </c>
      <c r="G114" s="93">
        <v>58505.146999999997</v>
      </c>
      <c r="H114" s="93">
        <v>13471.152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3" t="s">
        <v>431</v>
      </c>
      <c r="B115" s="93">
        <v>55837.674599999998</v>
      </c>
      <c r="C115" s="93">
        <v>73.393500000000003</v>
      </c>
      <c r="D115" s="93">
        <v>318.21469999999999</v>
      </c>
      <c r="E115" s="93">
        <v>0</v>
      </c>
      <c r="F115" s="93">
        <v>8.9999999999999998E-4</v>
      </c>
      <c r="G115" s="93">
        <v>108547.71890000001</v>
      </c>
      <c r="H115" s="93">
        <v>22252.410100000001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5"/>
      <c r="B117" s="93" t="s">
        <v>439</v>
      </c>
      <c r="C117" s="93" t="s">
        <v>440</v>
      </c>
      <c r="D117" s="93" t="s">
        <v>441</v>
      </c>
      <c r="E117" s="93" t="s">
        <v>442</v>
      </c>
      <c r="F117" s="93" t="s">
        <v>443</v>
      </c>
      <c r="G117" s="93" t="s">
        <v>444</v>
      </c>
      <c r="H117" s="93" t="s">
        <v>445</v>
      </c>
      <c r="I117" s="93" t="s">
        <v>446</v>
      </c>
      <c r="J117" s="93" t="s">
        <v>447</v>
      </c>
      <c r="K117" s="93" t="s">
        <v>448</v>
      </c>
      <c r="L117" s="93" t="s">
        <v>449</v>
      </c>
      <c r="M117" s="93" t="s">
        <v>450</v>
      </c>
      <c r="N117" s="93" t="s">
        <v>451</v>
      </c>
      <c r="O117" s="93" t="s">
        <v>452</v>
      </c>
      <c r="P117" s="93" t="s">
        <v>453</v>
      </c>
      <c r="Q117" s="93" t="s">
        <v>454</v>
      </c>
      <c r="R117" s="93" t="s">
        <v>455</v>
      </c>
      <c r="S117" s="93" t="s">
        <v>456</v>
      </c>
    </row>
    <row r="118" spans="1:19">
      <c r="A118" s="93" t="s">
        <v>418</v>
      </c>
      <c r="B118" s="94">
        <v>145343000000</v>
      </c>
      <c r="C118" s="93">
        <v>140682.114</v>
      </c>
      <c r="D118" s="93" t="s">
        <v>468</v>
      </c>
      <c r="E118" s="93">
        <v>66738.464999999997</v>
      </c>
      <c r="F118" s="93">
        <v>10771.038</v>
      </c>
      <c r="G118" s="93">
        <v>19778.52</v>
      </c>
      <c r="H118" s="93">
        <v>0</v>
      </c>
      <c r="I118" s="93">
        <v>43394.091999999997</v>
      </c>
      <c r="J118" s="93">
        <v>0</v>
      </c>
      <c r="K118" s="93">
        <v>0</v>
      </c>
      <c r="L118" s="93">
        <v>0</v>
      </c>
      <c r="M118" s="93">
        <v>0</v>
      </c>
      <c r="N118" s="93">
        <v>0</v>
      </c>
      <c r="O118" s="93">
        <v>0</v>
      </c>
      <c r="P118" s="93">
        <v>0</v>
      </c>
      <c r="Q118" s="93">
        <v>0</v>
      </c>
      <c r="R118" s="93">
        <v>0</v>
      </c>
      <c r="S118" s="93">
        <v>0</v>
      </c>
    </row>
    <row r="119" spans="1:19">
      <c r="A119" s="93" t="s">
        <v>419</v>
      </c>
      <c r="B119" s="94">
        <v>129443000000</v>
      </c>
      <c r="C119" s="93">
        <v>140114.84400000001</v>
      </c>
      <c r="D119" s="93" t="s">
        <v>614</v>
      </c>
      <c r="E119" s="93">
        <v>66738.464999999997</v>
      </c>
      <c r="F119" s="93">
        <v>10771.038</v>
      </c>
      <c r="G119" s="93">
        <v>19778.52</v>
      </c>
      <c r="H119" s="93">
        <v>0</v>
      </c>
      <c r="I119" s="93">
        <v>42826.822</v>
      </c>
      <c r="J119" s="93">
        <v>0</v>
      </c>
      <c r="K119" s="93">
        <v>0</v>
      </c>
      <c r="L119" s="93">
        <v>0</v>
      </c>
      <c r="M119" s="93">
        <v>0</v>
      </c>
      <c r="N119" s="93">
        <v>0</v>
      </c>
      <c r="O119" s="93">
        <v>0</v>
      </c>
      <c r="P119" s="93">
        <v>0</v>
      </c>
      <c r="Q119" s="93">
        <v>0</v>
      </c>
      <c r="R119" s="93">
        <v>0</v>
      </c>
      <c r="S119" s="93">
        <v>0</v>
      </c>
    </row>
    <row r="120" spans="1:19">
      <c r="A120" s="93" t="s">
        <v>420</v>
      </c>
      <c r="B120" s="94">
        <v>153912000000</v>
      </c>
      <c r="C120" s="93">
        <v>149027.992</v>
      </c>
      <c r="D120" s="93" t="s">
        <v>559</v>
      </c>
      <c r="E120" s="93">
        <v>66738.464999999997</v>
      </c>
      <c r="F120" s="93">
        <v>10771.038</v>
      </c>
      <c r="G120" s="93">
        <v>19778.52</v>
      </c>
      <c r="H120" s="93">
        <v>0</v>
      </c>
      <c r="I120" s="93">
        <v>51739.97</v>
      </c>
      <c r="J120" s="93">
        <v>0</v>
      </c>
      <c r="K120" s="93">
        <v>0</v>
      </c>
      <c r="L120" s="93">
        <v>0</v>
      </c>
      <c r="M120" s="93">
        <v>0</v>
      </c>
      <c r="N120" s="93">
        <v>0</v>
      </c>
      <c r="O120" s="93">
        <v>0</v>
      </c>
      <c r="P120" s="93">
        <v>0</v>
      </c>
      <c r="Q120" s="93">
        <v>0</v>
      </c>
      <c r="R120" s="93">
        <v>0</v>
      </c>
      <c r="S120" s="93">
        <v>0</v>
      </c>
    </row>
    <row r="121" spans="1:19">
      <c r="A121" s="93" t="s">
        <v>421</v>
      </c>
      <c r="B121" s="94">
        <v>167269000000</v>
      </c>
      <c r="C121" s="93">
        <v>170946.18100000001</v>
      </c>
      <c r="D121" s="93" t="s">
        <v>469</v>
      </c>
      <c r="E121" s="93">
        <v>66738.464999999997</v>
      </c>
      <c r="F121" s="93">
        <v>10771.038</v>
      </c>
      <c r="G121" s="93">
        <v>19778.52</v>
      </c>
      <c r="H121" s="93">
        <v>0</v>
      </c>
      <c r="I121" s="93">
        <v>73658.159</v>
      </c>
      <c r="J121" s="93">
        <v>0</v>
      </c>
      <c r="K121" s="93">
        <v>0</v>
      </c>
      <c r="L121" s="93">
        <v>0</v>
      </c>
      <c r="M121" s="93">
        <v>0</v>
      </c>
      <c r="N121" s="93">
        <v>0</v>
      </c>
      <c r="O121" s="93">
        <v>0</v>
      </c>
      <c r="P121" s="93">
        <v>0</v>
      </c>
      <c r="Q121" s="93">
        <v>0</v>
      </c>
      <c r="R121" s="93">
        <v>0</v>
      </c>
      <c r="S121" s="93">
        <v>0</v>
      </c>
    </row>
    <row r="122" spans="1:19">
      <c r="A122" s="93" t="s">
        <v>266</v>
      </c>
      <c r="B122" s="94">
        <v>202299000000</v>
      </c>
      <c r="C122" s="93">
        <v>184204.755</v>
      </c>
      <c r="D122" s="93" t="s">
        <v>588</v>
      </c>
      <c r="E122" s="93">
        <v>66738.464999999997</v>
      </c>
      <c r="F122" s="93">
        <v>10771.038</v>
      </c>
      <c r="G122" s="93">
        <v>19778.52</v>
      </c>
      <c r="H122" s="93">
        <v>0</v>
      </c>
      <c r="I122" s="93">
        <v>86916.732999999993</v>
      </c>
      <c r="J122" s="93">
        <v>0</v>
      </c>
      <c r="K122" s="93">
        <v>0</v>
      </c>
      <c r="L122" s="93">
        <v>0</v>
      </c>
      <c r="M122" s="93">
        <v>0</v>
      </c>
      <c r="N122" s="93">
        <v>0</v>
      </c>
      <c r="O122" s="93">
        <v>0</v>
      </c>
      <c r="P122" s="93">
        <v>0</v>
      </c>
      <c r="Q122" s="93">
        <v>0</v>
      </c>
      <c r="R122" s="93">
        <v>0</v>
      </c>
      <c r="S122" s="93">
        <v>0</v>
      </c>
    </row>
    <row r="123" spans="1:19">
      <c r="A123" s="93" t="s">
        <v>422</v>
      </c>
      <c r="B123" s="94">
        <v>225086000000</v>
      </c>
      <c r="C123" s="93">
        <v>186970.24600000001</v>
      </c>
      <c r="D123" s="93" t="s">
        <v>470</v>
      </c>
      <c r="E123" s="93">
        <v>66738.464999999997</v>
      </c>
      <c r="F123" s="93">
        <v>10771.038</v>
      </c>
      <c r="G123" s="93">
        <v>19778.52</v>
      </c>
      <c r="H123" s="93">
        <v>0</v>
      </c>
      <c r="I123" s="93">
        <v>89682.224000000002</v>
      </c>
      <c r="J123" s="93">
        <v>0</v>
      </c>
      <c r="K123" s="93">
        <v>0</v>
      </c>
      <c r="L123" s="93">
        <v>0</v>
      </c>
      <c r="M123" s="93">
        <v>0</v>
      </c>
      <c r="N123" s="93">
        <v>0</v>
      </c>
      <c r="O123" s="93">
        <v>0</v>
      </c>
      <c r="P123" s="93">
        <v>0</v>
      </c>
      <c r="Q123" s="93">
        <v>0</v>
      </c>
      <c r="R123" s="93">
        <v>0</v>
      </c>
      <c r="S123" s="93">
        <v>0</v>
      </c>
    </row>
    <row r="124" spans="1:19">
      <c r="A124" s="93" t="s">
        <v>423</v>
      </c>
      <c r="B124" s="94">
        <v>240162000000</v>
      </c>
      <c r="C124" s="93">
        <v>194379.149</v>
      </c>
      <c r="D124" s="93" t="s">
        <v>615</v>
      </c>
      <c r="E124" s="93">
        <v>66738.464999999997</v>
      </c>
      <c r="F124" s="93">
        <v>10771.038</v>
      </c>
      <c r="G124" s="93">
        <v>19778.52</v>
      </c>
      <c r="H124" s="93">
        <v>0</v>
      </c>
      <c r="I124" s="93">
        <v>97091.126999999993</v>
      </c>
      <c r="J124" s="93">
        <v>0</v>
      </c>
      <c r="K124" s="93">
        <v>0</v>
      </c>
      <c r="L124" s="93">
        <v>0</v>
      </c>
      <c r="M124" s="93">
        <v>0</v>
      </c>
      <c r="N124" s="93">
        <v>0</v>
      </c>
      <c r="O124" s="93">
        <v>0</v>
      </c>
      <c r="P124" s="93">
        <v>0</v>
      </c>
      <c r="Q124" s="93">
        <v>0</v>
      </c>
      <c r="R124" s="93">
        <v>0</v>
      </c>
      <c r="S124" s="93">
        <v>0</v>
      </c>
    </row>
    <row r="125" spans="1:19">
      <c r="A125" s="93" t="s">
        <v>424</v>
      </c>
      <c r="B125" s="94">
        <v>239125000000</v>
      </c>
      <c r="C125" s="93">
        <v>192498.55600000001</v>
      </c>
      <c r="D125" s="93" t="s">
        <v>560</v>
      </c>
      <c r="E125" s="93">
        <v>66738.464999999997</v>
      </c>
      <c r="F125" s="93">
        <v>10771.038</v>
      </c>
      <c r="G125" s="93">
        <v>19778.52</v>
      </c>
      <c r="H125" s="93">
        <v>0</v>
      </c>
      <c r="I125" s="93">
        <v>95210.534</v>
      </c>
      <c r="J125" s="93">
        <v>0</v>
      </c>
      <c r="K125" s="93">
        <v>0</v>
      </c>
      <c r="L125" s="93">
        <v>0</v>
      </c>
      <c r="M125" s="93">
        <v>0</v>
      </c>
      <c r="N125" s="93">
        <v>0</v>
      </c>
      <c r="O125" s="93">
        <v>0</v>
      </c>
      <c r="P125" s="93">
        <v>0</v>
      </c>
      <c r="Q125" s="93">
        <v>0</v>
      </c>
      <c r="R125" s="93">
        <v>0</v>
      </c>
      <c r="S125" s="93">
        <v>0</v>
      </c>
    </row>
    <row r="126" spans="1:19">
      <c r="A126" s="93" t="s">
        <v>425</v>
      </c>
      <c r="B126" s="94">
        <v>208136000000</v>
      </c>
      <c r="C126" s="93">
        <v>190445.43700000001</v>
      </c>
      <c r="D126" s="93" t="s">
        <v>471</v>
      </c>
      <c r="E126" s="93">
        <v>66738.464999999997</v>
      </c>
      <c r="F126" s="93">
        <v>10771.038</v>
      </c>
      <c r="G126" s="93">
        <v>19778.52</v>
      </c>
      <c r="H126" s="93">
        <v>0</v>
      </c>
      <c r="I126" s="93">
        <v>93157.414999999994</v>
      </c>
      <c r="J126" s="93">
        <v>0</v>
      </c>
      <c r="K126" s="93">
        <v>0</v>
      </c>
      <c r="L126" s="93">
        <v>0</v>
      </c>
      <c r="M126" s="93">
        <v>0</v>
      </c>
      <c r="N126" s="93">
        <v>0</v>
      </c>
      <c r="O126" s="93">
        <v>0</v>
      </c>
      <c r="P126" s="93">
        <v>0</v>
      </c>
      <c r="Q126" s="93">
        <v>0</v>
      </c>
      <c r="R126" s="93">
        <v>0</v>
      </c>
      <c r="S126" s="93">
        <v>0</v>
      </c>
    </row>
    <row r="127" spans="1:19">
      <c r="A127" s="93" t="s">
        <v>426</v>
      </c>
      <c r="B127" s="94">
        <v>183724000000</v>
      </c>
      <c r="C127" s="93">
        <v>169418.353</v>
      </c>
      <c r="D127" s="93" t="s">
        <v>461</v>
      </c>
      <c r="E127" s="93">
        <v>66738.464999999997</v>
      </c>
      <c r="F127" s="93">
        <v>10771.038</v>
      </c>
      <c r="G127" s="93">
        <v>19778.52</v>
      </c>
      <c r="H127" s="93">
        <v>0</v>
      </c>
      <c r="I127" s="93">
        <v>72130.331000000006</v>
      </c>
      <c r="J127" s="93">
        <v>0</v>
      </c>
      <c r="K127" s="93">
        <v>0</v>
      </c>
      <c r="L127" s="93">
        <v>0</v>
      </c>
      <c r="M127" s="93">
        <v>0</v>
      </c>
      <c r="N127" s="93">
        <v>0</v>
      </c>
      <c r="O127" s="93">
        <v>0</v>
      </c>
      <c r="P127" s="93">
        <v>0</v>
      </c>
      <c r="Q127" s="93">
        <v>0</v>
      </c>
      <c r="R127" s="93">
        <v>0</v>
      </c>
      <c r="S127" s="93">
        <v>0</v>
      </c>
    </row>
    <row r="128" spans="1:19">
      <c r="A128" s="93" t="s">
        <v>427</v>
      </c>
      <c r="B128" s="94">
        <v>152122000000</v>
      </c>
      <c r="C128" s="93">
        <v>148825.478</v>
      </c>
      <c r="D128" s="93" t="s">
        <v>561</v>
      </c>
      <c r="E128" s="93">
        <v>66738.464999999997</v>
      </c>
      <c r="F128" s="93">
        <v>10771.038</v>
      </c>
      <c r="G128" s="93">
        <v>19778.52</v>
      </c>
      <c r="H128" s="93">
        <v>0</v>
      </c>
      <c r="I128" s="93">
        <v>51537.455999999998</v>
      </c>
      <c r="J128" s="93">
        <v>0</v>
      </c>
      <c r="K128" s="93">
        <v>0</v>
      </c>
      <c r="L128" s="93">
        <v>0</v>
      </c>
      <c r="M128" s="93">
        <v>0</v>
      </c>
      <c r="N128" s="93">
        <v>0</v>
      </c>
      <c r="O128" s="93">
        <v>0</v>
      </c>
      <c r="P128" s="93">
        <v>0</v>
      </c>
      <c r="Q128" s="93">
        <v>0</v>
      </c>
      <c r="R128" s="93">
        <v>0</v>
      </c>
      <c r="S128" s="93">
        <v>0</v>
      </c>
    </row>
    <row r="129" spans="1:19">
      <c r="A129" s="93" t="s">
        <v>428</v>
      </c>
      <c r="B129" s="94">
        <v>142809000000</v>
      </c>
      <c r="C129" s="93">
        <v>145099.96100000001</v>
      </c>
      <c r="D129" s="93" t="s">
        <v>616</v>
      </c>
      <c r="E129" s="93">
        <v>66738.464999999997</v>
      </c>
      <c r="F129" s="93">
        <v>10771.038</v>
      </c>
      <c r="G129" s="93">
        <v>19778.52</v>
      </c>
      <c r="H129" s="93">
        <v>0</v>
      </c>
      <c r="I129" s="93">
        <v>47811.938999999998</v>
      </c>
      <c r="J129" s="93">
        <v>0</v>
      </c>
      <c r="K129" s="93">
        <v>0</v>
      </c>
      <c r="L129" s="93">
        <v>0</v>
      </c>
      <c r="M129" s="93">
        <v>0</v>
      </c>
      <c r="N129" s="93">
        <v>0</v>
      </c>
      <c r="O129" s="93">
        <v>0</v>
      </c>
      <c r="P129" s="93">
        <v>0</v>
      </c>
      <c r="Q129" s="93">
        <v>0</v>
      </c>
      <c r="R129" s="93">
        <v>0</v>
      </c>
      <c r="S129" s="93">
        <v>0</v>
      </c>
    </row>
    <row r="130" spans="1:19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</row>
    <row r="131" spans="1:19">
      <c r="A131" s="93" t="s">
        <v>429</v>
      </c>
      <c r="B131" s="94">
        <v>2189430000000</v>
      </c>
      <c r="C131" s="93"/>
      <c r="D131" s="93"/>
      <c r="E131" s="93"/>
      <c r="F131" s="93"/>
      <c r="G131" s="93"/>
      <c r="H131" s="93"/>
      <c r="I131" s="93"/>
      <c r="J131" s="93"/>
      <c r="K131" s="93">
        <v>0</v>
      </c>
      <c r="L131" s="93">
        <v>0</v>
      </c>
      <c r="M131" s="93">
        <v>0</v>
      </c>
      <c r="N131" s="93">
        <v>0</v>
      </c>
      <c r="O131" s="93">
        <v>0</v>
      </c>
      <c r="P131" s="93">
        <v>0</v>
      </c>
      <c r="Q131" s="93">
        <v>0</v>
      </c>
      <c r="R131" s="93">
        <v>0</v>
      </c>
      <c r="S131" s="93">
        <v>0</v>
      </c>
    </row>
    <row r="132" spans="1:19">
      <c r="A132" s="93" t="s">
        <v>430</v>
      </c>
      <c r="B132" s="94">
        <v>129443000000</v>
      </c>
      <c r="C132" s="93">
        <v>140114.84400000001</v>
      </c>
      <c r="D132" s="93"/>
      <c r="E132" s="93">
        <v>66738.464999999997</v>
      </c>
      <c r="F132" s="93">
        <v>10771.038</v>
      </c>
      <c r="G132" s="93">
        <v>19778.52</v>
      </c>
      <c r="H132" s="93">
        <v>0</v>
      </c>
      <c r="I132" s="93">
        <v>42826.822</v>
      </c>
      <c r="J132" s="93">
        <v>0</v>
      </c>
      <c r="K132" s="93">
        <v>0</v>
      </c>
      <c r="L132" s="93">
        <v>0</v>
      </c>
      <c r="M132" s="93">
        <v>0</v>
      </c>
      <c r="N132" s="93">
        <v>0</v>
      </c>
      <c r="O132" s="93">
        <v>0</v>
      </c>
      <c r="P132" s="93">
        <v>0</v>
      </c>
      <c r="Q132" s="93">
        <v>0</v>
      </c>
      <c r="R132" s="93">
        <v>0</v>
      </c>
      <c r="S132" s="93">
        <v>0</v>
      </c>
    </row>
    <row r="133" spans="1:19">
      <c r="A133" s="93" t="s">
        <v>431</v>
      </c>
      <c r="B133" s="94">
        <v>240162000000</v>
      </c>
      <c r="C133" s="93">
        <v>194379.149</v>
      </c>
      <c r="D133" s="93"/>
      <c r="E133" s="93">
        <v>66738.464999999997</v>
      </c>
      <c r="F133" s="93">
        <v>10771.038</v>
      </c>
      <c r="G133" s="93">
        <v>19778.52</v>
      </c>
      <c r="H133" s="93">
        <v>0</v>
      </c>
      <c r="I133" s="93">
        <v>97091.126999999993</v>
      </c>
      <c r="J133" s="93">
        <v>0</v>
      </c>
      <c r="K133" s="93">
        <v>0</v>
      </c>
      <c r="L133" s="93">
        <v>0</v>
      </c>
      <c r="M133" s="93">
        <v>0</v>
      </c>
      <c r="N133" s="93">
        <v>0</v>
      </c>
      <c r="O133" s="93">
        <v>0</v>
      </c>
      <c r="P133" s="93">
        <v>0</v>
      </c>
      <c r="Q133" s="93">
        <v>0</v>
      </c>
      <c r="R133" s="93">
        <v>0</v>
      </c>
      <c r="S133" s="93">
        <v>0</v>
      </c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5"/>
      <c r="B135" s="93" t="s">
        <v>462</v>
      </c>
      <c r="C135" s="93" t="s">
        <v>463</v>
      </c>
      <c r="D135" s="93" t="s">
        <v>464</v>
      </c>
      <c r="E135" s="93" t="s">
        <v>239</v>
      </c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3" t="s">
        <v>465</v>
      </c>
      <c r="B136" s="93">
        <v>74489.679999999993</v>
      </c>
      <c r="C136" s="93">
        <v>2409.17</v>
      </c>
      <c r="D136" s="93">
        <v>0</v>
      </c>
      <c r="E136" s="93">
        <v>76898.850000000006</v>
      </c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3" t="s">
        <v>466</v>
      </c>
      <c r="B137" s="93">
        <v>32.47</v>
      </c>
      <c r="C137" s="93">
        <v>1.05</v>
      </c>
      <c r="D137" s="93">
        <v>0</v>
      </c>
      <c r="E137" s="93">
        <v>33.520000000000003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3" t="s">
        <v>467</v>
      </c>
      <c r="B138" s="93">
        <v>32.47</v>
      </c>
      <c r="C138" s="93">
        <v>1.05</v>
      </c>
      <c r="D138" s="93">
        <v>0</v>
      </c>
      <c r="E138" s="93">
        <v>33.520000000000003</v>
      </c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4"/>
      <c r="B139" s="84"/>
    </row>
    <row r="140" spans="1:19">
      <c r="A140" s="84"/>
      <c r="B140" s="84"/>
    </row>
    <row r="141" spans="1:19">
      <c r="A141" s="84"/>
      <c r="B141" s="84"/>
    </row>
    <row r="142" spans="1:19">
      <c r="A142" s="84"/>
      <c r="B142" s="8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0"/>
  <dimension ref="A1:S142"/>
  <sheetViews>
    <sheetView workbookViewId="0"/>
  </sheetViews>
  <sheetFormatPr defaultRowHeight="10.5"/>
  <cols>
    <col min="1" max="1" width="38.83203125" style="83" customWidth="1"/>
    <col min="2" max="2" width="25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164062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4.83203125" style="83" customWidth="1"/>
    <col min="18" max="18" width="42.6640625" style="83" customWidth="1"/>
    <col min="19" max="19" width="48.1640625" style="83" customWidth="1"/>
    <col min="20" max="27" width="9.33203125" style="83" customWidth="1"/>
    <col min="28" max="16384" width="9.33203125" style="83"/>
  </cols>
  <sheetData>
    <row r="1" spans="1:19">
      <c r="A1" s="85"/>
      <c r="B1" s="93" t="s">
        <v>297</v>
      </c>
      <c r="C1" s="93" t="s">
        <v>298</v>
      </c>
      <c r="D1" s="93" t="s">
        <v>299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300</v>
      </c>
      <c r="B2" s="93">
        <v>2403.2600000000002</v>
      </c>
      <c r="C2" s="93">
        <v>1047.6300000000001</v>
      </c>
      <c r="D2" s="93">
        <v>1047.6300000000001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301</v>
      </c>
      <c r="B3" s="93">
        <v>2403.2600000000002</v>
      </c>
      <c r="C3" s="93">
        <v>1047.6300000000001</v>
      </c>
      <c r="D3" s="93">
        <v>1047.6300000000001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302</v>
      </c>
      <c r="B4" s="93">
        <v>7165.55</v>
      </c>
      <c r="C4" s="93">
        <v>3123.61</v>
      </c>
      <c r="D4" s="93">
        <v>3123.61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303</v>
      </c>
      <c r="B5" s="93">
        <v>7165.55</v>
      </c>
      <c r="C5" s="93">
        <v>3123.61</v>
      </c>
      <c r="D5" s="93">
        <v>3123.61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3" t="s">
        <v>304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305</v>
      </c>
      <c r="B8" s="93">
        <v>2293.9899999999998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306</v>
      </c>
      <c r="B9" s="93">
        <v>2293.9899999999998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307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3" t="s">
        <v>308</v>
      </c>
      <c r="C12" s="93" t="s">
        <v>309</v>
      </c>
      <c r="D12" s="93" t="s">
        <v>310</v>
      </c>
      <c r="E12" s="93" t="s">
        <v>311</v>
      </c>
      <c r="F12" s="93" t="s">
        <v>312</v>
      </c>
      <c r="G12" s="93" t="s">
        <v>313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70</v>
      </c>
      <c r="B13" s="93">
        <v>0.86</v>
      </c>
      <c r="C13" s="93">
        <v>210.51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71</v>
      </c>
      <c r="B14" s="93">
        <v>566.4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78</v>
      </c>
      <c r="B15" s="93">
        <v>971.08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79</v>
      </c>
      <c r="B16" s="93">
        <v>58.06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80</v>
      </c>
      <c r="B17" s="93">
        <v>198.81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81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82</v>
      </c>
      <c r="B19" s="93">
        <v>397.53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83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84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85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65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86</v>
      </c>
      <c r="B24" s="93">
        <v>0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87</v>
      </c>
      <c r="B25" s="93">
        <v>0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88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89</v>
      </c>
      <c r="B28" s="93">
        <v>2192.75</v>
      </c>
      <c r="C28" s="93">
        <v>210.51</v>
      </c>
      <c r="D28" s="93">
        <v>0</v>
      </c>
      <c r="E28" s="93">
        <v>0</v>
      </c>
      <c r="F28" s="93">
        <v>0</v>
      </c>
      <c r="G28" s="93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3" t="s">
        <v>304</v>
      </c>
      <c r="C30" s="93" t="s">
        <v>2</v>
      </c>
      <c r="D30" s="93" t="s">
        <v>314</v>
      </c>
      <c r="E30" s="93" t="s">
        <v>315</v>
      </c>
      <c r="F30" s="93" t="s">
        <v>316</v>
      </c>
      <c r="G30" s="93" t="s">
        <v>317</v>
      </c>
      <c r="H30" s="93" t="s">
        <v>318</v>
      </c>
      <c r="I30" s="93" t="s">
        <v>319</v>
      </c>
      <c r="J30" s="93" t="s">
        <v>320</v>
      </c>
      <c r="K30"/>
      <c r="L30"/>
      <c r="M30"/>
      <c r="N30"/>
      <c r="O30"/>
      <c r="P30"/>
      <c r="Q30"/>
      <c r="R30"/>
      <c r="S30"/>
    </row>
    <row r="31" spans="1:19">
      <c r="A31" s="93" t="s">
        <v>321</v>
      </c>
      <c r="B31" s="93">
        <v>379.89</v>
      </c>
      <c r="C31" s="93" t="s">
        <v>3</v>
      </c>
      <c r="D31" s="93">
        <v>2317.33</v>
      </c>
      <c r="E31" s="93">
        <v>1</v>
      </c>
      <c r="F31" s="93">
        <v>416.17</v>
      </c>
      <c r="G31" s="93">
        <v>0</v>
      </c>
      <c r="H31" s="93">
        <v>12.55</v>
      </c>
      <c r="I31" s="93">
        <v>27.87</v>
      </c>
      <c r="J31" s="93">
        <v>8.07</v>
      </c>
      <c r="K31"/>
      <c r="L31"/>
      <c r="M31"/>
      <c r="N31"/>
      <c r="O31"/>
      <c r="P31"/>
      <c r="Q31"/>
      <c r="R31"/>
      <c r="S31"/>
    </row>
    <row r="32" spans="1:19">
      <c r="A32" s="93" t="s">
        <v>322</v>
      </c>
      <c r="B32" s="93">
        <v>1600.48</v>
      </c>
      <c r="C32" s="93" t="s">
        <v>3</v>
      </c>
      <c r="D32" s="93">
        <v>9762.9500000000007</v>
      </c>
      <c r="E32" s="93">
        <v>1</v>
      </c>
      <c r="F32" s="93">
        <v>356.86</v>
      </c>
      <c r="G32" s="93">
        <v>0</v>
      </c>
      <c r="H32" s="93">
        <v>36.25</v>
      </c>
      <c r="I32" s="93">
        <v>6.19</v>
      </c>
      <c r="J32" s="93">
        <v>3.23</v>
      </c>
      <c r="K32"/>
      <c r="L32"/>
      <c r="M32"/>
      <c r="N32"/>
      <c r="O32"/>
      <c r="P32"/>
      <c r="Q32"/>
      <c r="R32"/>
      <c r="S32"/>
    </row>
    <row r="33" spans="1:19">
      <c r="A33" s="93" t="s">
        <v>323</v>
      </c>
      <c r="B33" s="93">
        <v>12</v>
      </c>
      <c r="C33" s="93" t="s">
        <v>3</v>
      </c>
      <c r="D33" s="93">
        <v>73.2</v>
      </c>
      <c r="E33" s="93">
        <v>1</v>
      </c>
      <c r="F33" s="93">
        <v>24.38</v>
      </c>
      <c r="G33" s="93">
        <v>7.83</v>
      </c>
      <c r="H33" s="93">
        <v>36.25</v>
      </c>
      <c r="I33" s="93">
        <v>6.19</v>
      </c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324</v>
      </c>
      <c r="B34" s="93">
        <v>150.81</v>
      </c>
      <c r="C34" s="93" t="s">
        <v>3</v>
      </c>
      <c r="D34" s="93">
        <v>919.94</v>
      </c>
      <c r="E34" s="93">
        <v>1</v>
      </c>
      <c r="F34" s="93">
        <v>189.8</v>
      </c>
      <c r="G34" s="93">
        <v>38.049999999999997</v>
      </c>
      <c r="H34" s="93">
        <v>36.25</v>
      </c>
      <c r="I34" s="93">
        <v>6.19</v>
      </c>
      <c r="J34" s="93">
        <v>3.23</v>
      </c>
      <c r="K34"/>
      <c r="L34"/>
      <c r="M34"/>
      <c r="N34"/>
      <c r="O34"/>
      <c r="P34"/>
      <c r="Q34"/>
      <c r="R34"/>
      <c r="S34"/>
    </row>
    <row r="35" spans="1:19">
      <c r="A35" s="93" t="s">
        <v>325</v>
      </c>
      <c r="B35" s="93">
        <v>150.81</v>
      </c>
      <c r="C35" s="93" t="s">
        <v>3</v>
      </c>
      <c r="D35" s="93">
        <v>919.94</v>
      </c>
      <c r="E35" s="93">
        <v>1</v>
      </c>
      <c r="F35" s="93">
        <v>189.8</v>
      </c>
      <c r="G35" s="93">
        <v>38.049999999999997</v>
      </c>
      <c r="H35" s="93">
        <v>36.25</v>
      </c>
      <c r="I35" s="93">
        <v>6.19</v>
      </c>
      <c r="J35" s="93">
        <v>21.52</v>
      </c>
      <c r="K35"/>
      <c r="L35"/>
      <c r="M35"/>
      <c r="N35"/>
      <c r="O35"/>
      <c r="P35"/>
      <c r="Q35"/>
      <c r="R35"/>
      <c r="S35"/>
    </row>
    <row r="36" spans="1:19">
      <c r="A36" s="93" t="s">
        <v>239</v>
      </c>
      <c r="B36" s="93">
        <v>2293.9899999999998</v>
      </c>
      <c r="C36" s="93"/>
      <c r="D36" s="93">
        <v>13993.36</v>
      </c>
      <c r="E36" s="93"/>
      <c r="F36" s="93">
        <v>1177.02</v>
      </c>
      <c r="G36" s="93">
        <v>83.94</v>
      </c>
      <c r="H36" s="93">
        <v>32.325200000000002</v>
      </c>
      <c r="I36" s="93">
        <v>7.11</v>
      </c>
      <c r="J36" s="93">
        <v>5.2169999999999996</v>
      </c>
      <c r="K36"/>
      <c r="L36"/>
      <c r="M36"/>
      <c r="N36"/>
      <c r="O36"/>
      <c r="P36"/>
      <c r="Q36"/>
      <c r="R36"/>
      <c r="S36"/>
    </row>
    <row r="37" spans="1:19">
      <c r="A37" s="93" t="s">
        <v>326</v>
      </c>
      <c r="B37" s="93">
        <v>2293.9899999999998</v>
      </c>
      <c r="C37" s="93"/>
      <c r="D37" s="93">
        <v>13993.36</v>
      </c>
      <c r="E37" s="93"/>
      <c r="F37" s="93">
        <v>1177.02</v>
      </c>
      <c r="G37" s="93">
        <v>83.94</v>
      </c>
      <c r="H37" s="93">
        <v>32.325200000000002</v>
      </c>
      <c r="I37" s="93">
        <v>7.11</v>
      </c>
      <c r="J37" s="93">
        <v>5.2169999999999996</v>
      </c>
      <c r="K37"/>
      <c r="L37"/>
      <c r="M37"/>
      <c r="N37"/>
      <c r="O37"/>
      <c r="P37"/>
      <c r="Q37"/>
      <c r="R37"/>
      <c r="S37"/>
    </row>
    <row r="38" spans="1:19">
      <c r="A38" s="93" t="s">
        <v>327</v>
      </c>
      <c r="B38" s="93">
        <v>0</v>
      </c>
      <c r="C38" s="93"/>
      <c r="D38" s="93">
        <v>0</v>
      </c>
      <c r="E38" s="93"/>
      <c r="F38" s="93">
        <v>0</v>
      </c>
      <c r="G38" s="93">
        <v>0</v>
      </c>
      <c r="H38" s="93"/>
      <c r="I38" s="93"/>
      <c r="J38" s="93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 s="85"/>
      <c r="B40" s="93" t="s">
        <v>49</v>
      </c>
      <c r="C40" s="93" t="s">
        <v>328</v>
      </c>
      <c r="D40" s="93" t="s">
        <v>329</v>
      </c>
      <c r="E40" s="93" t="s">
        <v>330</v>
      </c>
      <c r="F40" s="93" t="s">
        <v>331</v>
      </c>
      <c r="G40" s="93" t="s">
        <v>332</v>
      </c>
      <c r="H40" s="93" t="s">
        <v>333</v>
      </c>
      <c r="I40" s="93" t="s">
        <v>334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335</v>
      </c>
      <c r="B41" s="93" t="s">
        <v>336</v>
      </c>
      <c r="C41" s="93">
        <v>0.08</v>
      </c>
      <c r="D41" s="93">
        <v>2.3279999999999998</v>
      </c>
      <c r="E41" s="93">
        <v>3.573</v>
      </c>
      <c r="F41" s="93">
        <v>42.67</v>
      </c>
      <c r="G41" s="93">
        <v>90</v>
      </c>
      <c r="H41" s="93">
        <v>90</v>
      </c>
      <c r="I41" s="93" t="s">
        <v>337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338</v>
      </c>
      <c r="B42" s="93" t="s">
        <v>336</v>
      </c>
      <c r="C42" s="93">
        <v>0.08</v>
      </c>
      <c r="D42" s="93">
        <v>2.3279999999999998</v>
      </c>
      <c r="E42" s="93">
        <v>3.573</v>
      </c>
      <c r="F42" s="93">
        <v>330.83</v>
      </c>
      <c r="G42" s="93">
        <v>0</v>
      </c>
      <c r="H42" s="93">
        <v>90</v>
      </c>
      <c r="I42" s="93" t="s">
        <v>339</v>
      </c>
      <c r="J42"/>
      <c r="K42"/>
      <c r="L42"/>
      <c r="M42"/>
      <c r="N42"/>
      <c r="O42"/>
      <c r="P42"/>
      <c r="Q42"/>
      <c r="R42"/>
      <c r="S42"/>
    </row>
    <row r="43" spans="1:19">
      <c r="A43" s="93" t="s">
        <v>340</v>
      </c>
      <c r="B43" s="93" t="s">
        <v>336</v>
      </c>
      <c r="C43" s="93">
        <v>0.08</v>
      </c>
      <c r="D43" s="93">
        <v>2.3279999999999998</v>
      </c>
      <c r="E43" s="93">
        <v>3.573</v>
      </c>
      <c r="F43" s="93">
        <v>42.67</v>
      </c>
      <c r="G43" s="93">
        <v>270</v>
      </c>
      <c r="H43" s="93">
        <v>90</v>
      </c>
      <c r="I43" s="93" t="s">
        <v>341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342</v>
      </c>
      <c r="B44" s="93" t="s">
        <v>343</v>
      </c>
      <c r="C44" s="93">
        <v>0.3</v>
      </c>
      <c r="D44" s="93">
        <v>3.12</v>
      </c>
      <c r="E44" s="93">
        <v>12.904</v>
      </c>
      <c r="F44" s="93">
        <v>379.89</v>
      </c>
      <c r="G44" s="93">
        <v>90</v>
      </c>
      <c r="H44" s="93">
        <v>180</v>
      </c>
      <c r="I44" s="93"/>
      <c r="J44"/>
      <c r="K44"/>
      <c r="L44"/>
      <c r="M44"/>
      <c r="N44"/>
      <c r="O44"/>
      <c r="P44"/>
      <c r="Q44"/>
      <c r="R44"/>
      <c r="S44"/>
    </row>
    <row r="45" spans="1:19">
      <c r="A45" s="93" t="s">
        <v>344</v>
      </c>
      <c r="B45" s="93" t="s">
        <v>345</v>
      </c>
      <c r="C45" s="93">
        <v>0.3</v>
      </c>
      <c r="D45" s="93">
        <v>0.26100000000000001</v>
      </c>
      <c r="E45" s="93">
        <v>0.27500000000000002</v>
      </c>
      <c r="F45" s="93">
        <v>379.89</v>
      </c>
      <c r="G45" s="93">
        <v>90</v>
      </c>
      <c r="H45" s="93">
        <v>0</v>
      </c>
      <c r="I45" s="93"/>
      <c r="J45"/>
      <c r="K45"/>
      <c r="L45"/>
      <c r="M45"/>
      <c r="N45"/>
      <c r="O45"/>
      <c r="P45"/>
      <c r="Q45"/>
      <c r="R45"/>
      <c r="S45"/>
    </row>
    <row r="46" spans="1:19">
      <c r="A46" s="93" t="s">
        <v>346</v>
      </c>
      <c r="B46" s="93" t="s">
        <v>336</v>
      </c>
      <c r="C46" s="93">
        <v>0.08</v>
      </c>
      <c r="D46" s="93">
        <v>2.3279999999999998</v>
      </c>
      <c r="E46" s="93">
        <v>3.573</v>
      </c>
      <c r="F46" s="93">
        <v>178.43</v>
      </c>
      <c r="G46" s="93">
        <v>90</v>
      </c>
      <c r="H46" s="93">
        <v>90</v>
      </c>
      <c r="I46" s="93" t="s">
        <v>337</v>
      </c>
      <c r="J46"/>
      <c r="K46"/>
      <c r="L46"/>
      <c r="M46"/>
      <c r="N46"/>
      <c r="O46"/>
      <c r="P46"/>
      <c r="Q46"/>
      <c r="R46"/>
      <c r="S46"/>
    </row>
    <row r="47" spans="1:19">
      <c r="A47" s="93" t="s">
        <v>347</v>
      </c>
      <c r="B47" s="93" t="s">
        <v>336</v>
      </c>
      <c r="C47" s="93">
        <v>0.08</v>
      </c>
      <c r="D47" s="93">
        <v>2.3279999999999998</v>
      </c>
      <c r="E47" s="93">
        <v>3.573</v>
      </c>
      <c r="F47" s="93">
        <v>178.43</v>
      </c>
      <c r="G47" s="93">
        <v>270</v>
      </c>
      <c r="H47" s="93">
        <v>90</v>
      </c>
      <c r="I47" s="93" t="s">
        <v>341</v>
      </c>
      <c r="J47"/>
      <c r="K47"/>
      <c r="L47"/>
      <c r="M47"/>
      <c r="N47"/>
      <c r="O47"/>
      <c r="P47"/>
      <c r="Q47"/>
      <c r="R47"/>
      <c r="S47"/>
    </row>
    <row r="48" spans="1:19">
      <c r="A48" s="93" t="s">
        <v>348</v>
      </c>
      <c r="B48" s="93" t="s">
        <v>343</v>
      </c>
      <c r="C48" s="93">
        <v>0.3</v>
      </c>
      <c r="D48" s="93">
        <v>3.12</v>
      </c>
      <c r="E48" s="93">
        <v>12.904</v>
      </c>
      <c r="F48" s="93">
        <v>1600.48</v>
      </c>
      <c r="G48" s="93">
        <v>0</v>
      </c>
      <c r="H48" s="93">
        <v>180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349</v>
      </c>
      <c r="B49" s="93" t="s">
        <v>345</v>
      </c>
      <c r="C49" s="93">
        <v>0.3</v>
      </c>
      <c r="D49" s="93">
        <v>0.26100000000000001</v>
      </c>
      <c r="E49" s="93">
        <v>0.27500000000000002</v>
      </c>
      <c r="F49" s="93">
        <v>1600.48</v>
      </c>
      <c r="G49" s="93">
        <v>180</v>
      </c>
      <c r="H49" s="93">
        <v>0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350</v>
      </c>
      <c r="B50" s="93" t="s">
        <v>336</v>
      </c>
      <c r="C50" s="93">
        <v>0.08</v>
      </c>
      <c r="D50" s="93">
        <v>2.3279999999999998</v>
      </c>
      <c r="E50" s="93">
        <v>3.573</v>
      </c>
      <c r="F50" s="93">
        <v>24.38</v>
      </c>
      <c r="G50" s="93">
        <v>180</v>
      </c>
      <c r="H50" s="93">
        <v>90</v>
      </c>
      <c r="I50" s="93" t="s">
        <v>351</v>
      </c>
      <c r="J50"/>
      <c r="K50"/>
      <c r="L50"/>
      <c r="M50"/>
      <c r="N50"/>
      <c r="O50"/>
      <c r="P50"/>
      <c r="Q50"/>
      <c r="R50"/>
      <c r="S50"/>
    </row>
    <row r="51" spans="1:19">
      <c r="A51" s="93" t="s">
        <v>352</v>
      </c>
      <c r="B51" s="93" t="s">
        <v>343</v>
      </c>
      <c r="C51" s="93">
        <v>0.3</v>
      </c>
      <c r="D51" s="93">
        <v>3.12</v>
      </c>
      <c r="E51" s="93">
        <v>12.904</v>
      </c>
      <c r="F51" s="93">
        <v>12</v>
      </c>
      <c r="G51" s="93">
        <v>180</v>
      </c>
      <c r="H51" s="93">
        <v>180</v>
      </c>
      <c r="I51" s="93"/>
      <c r="J51"/>
      <c r="K51"/>
      <c r="L51"/>
      <c r="M51"/>
      <c r="N51"/>
      <c r="O51"/>
      <c r="P51"/>
      <c r="Q51"/>
      <c r="R51"/>
      <c r="S51"/>
    </row>
    <row r="52" spans="1:19">
      <c r="A52" s="93" t="s">
        <v>353</v>
      </c>
      <c r="B52" s="93" t="s">
        <v>345</v>
      </c>
      <c r="C52" s="93">
        <v>0.3</v>
      </c>
      <c r="D52" s="93">
        <v>0.26100000000000001</v>
      </c>
      <c r="E52" s="93">
        <v>0.27500000000000002</v>
      </c>
      <c r="F52" s="93">
        <v>12</v>
      </c>
      <c r="G52" s="93">
        <v>180</v>
      </c>
      <c r="H52" s="93">
        <v>0</v>
      </c>
      <c r="I52" s="93"/>
      <c r="J52"/>
      <c r="K52"/>
      <c r="L52"/>
      <c r="M52"/>
      <c r="N52"/>
      <c r="O52"/>
      <c r="P52"/>
      <c r="Q52"/>
      <c r="R52"/>
      <c r="S52"/>
    </row>
    <row r="53" spans="1:19">
      <c r="A53" s="93" t="s">
        <v>354</v>
      </c>
      <c r="B53" s="93" t="s">
        <v>336</v>
      </c>
      <c r="C53" s="93">
        <v>0.08</v>
      </c>
      <c r="D53" s="93">
        <v>2.3279999999999998</v>
      </c>
      <c r="E53" s="93">
        <v>3.573</v>
      </c>
      <c r="F53" s="93">
        <v>153.22</v>
      </c>
      <c r="G53" s="93">
        <v>180</v>
      </c>
      <c r="H53" s="93">
        <v>90</v>
      </c>
      <c r="I53" s="93" t="s">
        <v>351</v>
      </c>
      <c r="J53"/>
      <c r="K53"/>
      <c r="L53"/>
      <c r="M53"/>
      <c r="N53"/>
      <c r="O53"/>
      <c r="P53"/>
      <c r="Q53"/>
      <c r="R53"/>
      <c r="S53"/>
    </row>
    <row r="54" spans="1:19">
      <c r="A54" s="93" t="s">
        <v>355</v>
      </c>
      <c r="B54" s="93" t="s">
        <v>336</v>
      </c>
      <c r="C54" s="93">
        <v>0.08</v>
      </c>
      <c r="D54" s="93">
        <v>2.3279999999999998</v>
      </c>
      <c r="E54" s="93">
        <v>3.573</v>
      </c>
      <c r="F54" s="93">
        <v>36.58</v>
      </c>
      <c r="G54" s="93">
        <v>90</v>
      </c>
      <c r="H54" s="93">
        <v>90</v>
      </c>
      <c r="I54" s="93" t="s">
        <v>337</v>
      </c>
      <c r="J54"/>
      <c r="K54"/>
      <c r="L54"/>
      <c r="M54"/>
      <c r="N54"/>
      <c r="O54"/>
      <c r="P54"/>
      <c r="Q54"/>
      <c r="R54"/>
      <c r="S54"/>
    </row>
    <row r="55" spans="1:19">
      <c r="A55" s="93" t="s">
        <v>356</v>
      </c>
      <c r="B55" s="93" t="s">
        <v>343</v>
      </c>
      <c r="C55" s="93">
        <v>0.3</v>
      </c>
      <c r="D55" s="93">
        <v>3.12</v>
      </c>
      <c r="E55" s="93">
        <v>12.904</v>
      </c>
      <c r="F55" s="93">
        <v>150.81</v>
      </c>
      <c r="G55" s="93">
        <v>90</v>
      </c>
      <c r="H55" s="93">
        <v>180</v>
      </c>
      <c r="I55" s="93"/>
      <c r="J55"/>
      <c r="K55"/>
      <c r="L55"/>
      <c r="M55"/>
      <c r="N55"/>
      <c r="O55"/>
      <c r="P55"/>
      <c r="Q55"/>
      <c r="R55"/>
      <c r="S55"/>
    </row>
    <row r="56" spans="1:19">
      <c r="A56" s="93" t="s">
        <v>357</v>
      </c>
      <c r="B56" s="93" t="s">
        <v>345</v>
      </c>
      <c r="C56" s="93">
        <v>0.3</v>
      </c>
      <c r="D56" s="93">
        <v>0.26100000000000001</v>
      </c>
      <c r="E56" s="93">
        <v>0.27500000000000002</v>
      </c>
      <c r="F56" s="93">
        <v>150.81</v>
      </c>
      <c r="G56" s="93">
        <v>90</v>
      </c>
      <c r="H56" s="93">
        <v>0</v>
      </c>
      <c r="I56" s="93"/>
      <c r="J56"/>
      <c r="K56"/>
      <c r="L56"/>
      <c r="M56"/>
      <c r="N56"/>
      <c r="O56"/>
      <c r="P56"/>
      <c r="Q56"/>
      <c r="R56"/>
      <c r="S56"/>
    </row>
    <row r="57" spans="1:19">
      <c r="A57" s="93" t="s">
        <v>358</v>
      </c>
      <c r="B57" s="93" t="s">
        <v>336</v>
      </c>
      <c r="C57" s="93">
        <v>0.08</v>
      </c>
      <c r="D57" s="93">
        <v>2.3279999999999998</v>
      </c>
      <c r="E57" s="93">
        <v>3.573</v>
      </c>
      <c r="F57" s="93">
        <v>153.22</v>
      </c>
      <c r="G57" s="93">
        <v>180</v>
      </c>
      <c r="H57" s="93">
        <v>90</v>
      </c>
      <c r="I57" s="93" t="s">
        <v>351</v>
      </c>
      <c r="J57"/>
      <c r="K57"/>
      <c r="L57"/>
      <c r="M57"/>
      <c r="N57"/>
      <c r="O57"/>
      <c r="P57"/>
      <c r="Q57"/>
      <c r="R57"/>
      <c r="S57"/>
    </row>
    <row r="58" spans="1:19">
      <c r="A58" s="93" t="s">
        <v>359</v>
      </c>
      <c r="B58" s="93" t="s">
        <v>336</v>
      </c>
      <c r="C58" s="93">
        <v>0.08</v>
      </c>
      <c r="D58" s="93">
        <v>2.3279999999999998</v>
      </c>
      <c r="E58" s="93">
        <v>3.573</v>
      </c>
      <c r="F58" s="93">
        <v>36.58</v>
      </c>
      <c r="G58" s="93">
        <v>270</v>
      </c>
      <c r="H58" s="93">
        <v>90</v>
      </c>
      <c r="I58" s="93" t="s">
        <v>341</v>
      </c>
      <c r="J58"/>
      <c r="K58"/>
      <c r="L58"/>
      <c r="M58"/>
      <c r="N58"/>
      <c r="O58"/>
      <c r="P58"/>
      <c r="Q58"/>
      <c r="R58"/>
      <c r="S58"/>
    </row>
    <row r="59" spans="1:19">
      <c r="A59" s="93" t="s">
        <v>360</v>
      </c>
      <c r="B59" s="93" t="s">
        <v>343</v>
      </c>
      <c r="C59" s="93">
        <v>0.3</v>
      </c>
      <c r="D59" s="93">
        <v>3.12</v>
      </c>
      <c r="E59" s="93">
        <v>12.904</v>
      </c>
      <c r="F59" s="93">
        <v>150.81</v>
      </c>
      <c r="G59" s="93">
        <v>180</v>
      </c>
      <c r="H59" s="93">
        <v>180</v>
      </c>
      <c r="I59" s="93"/>
      <c r="J59"/>
      <c r="K59"/>
      <c r="L59"/>
      <c r="M59"/>
      <c r="N59"/>
      <c r="O59"/>
      <c r="P59"/>
      <c r="Q59"/>
      <c r="R59"/>
      <c r="S59"/>
    </row>
    <row r="60" spans="1:19">
      <c r="A60" s="93" t="s">
        <v>361</v>
      </c>
      <c r="B60" s="93" t="s">
        <v>345</v>
      </c>
      <c r="C60" s="93">
        <v>0.3</v>
      </c>
      <c r="D60" s="93">
        <v>0.26100000000000001</v>
      </c>
      <c r="E60" s="93">
        <v>0.27500000000000002</v>
      </c>
      <c r="F60" s="93">
        <v>150.81</v>
      </c>
      <c r="G60" s="93">
        <v>180</v>
      </c>
      <c r="H60" s="93">
        <v>0</v>
      </c>
      <c r="I60" s="93"/>
      <c r="J60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85"/>
      <c r="B62" s="93" t="s">
        <v>49</v>
      </c>
      <c r="C62" s="93" t="s">
        <v>362</v>
      </c>
      <c r="D62" s="93" t="s">
        <v>363</v>
      </c>
      <c r="E62" s="93" t="s">
        <v>364</v>
      </c>
      <c r="F62" s="93" t="s">
        <v>43</v>
      </c>
      <c r="G62" s="93" t="s">
        <v>365</v>
      </c>
      <c r="H62" s="93" t="s">
        <v>366</v>
      </c>
      <c r="I62" s="93" t="s">
        <v>367</v>
      </c>
      <c r="J62" s="93" t="s">
        <v>332</v>
      </c>
      <c r="K62" s="93" t="s">
        <v>334</v>
      </c>
      <c r="L62"/>
      <c r="M62"/>
      <c r="N62"/>
      <c r="O62"/>
      <c r="P62"/>
      <c r="Q62"/>
      <c r="R62"/>
      <c r="S62"/>
    </row>
    <row r="63" spans="1:19">
      <c r="A63" s="93" t="s">
        <v>368</v>
      </c>
      <c r="B63" s="93" t="s">
        <v>639</v>
      </c>
      <c r="C63" s="93">
        <v>7.83</v>
      </c>
      <c r="D63" s="93">
        <v>7.83</v>
      </c>
      <c r="E63" s="93">
        <v>5.835</v>
      </c>
      <c r="F63" s="93">
        <v>0.251</v>
      </c>
      <c r="G63" s="93">
        <v>0.11</v>
      </c>
      <c r="H63" s="93" t="s">
        <v>369</v>
      </c>
      <c r="I63" s="93" t="s">
        <v>350</v>
      </c>
      <c r="J63" s="93">
        <v>180</v>
      </c>
      <c r="K63" s="93" t="s">
        <v>351</v>
      </c>
      <c r="L63"/>
      <c r="M63"/>
      <c r="N63"/>
      <c r="O63"/>
      <c r="P63"/>
      <c r="Q63"/>
      <c r="R63"/>
      <c r="S63"/>
    </row>
    <row r="64" spans="1:19">
      <c r="A64" s="93" t="s">
        <v>370</v>
      </c>
      <c r="B64" s="93" t="s">
        <v>639</v>
      </c>
      <c r="C64" s="93">
        <v>38.049999999999997</v>
      </c>
      <c r="D64" s="93">
        <v>38.049999999999997</v>
      </c>
      <c r="E64" s="93">
        <v>5.835</v>
      </c>
      <c r="F64" s="93">
        <v>0.251</v>
      </c>
      <c r="G64" s="93">
        <v>0.11</v>
      </c>
      <c r="H64" s="93" t="s">
        <v>369</v>
      </c>
      <c r="I64" s="93" t="s">
        <v>354</v>
      </c>
      <c r="J64" s="93">
        <v>180</v>
      </c>
      <c r="K64" s="93" t="s">
        <v>351</v>
      </c>
      <c r="L64"/>
      <c r="M64"/>
      <c r="N64"/>
      <c r="O64"/>
      <c r="P64"/>
      <c r="Q64"/>
      <c r="R64"/>
      <c r="S64"/>
    </row>
    <row r="65" spans="1:19">
      <c r="A65" s="93" t="s">
        <v>371</v>
      </c>
      <c r="B65" s="93" t="s">
        <v>639</v>
      </c>
      <c r="C65" s="93">
        <v>38.049999999999997</v>
      </c>
      <c r="D65" s="93">
        <v>38.049999999999997</v>
      </c>
      <c r="E65" s="93">
        <v>5.835</v>
      </c>
      <c r="F65" s="93">
        <v>0.251</v>
      </c>
      <c r="G65" s="93">
        <v>0.11</v>
      </c>
      <c r="H65" s="93" t="s">
        <v>369</v>
      </c>
      <c r="I65" s="93" t="s">
        <v>358</v>
      </c>
      <c r="J65" s="93">
        <v>180</v>
      </c>
      <c r="K65" s="93" t="s">
        <v>351</v>
      </c>
      <c r="L65"/>
      <c r="M65"/>
      <c r="N65"/>
      <c r="O65"/>
      <c r="P65"/>
      <c r="Q65"/>
      <c r="R65"/>
      <c r="S65"/>
    </row>
    <row r="66" spans="1:19">
      <c r="A66" s="93" t="s">
        <v>372</v>
      </c>
      <c r="B66" s="93"/>
      <c r="C66" s="93"/>
      <c r="D66" s="93">
        <v>83.94</v>
      </c>
      <c r="E66" s="93">
        <v>5.83</v>
      </c>
      <c r="F66" s="93">
        <v>0.251</v>
      </c>
      <c r="G66" s="93">
        <v>0.11</v>
      </c>
      <c r="H66" s="93"/>
      <c r="I66" s="93"/>
      <c r="J66" s="93"/>
      <c r="K66" s="93"/>
      <c r="L66"/>
      <c r="M66"/>
      <c r="N66"/>
      <c r="O66"/>
      <c r="P66"/>
      <c r="Q66"/>
      <c r="R66"/>
      <c r="S66"/>
    </row>
    <row r="67" spans="1:19">
      <c r="A67" s="93" t="s">
        <v>373</v>
      </c>
      <c r="B67" s="93"/>
      <c r="C67" s="93"/>
      <c r="D67" s="93">
        <v>0</v>
      </c>
      <c r="E67" s="93" t="s">
        <v>374</v>
      </c>
      <c r="F67" s="93" t="s">
        <v>374</v>
      </c>
      <c r="G67" s="93" t="s">
        <v>374</v>
      </c>
      <c r="H67" s="93"/>
      <c r="I67" s="93"/>
      <c r="J67" s="93"/>
      <c r="K67" s="93"/>
      <c r="L67"/>
      <c r="M67"/>
      <c r="N67"/>
      <c r="O67"/>
      <c r="P67"/>
      <c r="Q67"/>
      <c r="R67"/>
      <c r="S67"/>
    </row>
    <row r="68" spans="1:19">
      <c r="A68" s="93" t="s">
        <v>375</v>
      </c>
      <c r="B68" s="93"/>
      <c r="C68" s="93"/>
      <c r="D68" s="93">
        <v>83.94</v>
      </c>
      <c r="E68" s="93">
        <v>5.83</v>
      </c>
      <c r="F68" s="93">
        <v>0.251</v>
      </c>
      <c r="G68" s="93">
        <v>0.11</v>
      </c>
      <c r="H68" s="93"/>
      <c r="I68" s="93"/>
      <c r="J68" s="93"/>
      <c r="K68" s="93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5"/>
      <c r="B70" s="93" t="s">
        <v>114</v>
      </c>
      <c r="C70" s="93" t="s">
        <v>376</v>
      </c>
      <c r="D70" s="93" t="s">
        <v>377</v>
      </c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3" t="s">
        <v>33</v>
      </c>
      <c r="B71" s="93"/>
      <c r="C71" s="93"/>
      <c r="D71" s="93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 s="85"/>
      <c r="B73" s="93" t="s">
        <v>114</v>
      </c>
      <c r="C73" s="93" t="s">
        <v>378</v>
      </c>
      <c r="D73" s="93" t="s">
        <v>379</v>
      </c>
      <c r="E73" s="93" t="s">
        <v>380</v>
      </c>
      <c r="F73" s="93" t="s">
        <v>381</v>
      </c>
      <c r="G73" s="93" t="s">
        <v>377</v>
      </c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382</v>
      </c>
      <c r="B74" s="93" t="s">
        <v>383</v>
      </c>
      <c r="C74" s="93">
        <v>39629.57</v>
      </c>
      <c r="D74" s="93">
        <v>27953.75</v>
      </c>
      <c r="E74" s="93">
        <v>11675.82</v>
      </c>
      <c r="F74" s="93">
        <v>0.71</v>
      </c>
      <c r="G74" s="93">
        <v>2.66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384</v>
      </c>
      <c r="B75" s="93" t="s">
        <v>383</v>
      </c>
      <c r="C75" s="93">
        <v>200586.14</v>
      </c>
      <c r="D75" s="93">
        <v>138202.57999999999</v>
      </c>
      <c r="E75" s="93">
        <v>62383.56</v>
      </c>
      <c r="F75" s="93">
        <v>0.69</v>
      </c>
      <c r="G75" s="93">
        <v>2.93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3" t="s">
        <v>385</v>
      </c>
      <c r="B76" s="93" t="s">
        <v>383</v>
      </c>
      <c r="C76" s="93">
        <v>27447.11</v>
      </c>
      <c r="D76" s="93">
        <v>20134.8</v>
      </c>
      <c r="E76" s="93">
        <v>7312.31</v>
      </c>
      <c r="F76" s="93">
        <v>0.73</v>
      </c>
      <c r="G76" s="93">
        <v>3.08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3" t="s">
        <v>386</v>
      </c>
      <c r="B77" s="93" t="s">
        <v>383</v>
      </c>
      <c r="C77" s="93">
        <v>28045</v>
      </c>
      <c r="D77" s="93">
        <v>19695.18</v>
      </c>
      <c r="E77" s="93">
        <v>8349.82</v>
      </c>
      <c r="F77" s="93">
        <v>0.7</v>
      </c>
      <c r="G77" s="93">
        <v>3.02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5"/>
      <c r="B79" s="93" t="s">
        <v>114</v>
      </c>
      <c r="C79" s="93" t="s">
        <v>378</v>
      </c>
      <c r="D79" s="93" t="s">
        <v>377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3" t="s">
        <v>387</v>
      </c>
      <c r="B80" s="93" t="s">
        <v>388</v>
      </c>
      <c r="C80" s="93">
        <v>1517.64</v>
      </c>
      <c r="D80" s="93">
        <v>1</v>
      </c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389</v>
      </c>
      <c r="B81" s="93" t="s">
        <v>390</v>
      </c>
      <c r="C81" s="93">
        <v>45458.71</v>
      </c>
      <c r="D81" s="93">
        <v>0.8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93" t="s">
        <v>391</v>
      </c>
      <c r="B82" s="93" t="s">
        <v>390</v>
      </c>
      <c r="C82" s="93">
        <v>116694.82</v>
      </c>
      <c r="D82" s="93">
        <v>0.78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3" t="s">
        <v>392</v>
      </c>
      <c r="B83" s="93" t="s">
        <v>390</v>
      </c>
      <c r="C83" s="93">
        <v>21394.17</v>
      </c>
      <c r="D83" s="93">
        <v>0.8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393</v>
      </c>
      <c r="B84" s="93" t="s">
        <v>390</v>
      </c>
      <c r="C84" s="93">
        <v>21386.97</v>
      </c>
      <c r="D84" s="93">
        <v>0.8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5"/>
      <c r="B86" s="93" t="s">
        <v>114</v>
      </c>
      <c r="C86" s="93" t="s">
        <v>394</v>
      </c>
      <c r="D86" s="93" t="s">
        <v>395</v>
      </c>
      <c r="E86" s="93" t="s">
        <v>396</v>
      </c>
      <c r="F86" s="93" t="s">
        <v>397</v>
      </c>
      <c r="G86" s="93" t="s">
        <v>398</v>
      </c>
      <c r="H86" s="93" t="s">
        <v>399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400</v>
      </c>
      <c r="B87" s="93" t="s">
        <v>401</v>
      </c>
      <c r="C87" s="93">
        <v>0.54</v>
      </c>
      <c r="D87" s="93">
        <v>49.8</v>
      </c>
      <c r="E87" s="93">
        <v>7.0000000000000007E-2</v>
      </c>
      <c r="F87" s="93">
        <v>6.29</v>
      </c>
      <c r="G87" s="93">
        <v>1</v>
      </c>
      <c r="H87" s="93" t="s">
        <v>402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403</v>
      </c>
      <c r="B88" s="93" t="s">
        <v>404</v>
      </c>
      <c r="C88" s="93">
        <v>0.56999999999999995</v>
      </c>
      <c r="D88" s="93">
        <v>622</v>
      </c>
      <c r="E88" s="93">
        <v>1.79</v>
      </c>
      <c r="F88" s="93">
        <v>1953.9</v>
      </c>
      <c r="G88" s="93">
        <v>1</v>
      </c>
      <c r="H88" s="93" t="s">
        <v>405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406</v>
      </c>
      <c r="B89" s="93" t="s">
        <v>404</v>
      </c>
      <c r="C89" s="93">
        <v>0.59</v>
      </c>
      <c r="D89" s="93">
        <v>1109.6500000000001</v>
      </c>
      <c r="E89" s="93">
        <v>8.5</v>
      </c>
      <c r="F89" s="93">
        <v>15951.76</v>
      </c>
      <c r="G89" s="93">
        <v>1</v>
      </c>
      <c r="H89" s="93" t="s">
        <v>405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407</v>
      </c>
      <c r="B90" s="93" t="s">
        <v>404</v>
      </c>
      <c r="C90" s="93">
        <v>0.55000000000000004</v>
      </c>
      <c r="D90" s="93">
        <v>622</v>
      </c>
      <c r="E90" s="93">
        <v>1.36</v>
      </c>
      <c r="F90" s="93">
        <v>1554.57</v>
      </c>
      <c r="G90" s="93">
        <v>1</v>
      </c>
      <c r="H90" s="93" t="s">
        <v>405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408</v>
      </c>
      <c r="B91" s="93" t="s">
        <v>404</v>
      </c>
      <c r="C91" s="93">
        <v>0.55000000000000004</v>
      </c>
      <c r="D91" s="93">
        <v>622</v>
      </c>
      <c r="E91" s="93">
        <v>1.25</v>
      </c>
      <c r="F91" s="93">
        <v>1424.05</v>
      </c>
      <c r="G91" s="93">
        <v>1</v>
      </c>
      <c r="H91" s="93" t="s">
        <v>405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5"/>
      <c r="B93" s="93" t="s">
        <v>114</v>
      </c>
      <c r="C93" s="93" t="s">
        <v>409</v>
      </c>
      <c r="D93" s="93" t="s">
        <v>410</v>
      </c>
      <c r="E93" s="93" t="s">
        <v>411</v>
      </c>
      <c r="F93" s="93" t="s">
        <v>412</v>
      </c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33</v>
      </c>
      <c r="B94" s="93"/>
      <c r="C94" s="93"/>
      <c r="D94" s="93"/>
      <c r="E94" s="93"/>
      <c r="F94" s="93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5"/>
      <c r="B96" s="93" t="s">
        <v>114</v>
      </c>
      <c r="C96" s="93" t="s">
        <v>413</v>
      </c>
      <c r="D96" s="93" t="s">
        <v>414</v>
      </c>
      <c r="E96" s="93" t="s">
        <v>415</v>
      </c>
      <c r="F96" s="93" t="s">
        <v>416</v>
      </c>
      <c r="G96" s="93" t="s">
        <v>417</v>
      </c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33</v>
      </c>
      <c r="B97" s="93"/>
      <c r="C97" s="93"/>
      <c r="D97" s="93"/>
      <c r="E97" s="93"/>
      <c r="F97" s="93"/>
      <c r="G97" s="93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5"/>
      <c r="B99" s="93" t="s">
        <v>432</v>
      </c>
      <c r="C99" s="93" t="s">
        <v>433</v>
      </c>
      <c r="D99" s="93" t="s">
        <v>434</v>
      </c>
      <c r="E99" s="93" t="s">
        <v>435</v>
      </c>
      <c r="F99" s="93" t="s">
        <v>436</v>
      </c>
      <c r="G99" s="93" t="s">
        <v>437</v>
      </c>
      <c r="H99" s="93" t="s">
        <v>438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3" t="s">
        <v>418</v>
      </c>
      <c r="B100" s="93">
        <v>30526.261900000001</v>
      </c>
      <c r="C100" s="93">
        <v>49.265900000000002</v>
      </c>
      <c r="D100" s="93">
        <v>156.066</v>
      </c>
      <c r="E100" s="93">
        <v>0</v>
      </c>
      <c r="F100" s="93">
        <v>4.0000000000000002E-4</v>
      </c>
      <c r="G100" s="94">
        <v>1152740</v>
      </c>
      <c r="H100" s="93">
        <v>12745.062900000001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3" t="s">
        <v>419</v>
      </c>
      <c r="B101" s="93">
        <v>27580.930899999999</v>
      </c>
      <c r="C101" s="93">
        <v>44.668500000000002</v>
      </c>
      <c r="D101" s="93">
        <v>142.13659999999999</v>
      </c>
      <c r="E101" s="93">
        <v>0</v>
      </c>
      <c r="F101" s="93">
        <v>4.0000000000000002E-4</v>
      </c>
      <c r="G101" s="94">
        <v>1049860</v>
      </c>
      <c r="H101" s="93">
        <v>11531.131299999999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3" t="s">
        <v>420</v>
      </c>
      <c r="B102" s="93">
        <v>32035.886399999999</v>
      </c>
      <c r="C102" s="93">
        <v>53.573900000000002</v>
      </c>
      <c r="D102" s="93">
        <v>177.32339999999999</v>
      </c>
      <c r="E102" s="93">
        <v>0</v>
      </c>
      <c r="F102" s="93">
        <v>5.0000000000000001E-4</v>
      </c>
      <c r="G102" s="94">
        <v>1309850</v>
      </c>
      <c r="H102" s="93">
        <v>13564.610699999999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3" t="s">
        <v>421</v>
      </c>
      <c r="B103" s="93">
        <v>33222.101300000002</v>
      </c>
      <c r="C103" s="93">
        <v>56.0672</v>
      </c>
      <c r="D103" s="93">
        <v>187.5753</v>
      </c>
      <c r="E103" s="93">
        <v>0</v>
      </c>
      <c r="F103" s="93">
        <v>5.0000000000000001E-4</v>
      </c>
      <c r="G103" s="94">
        <v>1385610</v>
      </c>
      <c r="H103" s="93">
        <v>14118.4031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3" t="s">
        <v>266</v>
      </c>
      <c r="B104" s="93">
        <v>38444.743799999997</v>
      </c>
      <c r="C104" s="93">
        <v>64.975499999999997</v>
      </c>
      <c r="D104" s="93">
        <v>217.74549999999999</v>
      </c>
      <c r="E104" s="93">
        <v>0</v>
      </c>
      <c r="F104" s="93">
        <v>5.9999999999999995E-4</v>
      </c>
      <c r="G104" s="94">
        <v>1608470</v>
      </c>
      <c r="H104" s="93">
        <v>16347.412899999999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3" t="s">
        <v>422</v>
      </c>
      <c r="B105" s="93">
        <v>45391.206299999998</v>
      </c>
      <c r="C105" s="93">
        <v>76.718500000000006</v>
      </c>
      <c r="D105" s="93">
        <v>257.10939999999999</v>
      </c>
      <c r="E105" s="93">
        <v>0</v>
      </c>
      <c r="F105" s="93">
        <v>6.9999999999999999E-4</v>
      </c>
      <c r="G105" s="94">
        <v>1899250</v>
      </c>
      <c r="H105" s="93">
        <v>19301.457999999999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3" t="s">
        <v>423</v>
      </c>
      <c r="B106" s="93">
        <v>48746.060700000002</v>
      </c>
      <c r="C106" s="93">
        <v>82.388800000000003</v>
      </c>
      <c r="D106" s="93">
        <v>276.1123</v>
      </c>
      <c r="E106" s="93">
        <v>0</v>
      </c>
      <c r="F106" s="93">
        <v>6.9999999999999999E-4</v>
      </c>
      <c r="G106" s="94">
        <v>2039630</v>
      </c>
      <c r="H106" s="93">
        <v>20728.024600000001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93" t="s">
        <v>424</v>
      </c>
      <c r="B107" s="93">
        <v>48484.165800000002</v>
      </c>
      <c r="C107" s="93">
        <v>81.946100000000001</v>
      </c>
      <c r="D107" s="93">
        <v>274.62889999999999</v>
      </c>
      <c r="E107" s="93">
        <v>0</v>
      </c>
      <c r="F107" s="93">
        <v>6.9999999999999999E-4</v>
      </c>
      <c r="G107" s="94">
        <v>2028670</v>
      </c>
      <c r="H107" s="93">
        <v>20616.660400000001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3" t="s">
        <v>425</v>
      </c>
      <c r="B108" s="93">
        <v>42640.951200000003</v>
      </c>
      <c r="C108" s="93">
        <v>72.070099999999996</v>
      </c>
      <c r="D108" s="93">
        <v>241.53110000000001</v>
      </c>
      <c r="E108" s="93">
        <v>0</v>
      </c>
      <c r="F108" s="93">
        <v>6.9999999999999999E-4</v>
      </c>
      <c r="G108" s="94">
        <v>1784180</v>
      </c>
      <c r="H108" s="93">
        <v>18131.981800000001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3" t="s">
        <v>426</v>
      </c>
      <c r="B109" s="93">
        <v>35164.019500000002</v>
      </c>
      <c r="C109" s="93">
        <v>59.3917</v>
      </c>
      <c r="D109" s="93">
        <v>198.8818</v>
      </c>
      <c r="E109" s="93">
        <v>0</v>
      </c>
      <c r="F109" s="93">
        <v>5.0000000000000001E-4</v>
      </c>
      <c r="G109" s="94">
        <v>1469130</v>
      </c>
      <c r="H109" s="93">
        <v>14948.444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3" t="s">
        <v>427</v>
      </c>
      <c r="B110" s="93">
        <v>29686.9624</v>
      </c>
      <c r="C110" s="93">
        <v>49.5931</v>
      </c>
      <c r="D110" s="93">
        <v>163.94059999999999</v>
      </c>
      <c r="E110" s="93">
        <v>0</v>
      </c>
      <c r="F110" s="93">
        <v>4.0000000000000002E-4</v>
      </c>
      <c r="G110" s="94">
        <v>1210990</v>
      </c>
      <c r="H110" s="93">
        <v>12564.702799999999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3" t="s">
        <v>428</v>
      </c>
      <c r="B111" s="93">
        <v>31454.665099999998</v>
      </c>
      <c r="C111" s="93">
        <v>50.141500000000001</v>
      </c>
      <c r="D111" s="93">
        <v>156.30719999999999</v>
      </c>
      <c r="E111" s="93">
        <v>0</v>
      </c>
      <c r="F111" s="93">
        <v>4.0000000000000002E-4</v>
      </c>
      <c r="G111" s="94">
        <v>1154490</v>
      </c>
      <c r="H111" s="93">
        <v>13069.704900000001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3"/>
      <c r="B112" s="93"/>
      <c r="C112" s="93"/>
      <c r="D112" s="93"/>
      <c r="E112" s="93"/>
      <c r="F112" s="93"/>
      <c r="G112" s="93"/>
      <c r="H112" s="93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3" t="s">
        <v>429</v>
      </c>
      <c r="B113" s="93">
        <v>443377.95520000003</v>
      </c>
      <c r="C113" s="93">
        <v>740.80079999999998</v>
      </c>
      <c r="D113" s="93">
        <v>2449.3582000000001</v>
      </c>
      <c r="E113" s="93">
        <v>0</v>
      </c>
      <c r="F113" s="93">
        <v>6.7000000000000002E-3</v>
      </c>
      <c r="G113" s="94">
        <v>18092900</v>
      </c>
      <c r="H113" s="93">
        <v>187667.5975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3" t="s">
        <v>430</v>
      </c>
      <c r="B114" s="93">
        <v>27580.930899999999</v>
      </c>
      <c r="C114" s="93">
        <v>44.668500000000002</v>
      </c>
      <c r="D114" s="93">
        <v>142.13659999999999</v>
      </c>
      <c r="E114" s="93">
        <v>0</v>
      </c>
      <c r="F114" s="93">
        <v>4.0000000000000002E-4</v>
      </c>
      <c r="G114" s="94">
        <v>1049860</v>
      </c>
      <c r="H114" s="93">
        <v>11531.131299999999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3" t="s">
        <v>431</v>
      </c>
      <c r="B115" s="93">
        <v>48746.060700000002</v>
      </c>
      <c r="C115" s="93">
        <v>82.388800000000003</v>
      </c>
      <c r="D115" s="93">
        <v>276.1123</v>
      </c>
      <c r="E115" s="93">
        <v>0</v>
      </c>
      <c r="F115" s="93">
        <v>6.9999999999999999E-4</v>
      </c>
      <c r="G115" s="94">
        <v>2039630</v>
      </c>
      <c r="H115" s="93">
        <v>20728.024600000001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5"/>
      <c r="B117" s="93" t="s">
        <v>439</v>
      </c>
      <c r="C117" s="93" t="s">
        <v>440</v>
      </c>
      <c r="D117" s="93" t="s">
        <v>441</v>
      </c>
      <c r="E117" s="93" t="s">
        <v>442</v>
      </c>
      <c r="F117" s="93" t="s">
        <v>443</v>
      </c>
      <c r="G117" s="93" t="s">
        <v>444</v>
      </c>
      <c r="H117" s="93" t="s">
        <v>445</v>
      </c>
      <c r="I117" s="93" t="s">
        <v>446</v>
      </c>
      <c r="J117" s="93" t="s">
        <v>447</v>
      </c>
      <c r="K117" s="93" t="s">
        <v>448</v>
      </c>
      <c r="L117" s="93" t="s">
        <v>449</v>
      </c>
      <c r="M117" s="93" t="s">
        <v>450</v>
      </c>
      <c r="N117" s="93" t="s">
        <v>451</v>
      </c>
      <c r="O117" s="93" t="s">
        <v>452</v>
      </c>
      <c r="P117" s="93" t="s">
        <v>453</v>
      </c>
      <c r="Q117" s="93" t="s">
        <v>454</v>
      </c>
      <c r="R117" s="93" t="s">
        <v>455</v>
      </c>
      <c r="S117" s="93" t="s">
        <v>456</v>
      </c>
    </row>
    <row r="118" spans="1:19">
      <c r="A118" s="93" t="s">
        <v>418</v>
      </c>
      <c r="B118" s="94">
        <v>139705000000</v>
      </c>
      <c r="C118" s="93">
        <v>120723.28200000001</v>
      </c>
      <c r="D118" s="93" t="s">
        <v>472</v>
      </c>
      <c r="E118" s="93">
        <v>66738.464999999997</v>
      </c>
      <c r="F118" s="93">
        <v>10771.038</v>
      </c>
      <c r="G118" s="93">
        <v>20884.274000000001</v>
      </c>
      <c r="H118" s="93">
        <v>0</v>
      </c>
      <c r="I118" s="93">
        <v>22329.506000000001</v>
      </c>
      <c r="J118" s="93">
        <v>0</v>
      </c>
      <c r="K118" s="93">
        <v>0</v>
      </c>
      <c r="L118" s="93">
        <v>0</v>
      </c>
      <c r="M118" s="93">
        <v>0</v>
      </c>
      <c r="N118" s="93">
        <v>0</v>
      </c>
      <c r="O118" s="93">
        <v>0</v>
      </c>
      <c r="P118" s="93">
        <v>0</v>
      </c>
      <c r="Q118" s="93">
        <v>0</v>
      </c>
      <c r="R118" s="93">
        <v>0</v>
      </c>
      <c r="S118" s="93">
        <v>0</v>
      </c>
    </row>
    <row r="119" spans="1:19">
      <c r="A119" s="93" t="s">
        <v>419</v>
      </c>
      <c r="B119" s="94">
        <v>127237000000</v>
      </c>
      <c r="C119" s="93">
        <v>126231.66899999999</v>
      </c>
      <c r="D119" s="93" t="s">
        <v>473</v>
      </c>
      <c r="E119" s="93">
        <v>66738.464999999997</v>
      </c>
      <c r="F119" s="93">
        <v>10771.038</v>
      </c>
      <c r="G119" s="93">
        <v>20884.274000000001</v>
      </c>
      <c r="H119" s="93">
        <v>0</v>
      </c>
      <c r="I119" s="93">
        <v>27837.893</v>
      </c>
      <c r="J119" s="93">
        <v>0</v>
      </c>
      <c r="K119" s="93">
        <v>0</v>
      </c>
      <c r="L119" s="93">
        <v>0</v>
      </c>
      <c r="M119" s="93">
        <v>0</v>
      </c>
      <c r="N119" s="93">
        <v>0</v>
      </c>
      <c r="O119" s="93">
        <v>0</v>
      </c>
      <c r="P119" s="93">
        <v>0</v>
      </c>
      <c r="Q119" s="93">
        <v>0</v>
      </c>
      <c r="R119" s="93">
        <v>0</v>
      </c>
      <c r="S119" s="93">
        <v>0</v>
      </c>
    </row>
    <row r="120" spans="1:19">
      <c r="A120" s="93" t="s">
        <v>420</v>
      </c>
      <c r="B120" s="94">
        <v>158746000000</v>
      </c>
      <c r="C120" s="93">
        <v>148297.429</v>
      </c>
      <c r="D120" s="93" t="s">
        <v>474</v>
      </c>
      <c r="E120" s="93">
        <v>66738.464999999997</v>
      </c>
      <c r="F120" s="93">
        <v>10771.038</v>
      </c>
      <c r="G120" s="93">
        <v>20884.274000000001</v>
      </c>
      <c r="H120" s="93">
        <v>0</v>
      </c>
      <c r="I120" s="93">
        <v>49903.652999999998</v>
      </c>
      <c r="J120" s="93">
        <v>0</v>
      </c>
      <c r="K120" s="93">
        <v>0</v>
      </c>
      <c r="L120" s="93">
        <v>0</v>
      </c>
      <c r="M120" s="93">
        <v>0</v>
      </c>
      <c r="N120" s="93">
        <v>0</v>
      </c>
      <c r="O120" s="93">
        <v>0</v>
      </c>
      <c r="P120" s="93">
        <v>0</v>
      </c>
      <c r="Q120" s="93">
        <v>0</v>
      </c>
      <c r="R120" s="93">
        <v>0</v>
      </c>
      <c r="S120" s="93">
        <v>0</v>
      </c>
    </row>
    <row r="121" spans="1:19">
      <c r="A121" s="93" t="s">
        <v>421</v>
      </c>
      <c r="B121" s="94">
        <v>167927000000</v>
      </c>
      <c r="C121" s="93">
        <v>155330.34299999999</v>
      </c>
      <c r="D121" s="93" t="s">
        <v>475</v>
      </c>
      <c r="E121" s="93">
        <v>66738.464999999997</v>
      </c>
      <c r="F121" s="93">
        <v>10771.038</v>
      </c>
      <c r="G121" s="93">
        <v>20884.274000000001</v>
      </c>
      <c r="H121" s="93">
        <v>0</v>
      </c>
      <c r="I121" s="93">
        <v>56936.567000000003</v>
      </c>
      <c r="J121" s="93">
        <v>0</v>
      </c>
      <c r="K121" s="93">
        <v>0</v>
      </c>
      <c r="L121" s="93">
        <v>0</v>
      </c>
      <c r="M121" s="93">
        <v>0</v>
      </c>
      <c r="N121" s="93">
        <v>0</v>
      </c>
      <c r="O121" s="93">
        <v>0</v>
      </c>
      <c r="P121" s="93">
        <v>0</v>
      </c>
      <c r="Q121" s="93">
        <v>0</v>
      </c>
      <c r="R121" s="93">
        <v>0</v>
      </c>
      <c r="S121" s="93">
        <v>0</v>
      </c>
    </row>
    <row r="122" spans="1:19">
      <c r="A122" s="93" t="s">
        <v>266</v>
      </c>
      <c r="B122" s="94">
        <v>194938000000</v>
      </c>
      <c r="C122" s="93">
        <v>182201.19200000001</v>
      </c>
      <c r="D122" s="93" t="s">
        <v>562</v>
      </c>
      <c r="E122" s="93">
        <v>66738.464999999997</v>
      </c>
      <c r="F122" s="93">
        <v>10771.038</v>
      </c>
      <c r="G122" s="93">
        <v>20884.274000000001</v>
      </c>
      <c r="H122" s="93">
        <v>0</v>
      </c>
      <c r="I122" s="93">
        <v>83807.414999999994</v>
      </c>
      <c r="J122" s="93">
        <v>0</v>
      </c>
      <c r="K122" s="93">
        <v>0</v>
      </c>
      <c r="L122" s="93">
        <v>0</v>
      </c>
      <c r="M122" s="93">
        <v>0</v>
      </c>
      <c r="N122" s="93">
        <v>0</v>
      </c>
      <c r="O122" s="93">
        <v>0</v>
      </c>
      <c r="P122" s="93">
        <v>0</v>
      </c>
      <c r="Q122" s="93">
        <v>0</v>
      </c>
      <c r="R122" s="93">
        <v>0</v>
      </c>
      <c r="S122" s="93">
        <v>0</v>
      </c>
    </row>
    <row r="123" spans="1:19">
      <c r="A123" s="93" t="s">
        <v>422</v>
      </c>
      <c r="B123" s="94">
        <v>230179000000</v>
      </c>
      <c r="C123" s="93">
        <v>207464.07</v>
      </c>
      <c r="D123" s="93" t="s">
        <v>617</v>
      </c>
      <c r="E123" s="93">
        <v>66738.464999999997</v>
      </c>
      <c r="F123" s="93">
        <v>10771.038</v>
      </c>
      <c r="G123" s="93">
        <v>20884.274000000001</v>
      </c>
      <c r="H123" s="93">
        <v>0</v>
      </c>
      <c r="I123" s="93">
        <v>109070.29399999999</v>
      </c>
      <c r="J123" s="93">
        <v>0</v>
      </c>
      <c r="K123" s="93">
        <v>0</v>
      </c>
      <c r="L123" s="93">
        <v>0</v>
      </c>
      <c r="M123" s="93">
        <v>0</v>
      </c>
      <c r="N123" s="93">
        <v>0</v>
      </c>
      <c r="O123" s="93">
        <v>0</v>
      </c>
      <c r="P123" s="93">
        <v>0</v>
      </c>
      <c r="Q123" s="93">
        <v>0</v>
      </c>
      <c r="R123" s="93">
        <v>0</v>
      </c>
      <c r="S123" s="93">
        <v>0</v>
      </c>
    </row>
    <row r="124" spans="1:19">
      <c r="A124" s="93" t="s">
        <v>423</v>
      </c>
      <c r="B124" s="94">
        <v>247191000000</v>
      </c>
      <c r="C124" s="93">
        <v>204848.894</v>
      </c>
      <c r="D124" s="93" t="s">
        <v>563</v>
      </c>
      <c r="E124" s="93">
        <v>66738.464999999997</v>
      </c>
      <c r="F124" s="93">
        <v>10771.038</v>
      </c>
      <c r="G124" s="93">
        <v>20884.274000000001</v>
      </c>
      <c r="H124" s="93">
        <v>0</v>
      </c>
      <c r="I124" s="93">
        <v>106455.118</v>
      </c>
      <c r="J124" s="93">
        <v>0</v>
      </c>
      <c r="K124" s="93">
        <v>0</v>
      </c>
      <c r="L124" s="93">
        <v>0</v>
      </c>
      <c r="M124" s="93">
        <v>0</v>
      </c>
      <c r="N124" s="93">
        <v>0</v>
      </c>
      <c r="O124" s="93">
        <v>0</v>
      </c>
      <c r="P124" s="93">
        <v>0</v>
      </c>
      <c r="Q124" s="93">
        <v>0</v>
      </c>
      <c r="R124" s="93">
        <v>0</v>
      </c>
      <c r="S124" s="93">
        <v>0</v>
      </c>
    </row>
    <row r="125" spans="1:19">
      <c r="A125" s="93" t="s">
        <v>424</v>
      </c>
      <c r="B125" s="94">
        <v>245863000000</v>
      </c>
      <c r="C125" s="93">
        <v>205233.16</v>
      </c>
      <c r="D125" s="93" t="s">
        <v>476</v>
      </c>
      <c r="E125" s="93">
        <v>66738.464999999997</v>
      </c>
      <c r="F125" s="93">
        <v>10771.038</v>
      </c>
      <c r="G125" s="93">
        <v>20884.274000000001</v>
      </c>
      <c r="H125" s="93">
        <v>0</v>
      </c>
      <c r="I125" s="93">
        <v>106839.38400000001</v>
      </c>
      <c r="J125" s="93">
        <v>0</v>
      </c>
      <c r="K125" s="93">
        <v>0</v>
      </c>
      <c r="L125" s="93">
        <v>0</v>
      </c>
      <c r="M125" s="93">
        <v>0</v>
      </c>
      <c r="N125" s="93">
        <v>0</v>
      </c>
      <c r="O125" s="93">
        <v>0</v>
      </c>
      <c r="P125" s="93">
        <v>0</v>
      </c>
      <c r="Q125" s="93">
        <v>0</v>
      </c>
      <c r="R125" s="93">
        <v>0</v>
      </c>
      <c r="S125" s="93">
        <v>0</v>
      </c>
    </row>
    <row r="126" spans="1:19">
      <c r="A126" s="93" t="s">
        <v>425</v>
      </c>
      <c r="B126" s="94">
        <v>216232000000</v>
      </c>
      <c r="C126" s="93">
        <v>191644.58</v>
      </c>
      <c r="D126" s="93" t="s">
        <v>477</v>
      </c>
      <c r="E126" s="93">
        <v>66738.464999999997</v>
      </c>
      <c r="F126" s="93">
        <v>10771.038</v>
      </c>
      <c r="G126" s="93">
        <v>20884.274000000001</v>
      </c>
      <c r="H126" s="93">
        <v>0</v>
      </c>
      <c r="I126" s="93">
        <v>93250.804000000004</v>
      </c>
      <c r="J126" s="93">
        <v>0</v>
      </c>
      <c r="K126" s="93">
        <v>0</v>
      </c>
      <c r="L126" s="93">
        <v>0</v>
      </c>
      <c r="M126" s="93">
        <v>0</v>
      </c>
      <c r="N126" s="93">
        <v>0</v>
      </c>
      <c r="O126" s="93">
        <v>0</v>
      </c>
      <c r="P126" s="93">
        <v>0</v>
      </c>
      <c r="Q126" s="93">
        <v>0</v>
      </c>
      <c r="R126" s="93">
        <v>0</v>
      </c>
      <c r="S126" s="93">
        <v>0</v>
      </c>
    </row>
    <row r="127" spans="1:19">
      <c r="A127" s="93" t="s">
        <v>426</v>
      </c>
      <c r="B127" s="94">
        <v>178050000000</v>
      </c>
      <c r="C127" s="93">
        <v>156671.69899999999</v>
      </c>
      <c r="D127" s="93" t="s">
        <v>589</v>
      </c>
      <c r="E127" s="93">
        <v>66738.464999999997</v>
      </c>
      <c r="F127" s="93">
        <v>10771.038</v>
      </c>
      <c r="G127" s="93">
        <v>20884.274000000001</v>
      </c>
      <c r="H127" s="93">
        <v>0</v>
      </c>
      <c r="I127" s="93">
        <v>58277.923000000003</v>
      </c>
      <c r="J127" s="93">
        <v>0</v>
      </c>
      <c r="K127" s="93">
        <v>0</v>
      </c>
      <c r="L127" s="93">
        <v>0</v>
      </c>
      <c r="M127" s="93">
        <v>0</v>
      </c>
      <c r="N127" s="93">
        <v>0</v>
      </c>
      <c r="O127" s="93">
        <v>0</v>
      </c>
      <c r="P127" s="93">
        <v>0</v>
      </c>
      <c r="Q127" s="93">
        <v>0</v>
      </c>
      <c r="R127" s="93">
        <v>0</v>
      </c>
      <c r="S127" s="93">
        <v>0</v>
      </c>
    </row>
    <row r="128" spans="1:19">
      <c r="A128" s="93" t="s">
        <v>427</v>
      </c>
      <c r="B128" s="94">
        <v>146765000000</v>
      </c>
      <c r="C128" s="93">
        <v>140686.86300000001</v>
      </c>
      <c r="D128" s="93" t="s">
        <v>564</v>
      </c>
      <c r="E128" s="93">
        <v>66738.464999999997</v>
      </c>
      <c r="F128" s="93">
        <v>10771.038</v>
      </c>
      <c r="G128" s="93">
        <v>20884.274000000001</v>
      </c>
      <c r="H128" s="93">
        <v>0</v>
      </c>
      <c r="I128" s="93">
        <v>42293.087</v>
      </c>
      <c r="J128" s="93">
        <v>0</v>
      </c>
      <c r="K128" s="93">
        <v>0</v>
      </c>
      <c r="L128" s="93">
        <v>0</v>
      </c>
      <c r="M128" s="93">
        <v>0</v>
      </c>
      <c r="N128" s="93">
        <v>0</v>
      </c>
      <c r="O128" s="93">
        <v>0</v>
      </c>
      <c r="P128" s="93">
        <v>0</v>
      </c>
      <c r="Q128" s="93">
        <v>0</v>
      </c>
      <c r="R128" s="93">
        <v>0</v>
      </c>
      <c r="S128" s="93">
        <v>0</v>
      </c>
    </row>
    <row r="129" spans="1:19">
      <c r="A129" s="93" t="s">
        <v>428</v>
      </c>
      <c r="B129" s="94">
        <v>139917000000</v>
      </c>
      <c r="C129" s="93">
        <v>118091.14200000001</v>
      </c>
      <c r="D129" s="93" t="s">
        <v>478</v>
      </c>
      <c r="E129" s="93">
        <v>66738.464999999997</v>
      </c>
      <c r="F129" s="93">
        <v>10771.038</v>
      </c>
      <c r="G129" s="93">
        <v>20884.274000000001</v>
      </c>
      <c r="H129" s="93">
        <v>0</v>
      </c>
      <c r="I129" s="93">
        <v>19697.366000000002</v>
      </c>
      <c r="J129" s="93">
        <v>0</v>
      </c>
      <c r="K129" s="93">
        <v>0</v>
      </c>
      <c r="L129" s="93">
        <v>0</v>
      </c>
      <c r="M129" s="93">
        <v>0</v>
      </c>
      <c r="N129" s="93">
        <v>0</v>
      </c>
      <c r="O129" s="93">
        <v>0</v>
      </c>
      <c r="P129" s="93">
        <v>0</v>
      </c>
      <c r="Q129" s="93">
        <v>0</v>
      </c>
      <c r="R129" s="93">
        <v>0</v>
      </c>
      <c r="S129" s="93">
        <v>0</v>
      </c>
    </row>
    <row r="130" spans="1:19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</row>
    <row r="131" spans="1:19">
      <c r="A131" s="93" t="s">
        <v>429</v>
      </c>
      <c r="B131" s="94">
        <v>2192750000000</v>
      </c>
      <c r="C131" s="93"/>
      <c r="D131" s="93"/>
      <c r="E131" s="93"/>
      <c r="F131" s="93"/>
      <c r="G131" s="93"/>
      <c r="H131" s="93"/>
      <c r="I131" s="93"/>
      <c r="J131" s="93"/>
      <c r="K131" s="93">
        <v>0</v>
      </c>
      <c r="L131" s="93">
        <v>0</v>
      </c>
      <c r="M131" s="93">
        <v>0</v>
      </c>
      <c r="N131" s="93">
        <v>0</v>
      </c>
      <c r="O131" s="93">
        <v>0</v>
      </c>
      <c r="P131" s="93">
        <v>0</v>
      </c>
      <c r="Q131" s="93">
        <v>0</v>
      </c>
      <c r="R131" s="93">
        <v>0</v>
      </c>
      <c r="S131" s="93">
        <v>0</v>
      </c>
    </row>
    <row r="132" spans="1:19">
      <c r="A132" s="93" t="s">
        <v>430</v>
      </c>
      <c r="B132" s="94">
        <v>127237000000</v>
      </c>
      <c r="C132" s="93">
        <v>118091.14200000001</v>
      </c>
      <c r="D132" s="93"/>
      <c r="E132" s="93">
        <v>66738.464999999997</v>
      </c>
      <c r="F132" s="93">
        <v>10771.038</v>
      </c>
      <c r="G132" s="93">
        <v>20884.274000000001</v>
      </c>
      <c r="H132" s="93">
        <v>0</v>
      </c>
      <c r="I132" s="93">
        <v>19697.366000000002</v>
      </c>
      <c r="J132" s="93">
        <v>0</v>
      </c>
      <c r="K132" s="93">
        <v>0</v>
      </c>
      <c r="L132" s="93">
        <v>0</v>
      </c>
      <c r="M132" s="93">
        <v>0</v>
      </c>
      <c r="N132" s="93">
        <v>0</v>
      </c>
      <c r="O132" s="93">
        <v>0</v>
      </c>
      <c r="P132" s="93">
        <v>0</v>
      </c>
      <c r="Q132" s="93">
        <v>0</v>
      </c>
      <c r="R132" s="93">
        <v>0</v>
      </c>
      <c r="S132" s="93">
        <v>0</v>
      </c>
    </row>
    <row r="133" spans="1:19">
      <c r="A133" s="93" t="s">
        <v>431</v>
      </c>
      <c r="B133" s="94">
        <v>247191000000</v>
      </c>
      <c r="C133" s="93">
        <v>207464.07</v>
      </c>
      <c r="D133" s="93"/>
      <c r="E133" s="93">
        <v>66738.464999999997</v>
      </c>
      <c r="F133" s="93">
        <v>10771.038</v>
      </c>
      <c r="G133" s="93">
        <v>20884.274000000001</v>
      </c>
      <c r="H133" s="93">
        <v>0</v>
      </c>
      <c r="I133" s="93">
        <v>109070.29399999999</v>
      </c>
      <c r="J133" s="93">
        <v>0</v>
      </c>
      <c r="K133" s="93">
        <v>0</v>
      </c>
      <c r="L133" s="93">
        <v>0</v>
      </c>
      <c r="M133" s="93">
        <v>0</v>
      </c>
      <c r="N133" s="93">
        <v>0</v>
      </c>
      <c r="O133" s="93">
        <v>0</v>
      </c>
      <c r="P133" s="93">
        <v>0</v>
      </c>
      <c r="Q133" s="93">
        <v>0</v>
      </c>
      <c r="R133" s="93">
        <v>0</v>
      </c>
      <c r="S133" s="93">
        <v>0</v>
      </c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5"/>
      <c r="B135" s="93" t="s">
        <v>462</v>
      </c>
      <c r="C135" s="93" t="s">
        <v>463</v>
      </c>
      <c r="D135" s="93" t="s">
        <v>464</v>
      </c>
      <c r="E135" s="93" t="s">
        <v>239</v>
      </c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3" t="s">
        <v>465</v>
      </c>
      <c r="B136" s="93">
        <v>59806.8</v>
      </c>
      <c r="C136" s="93">
        <v>1703.3</v>
      </c>
      <c r="D136" s="93">
        <v>0</v>
      </c>
      <c r="E136" s="93">
        <v>61510.1</v>
      </c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3" t="s">
        <v>466</v>
      </c>
      <c r="B137" s="93">
        <v>26.07</v>
      </c>
      <c r="C137" s="93">
        <v>0.74</v>
      </c>
      <c r="D137" s="93">
        <v>0</v>
      </c>
      <c r="E137" s="93">
        <v>26.81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3" t="s">
        <v>467</v>
      </c>
      <c r="B138" s="93">
        <v>26.07</v>
      </c>
      <c r="C138" s="93">
        <v>0.74</v>
      </c>
      <c r="D138" s="93">
        <v>0</v>
      </c>
      <c r="E138" s="93">
        <v>26.81</v>
      </c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4"/>
      <c r="B139" s="84"/>
    </row>
    <row r="140" spans="1:19">
      <c r="A140" s="84"/>
      <c r="B140" s="84"/>
    </row>
    <row r="141" spans="1:19">
      <c r="A141" s="84"/>
      <c r="B141" s="84"/>
    </row>
    <row r="142" spans="1:19">
      <c r="A142" s="84"/>
      <c r="B142" s="8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S142"/>
  <sheetViews>
    <sheetView workbookViewId="0"/>
  </sheetViews>
  <sheetFormatPr defaultRowHeight="10.5"/>
  <cols>
    <col min="1" max="1" width="38.83203125" style="83" customWidth="1"/>
    <col min="2" max="2" width="25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164062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4.83203125" style="83" customWidth="1"/>
    <col min="18" max="18" width="42.6640625" style="83" customWidth="1"/>
    <col min="19" max="19" width="48.1640625" style="83" customWidth="1"/>
    <col min="20" max="27" width="9.33203125" style="83" customWidth="1"/>
    <col min="28" max="16384" width="9.33203125" style="83"/>
  </cols>
  <sheetData>
    <row r="1" spans="1:19">
      <c r="A1" s="85"/>
      <c r="B1" s="93" t="s">
        <v>297</v>
      </c>
      <c r="C1" s="93" t="s">
        <v>298</v>
      </c>
      <c r="D1" s="93" t="s">
        <v>299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300</v>
      </c>
      <c r="B2" s="93">
        <v>2603.9</v>
      </c>
      <c r="C2" s="93">
        <v>1135.0899999999999</v>
      </c>
      <c r="D2" s="93">
        <v>1135.0899999999999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301</v>
      </c>
      <c r="B3" s="93">
        <v>2603.9</v>
      </c>
      <c r="C3" s="93">
        <v>1135.0899999999999</v>
      </c>
      <c r="D3" s="93">
        <v>1135.0899999999999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302</v>
      </c>
      <c r="B4" s="93">
        <v>7285.72</v>
      </c>
      <c r="C4" s="93">
        <v>3176</v>
      </c>
      <c r="D4" s="93">
        <v>3176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303</v>
      </c>
      <c r="B5" s="93">
        <v>7285.72</v>
      </c>
      <c r="C5" s="93">
        <v>3176</v>
      </c>
      <c r="D5" s="93">
        <v>3176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3" t="s">
        <v>304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305</v>
      </c>
      <c r="B8" s="93">
        <v>2293.9899999999998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306</v>
      </c>
      <c r="B9" s="93">
        <v>2293.9899999999998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307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3" t="s">
        <v>308</v>
      </c>
      <c r="C12" s="93" t="s">
        <v>309</v>
      </c>
      <c r="D12" s="93" t="s">
        <v>310</v>
      </c>
      <c r="E12" s="93" t="s">
        <v>311</v>
      </c>
      <c r="F12" s="93" t="s">
        <v>312</v>
      </c>
      <c r="G12" s="93" t="s">
        <v>313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70</v>
      </c>
      <c r="B13" s="93">
        <v>2.99</v>
      </c>
      <c r="C13" s="93">
        <v>648.67999999999995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71</v>
      </c>
      <c r="B14" s="93">
        <v>336.42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78</v>
      </c>
      <c r="B15" s="93">
        <v>971.08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79</v>
      </c>
      <c r="B16" s="93">
        <v>58.05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80</v>
      </c>
      <c r="B17" s="93">
        <v>198.81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81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82</v>
      </c>
      <c r="B19" s="93">
        <v>387.86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83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84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85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65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86</v>
      </c>
      <c r="B24" s="93">
        <v>0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87</v>
      </c>
      <c r="B25" s="93">
        <v>0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88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89</v>
      </c>
      <c r="B28" s="93">
        <v>1955.22</v>
      </c>
      <c r="C28" s="93">
        <v>648.67999999999995</v>
      </c>
      <c r="D28" s="93">
        <v>0</v>
      </c>
      <c r="E28" s="93">
        <v>0</v>
      </c>
      <c r="F28" s="93">
        <v>0</v>
      </c>
      <c r="G28" s="93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3" t="s">
        <v>304</v>
      </c>
      <c r="C30" s="93" t="s">
        <v>2</v>
      </c>
      <c r="D30" s="93" t="s">
        <v>314</v>
      </c>
      <c r="E30" s="93" t="s">
        <v>315</v>
      </c>
      <c r="F30" s="93" t="s">
        <v>316</v>
      </c>
      <c r="G30" s="93" t="s">
        <v>317</v>
      </c>
      <c r="H30" s="93" t="s">
        <v>318</v>
      </c>
      <c r="I30" s="93" t="s">
        <v>319</v>
      </c>
      <c r="J30" s="93" t="s">
        <v>320</v>
      </c>
      <c r="K30"/>
      <c r="L30"/>
      <c r="M30"/>
      <c r="N30"/>
      <c r="O30"/>
      <c r="P30"/>
      <c r="Q30"/>
      <c r="R30"/>
      <c r="S30"/>
    </row>
    <row r="31" spans="1:19">
      <c r="A31" s="93" t="s">
        <v>321</v>
      </c>
      <c r="B31" s="93">
        <v>379.89</v>
      </c>
      <c r="C31" s="93" t="s">
        <v>3</v>
      </c>
      <c r="D31" s="93">
        <v>2317.33</v>
      </c>
      <c r="E31" s="93">
        <v>1</v>
      </c>
      <c r="F31" s="93">
        <v>416.17</v>
      </c>
      <c r="G31" s="93">
        <v>0</v>
      </c>
      <c r="H31" s="93">
        <v>12.55</v>
      </c>
      <c r="I31" s="93">
        <v>27.87</v>
      </c>
      <c r="J31" s="93">
        <v>8.07</v>
      </c>
      <c r="K31"/>
      <c r="L31"/>
      <c r="M31"/>
      <c r="N31"/>
      <c r="O31"/>
      <c r="P31"/>
      <c r="Q31"/>
      <c r="R31"/>
      <c r="S31"/>
    </row>
    <row r="32" spans="1:19">
      <c r="A32" s="93" t="s">
        <v>322</v>
      </c>
      <c r="B32" s="93">
        <v>1600.48</v>
      </c>
      <c r="C32" s="93" t="s">
        <v>3</v>
      </c>
      <c r="D32" s="93">
        <v>9762.9500000000007</v>
      </c>
      <c r="E32" s="93">
        <v>1</v>
      </c>
      <c r="F32" s="93">
        <v>356.86</v>
      </c>
      <c r="G32" s="93">
        <v>0</v>
      </c>
      <c r="H32" s="93">
        <v>36.25</v>
      </c>
      <c r="I32" s="93">
        <v>6.19</v>
      </c>
      <c r="J32" s="93">
        <v>3.23</v>
      </c>
      <c r="K32"/>
      <c r="L32"/>
      <c r="M32"/>
      <c r="N32"/>
      <c r="O32"/>
      <c r="P32"/>
      <c r="Q32"/>
      <c r="R32"/>
      <c r="S32"/>
    </row>
    <row r="33" spans="1:19">
      <c r="A33" s="93" t="s">
        <v>323</v>
      </c>
      <c r="B33" s="93">
        <v>12</v>
      </c>
      <c r="C33" s="93" t="s">
        <v>3</v>
      </c>
      <c r="D33" s="93">
        <v>73.2</v>
      </c>
      <c r="E33" s="93">
        <v>1</v>
      </c>
      <c r="F33" s="93">
        <v>24.38</v>
      </c>
      <c r="G33" s="93">
        <v>7.83</v>
      </c>
      <c r="H33" s="93">
        <v>36.25</v>
      </c>
      <c r="I33" s="93">
        <v>6.19</v>
      </c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324</v>
      </c>
      <c r="B34" s="93">
        <v>150.81</v>
      </c>
      <c r="C34" s="93" t="s">
        <v>3</v>
      </c>
      <c r="D34" s="93">
        <v>919.94</v>
      </c>
      <c r="E34" s="93">
        <v>1</v>
      </c>
      <c r="F34" s="93">
        <v>189.8</v>
      </c>
      <c r="G34" s="93">
        <v>38.049999999999997</v>
      </c>
      <c r="H34" s="93">
        <v>36.25</v>
      </c>
      <c r="I34" s="93">
        <v>6.19</v>
      </c>
      <c r="J34" s="93">
        <v>3.23</v>
      </c>
      <c r="K34"/>
      <c r="L34"/>
      <c r="M34"/>
      <c r="N34"/>
      <c r="O34"/>
      <c r="P34"/>
      <c r="Q34"/>
      <c r="R34"/>
      <c r="S34"/>
    </row>
    <row r="35" spans="1:19">
      <c r="A35" s="93" t="s">
        <v>325</v>
      </c>
      <c r="B35" s="93">
        <v>150.81</v>
      </c>
      <c r="C35" s="93" t="s">
        <v>3</v>
      </c>
      <c r="D35" s="93">
        <v>919.94</v>
      </c>
      <c r="E35" s="93">
        <v>1</v>
      </c>
      <c r="F35" s="93">
        <v>189.8</v>
      </c>
      <c r="G35" s="93">
        <v>38.049999999999997</v>
      </c>
      <c r="H35" s="93">
        <v>36.25</v>
      </c>
      <c r="I35" s="93">
        <v>6.19</v>
      </c>
      <c r="J35" s="93">
        <v>21.52</v>
      </c>
      <c r="K35"/>
      <c r="L35"/>
      <c r="M35"/>
      <c r="N35"/>
      <c r="O35"/>
      <c r="P35"/>
      <c r="Q35"/>
      <c r="R35"/>
      <c r="S35"/>
    </row>
    <row r="36" spans="1:19">
      <c r="A36" s="93" t="s">
        <v>239</v>
      </c>
      <c r="B36" s="93">
        <v>2293.9899999999998</v>
      </c>
      <c r="C36" s="93"/>
      <c r="D36" s="93">
        <v>13993.36</v>
      </c>
      <c r="E36" s="93"/>
      <c r="F36" s="93">
        <v>1177.02</v>
      </c>
      <c r="G36" s="93">
        <v>83.94</v>
      </c>
      <c r="H36" s="93">
        <v>32.325200000000002</v>
      </c>
      <c r="I36" s="93">
        <v>7.11</v>
      </c>
      <c r="J36" s="93">
        <v>5.2169999999999996</v>
      </c>
      <c r="K36"/>
      <c r="L36"/>
      <c r="M36"/>
      <c r="N36"/>
      <c r="O36"/>
      <c r="P36"/>
      <c r="Q36"/>
      <c r="R36"/>
      <c r="S36"/>
    </row>
    <row r="37" spans="1:19">
      <c r="A37" s="93" t="s">
        <v>326</v>
      </c>
      <c r="B37" s="93">
        <v>2293.9899999999998</v>
      </c>
      <c r="C37" s="93"/>
      <c r="D37" s="93">
        <v>13993.36</v>
      </c>
      <c r="E37" s="93"/>
      <c r="F37" s="93">
        <v>1177.02</v>
      </c>
      <c r="G37" s="93">
        <v>83.94</v>
      </c>
      <c r="H37" s="93">
        <v>32.325200000000002</v>
      </c>
      <c r="I37" s="93">
        <v>7.11</v>
      </c>
      <c r="J37" s="93">
        <v>5.2169999999999996</v>
      </c>
      <c r="K37"/>
      <c r="L37"/>
      <c r="M37"/>
      <c r="N37"/>
      <c r="O37"/>
      <c r="P37"/>
      <c r="Q37"/>
      <c r="R37"/>
      <c r="S37"/>
    </row>
    <row r="38" spans="1:19">
      <c r="A38" s="93" t="s">
        <v>327</v>
      </c>
      <c r="B38" s="93">
        <v>0</v>
      </c>
      <c r="C38" s="93"/>
      <c r="D38" s="93">
        <v>0</v>
      </c>
      <c r="E38" s="93"/>
      <c r="F38" s="93">
        <v>0</v>
      </c>
      <c r="G38" s="93">
        <v>0</v>
      </c>
      <c r="H38" s="93"/>
      <c r="I38" s="93"/>
      <c r="J38" s="93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 s="85"/>
      <c r="B40" s="93" t="s">
        <v>49</v>
      </c>
      <c r="C40" s="93" t="s">
        <v>328</v>
      </c>
      <c r="D40" s="93" t="s">
        <v>329</v>
      </c>
      <c r="E40" s="93" t="s">
        <v>330</v>
      </c>
      <c r="F40" s="93" t="s">
        <v>331</v>
      </c>
      <c r="G40" s="93" t="s">
        <v>332</v>
      </c>
      <c r="H40" s="93" t="s">
        <v>333</v>
      </c>
      <c r="I40" s="93" t="s">
        <v>334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335</v>
      </c>
      <c r="B41" s="93" t="s">
        <v>336</v>
      </c>
      <c r="C41" s="93">
        <v>0.08</v>
      </c>
      <c r="D41" s="93">
        <v>1.647</v>
      </c>
      <c r="E41" s="93">
        <v>2.1850000000000001</v>
      </c>
      <c r="F41" s="93">
        <v>42.67</v>
      </c>
      <c r="G41" s="93">
        <v>90</v>
      </c>
      <c r="H41" s="93">
        <v>90</v>
      </c>
      <c r="I41" s="93" t="s">
        <v>337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338</v>
      </c>
      <c r="B42" s="93" t="s">
        <v>336</v>
      </c>
      <c r="C42" s="93">
        <v>0.08</v>
      </c>
      <c r="D42" s="93">
        <v>1.647</v>
      </c>
      <c r="E42" s="93">
        <v>2.1850000000000001</v>
      </c>
      <c r="F42" s="93">
        <v>330.83</v>
      </c>
      <c r="G42" s="93">
        <v>0</v>
      </c>
      <c r="H42" s="93">
        <v>90</v>
      </c>
      <c r="I42" s="93" t="s">
        <v>339</v>
      </c>
      <c r="J42"/>
      <c r="K42"/>
      <c r="L42"/>
      <c r="M42"/>
      <c r="N42"/>
      <c r="O42"/>
      <c r="P42"/>
      <c r="Q42"/>
      <c r="R42"/>
      <c r="S42"/>
    </row>
    <row r="43" spans="1:19">
      <c r="A43" s="93" t="s">
        <v>340</v>
      </c>
      <c r="B43" s="93" t="s">
        <v>336</v>
      </c>
      <c r="C43" s="93">
        <v>0.08</v>
      </c>
      <c r="D43" s="93">
        <v>1.647</v>
      </c>
      <c r="E43" s="93">
        <v>2.1850000000000001</v>
      </c>
      <c r="F43" s="93">
        <v>42.67</v>
      </c>
      <c r="G43" s="93">
        <v>270</v>
      </c>
      <c r="H43" s="93">
        <v>90</v>
      </c>
      <c r="I43" s="93" t="s">
        <v>341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342</v>
      </c>
      <c r="B44" s="93" t="s">
        <v>343</v>
      </c>
      <c r="C44" s="93">
        <v>0.3</v>
      </c>
      <c r="D44" s="93">
        <v>3.12</v>
      </c>
      <c r="E44" s="93">
        <v>12.904</v>
      </c>
      <c r="F44" s="93">
        <v>379.89</v>
      </c>
      <c r="G44" s="93">
        <v>90</v>
      </c>
      <c r="H44" s="93">
        <v>180</v>
      </c>
      <c r="I44" s="93"/>
      <c r="J44"/>
      <c r="K44"/>
      <c r="L44"/>
      <c r="M44"/>
      <c r="N44"/>
      <c r="O44"/>
      <c r="P44"/>
      <c r="Q44"/>
      <c r="R44"/>
      <c r="S44"/>
    </row>
    <row r="45" spans="1:19">
      <c r="A45" s="93" t="s">
        <v>344</v>
      </c>
      <c r="B45" s="93" t="s">
        <v>345</v>
      </c>
      <c r="C45" s="93">
        <v>0.3</v>
      </c>
      <c r="D45" s="93">
        <v>0.40899999999999997</v>
      </c>
      <c r="E45" s="93">
        <v>0.44400000000000001</v>
      </c>
      <c r="F45" s="93">
        <v>379.89</v>
      </c>
      <c r="G45" s="93">
        <v>90</v>
      </c>
      <c r="H45" s="93">
        <v>0</v>
      </c>
      <c r="I45" s="93"/>
      <c r="J45"/>
      <c r="K45"/>
      <c r="L45"/>
      <c r="M45"/>
      <c r="N45"/>
      <c r="O45"/>
      <c r="P45"/>
      <c r="Q45"/>
      <c r="R45"/>
      <c r="S45"/>
    </row>
    <row r="46" spans="1:19">
      <c r="A46" s="93" t="s">
        <v>346</v>
      </c>
      <c r="B46" s="93" t="s">
        <v>336</v>
      </c>
      <c r="C46" s="93">
        <v>0.08</v>
      </c>
      <c r="D46" s="93">
        <v>1.647</v>
      </c>
      <c r="E46" s="93">
        <v>2.1850000000000001</v>
      </c>
      <c r="F46" s="93">
        <v>178.43</v>
      </c>
      <c r="G46" s="93">
        <v>90</v>
      </c>
      <c r="H46" s="93">
        <v>90</v>
      </c>
      <c r="I46" s="93" t="s">
        <v>337</v>
      </c>
      <c r="J46"/>
      <c r="K46"/>
      <c r="L46"/>
      <c r="M46"/>
      <c r="N46"/>
      <c r="O46"/>
      <c r="P46"/>
      <c r="Q46"/>
      <c r="R46"/>
      <c r="S46"/>
    </row>
    <row r="47" spans="1:19">
      <c r="A47" s="93" t="s">
        <v>347</v>
      </c>
      <c r="B47" s="93" t="s">
        <v>336</v>
      </c>
      <c r="C47" s="93">
        <v>0.08</v>
      </c>
      <c r="D47" s="93">
        <v>1.647</v>
      </c>
      <c r="E47" s="93">
        <v>2.1850000000000001</v>
      </c>
      <c r="F47" s="93">
        <v>178.43</v>
      </c>
      <c r="G47" s="93">
        <v>270</v>
      </c>
      <c r="H47" s="93">
        <v>90</v>
      </c>
      <c r="I47" s="93" t="s">
        <v>341</v>
      </c>
      <c r="J47"/>
      <c r="K47"/>
      <c r="L47"/>
      <c r="M47"/>
      <c r="N47"/>
      <c r="O47"/>
      <c r="P47"/>
      <c r="Q47"/>
      <c r="R47"/>
      <c r="S47"/>
    </row>
    <row r="48" spans="1:19">
      <c r="A48" s="93" t="s">
        <v>348</v>
      </c>
      <c r="B48" s="93" t="s">
        <v>343</v>
      </c>
      <c r="C48" s="93">
        <v>0.3</v>
      </c>
      <c r="D48" s="93">
        <v>3.12</v>
      </c>
      <c r="E48" s="93">
        <v>12.904</v>
      </c>
      <c r="F48" s="93">
        <v>1600.48</v>
      </c>
      <c r="G48" s="93">
        <v>0</v>
      </c>
      <c r="H48" s="93">
        <v>180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349</v>
      </c>
      <c r="B49" s="93" t="s">
        <v>345</v>
      </c>
      <c r="C49" s="93">
        <v>0.3</v>
      </c>
      <c r="D49" s="93">
        <v>0.40899999999999997</v>
      </c>
      <c r="E49" s="93">
        <v>0.44400000000000001</v>
      </c>
      <c r="F49" s="93">
        <v>1600.48</v>
      </c>
      <c r="G49" s="93">
        <v>180</v>
      </c>
      <c r="H49" s="93">
        <v>0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350</v>
      </c>
      <c r="B50" s="93" t="s">
        <v>336</v>
      </c>
      <c r="C50" s="93">
        <v>0.08</v>
      </c>
      <c r="D50" s="93">
        <v>1.647</v>
      </c>
      <c r="E50" s="93">
        <v>2.1850000000000001</v>
      </c>
      <c r="F50" s="93">
        <v>24.38</v>
      </c>
      <c r="G50" s="93">
        <v>180</v>
      </c>
      <c r="H50" s="93">
        <v>90</v>
      </c>
      <c r="I50" s="93" t="s">
        <v>351</v>
      </c>
      <c r="J50"/>
      <c r="K50"/>
      <c r="L50"/>
      <c r="M50"/>
      <c r="N50"/>
      <c r="O50"/>
      <c r="P50"/>
      <c r="Q50"/>
      <c r="R50"/>
      <c r="S50"/>
    </row>
    <row r="51" spans="1:19">
      <c r="A51" s="93" t="s">
        <v>352</v>
      </c>
      <c r="B51" s="93" t="s">
        <v>343</v>
      </c>
      <c r="C51" s="93">
        <v>0.3</v>
      </c>
      <c r="D51" s="93">
        <v>3.12</v>
      </c>
      <c r="E51" s="93">
        <v>12.904</v>
      </c>
      <c r="F51" s="93">
        <v>12</v>
      </c>
      <c r="G51" s="93">
        <v>180</v>
      </c>
      <c r="H51" s="93">
        <v>180</v>
      </c>
      <c r="I51" s="93"/>
      <c r="J51"/>
      <c r="K51"/>
      <c r="L51"/>
      <c r="M51"/>
      <c r="N51"/>
      <c r="O51"/>
      <c r="P51"/>
      <c r="Q51"/>
      <c r="R51"/>
      <c r="S51"/>
    </row>
    <row r="52" spans="1:19">
      <c r="A52" s="93" t="s">
        <v>353</v>
      </c>
      <c r="B52" s="93" t="s">
        <v>345</v>
      </c>
      <c r="C52" s="93">
        <v>0.3</v>
      </c>
      <c r="D52" s="93">
        <v>0.40899999999999997</v>
      </c>
      <c r="E52" s="93">
        <v>0.44400000000000001</v>
      </c>
      <c r="F52" s="93">
        <v>12</v>
      </c>
      <c r="G52" s="93">
        <v>180</v>
      </c>
      <c r="H52" s="93">
        <v>0</v>
      </c>
      <c r="I52" s="93"/>
      <c r="J52"/>
      <c r="K52"/>
      <c r="L52"/>
      <c r="M52"/>
      <c r="N52"/>
      <c r="O52"/>
      <c r="P52"/>
      <c r="Q52"/>
      <c r="R52"/>
      <c r="S52"/>
    </row>
    <row r="53" spans="1:19">
      <c r="A53" s="93" t="s">
        <v>354</v>
      </c>
      <c r="B53" s="93" t="s">
        <v>336</v>
      </c>
      <c r="C53" s="93">
        <v>0.08</v>
      </c>
      <c r="D53" s="93">
        <v>1.647</v>
      </c>
      <c r="E53" s="93">
        <v>2.1850000000000001</v>
      </c>
      <c r="F53" s="93">
        <v>153.22</v>
      </c>
      <c r="G53" s="93">
        <v>180</v>
      </c>
      <c r="H53" s="93">
        <v>90</v>
      </c>
      <c r="I53" s="93" t="s">
        <v>351</v>
      </c>
      <c r="J53"/>
      <c r="K53"/>
      <c r="L53"/>
      <c r="M53"/>
      <c r="N53"/>
      <c r="O53"/>
      <c r="P53"/>
      <c r="Q53"/>
      <c r="R53"/>
      <c r="S53"/>
    </row>
    <row r="54" spans="1:19">
      <c r="A54" s="93" t="s">
        <v>355</v>
      </c>
      <c r="B54" s="93" t="s">
        <v>336</v>
      </c>
      <c r="C54" s="93">
        <v>0.08</v>
      </c>
      <c r="D54" s="93">
        <v>1.647</v>
      </c>
      <c r="E54" s="93">
        <v>2.1850000000000001</v>
      </c>
      <c r="F54" s="93">
        <v>36.58</v>
      </c>
      <c r="G54" s="93">
        <v>90</v>
      </c>
      <c r="H54" s="93">
        <v>90</v>
      </c>
      <c r="I54" s="93" t="s">
        <v>337</v>
      </c>
      <c r="J54"/>
      <c r="K54"/>
      <c r="L54"/>
      <c r="M54"/>
      <c r="N54"/>
      <c r="O54"/>
      <c r="P54"/>
      <c r="Q54"/>
      <c r="R54"/>
      <c r="S54"/>
    </row>
    <row r="55" spans="1:19">
      <c r="A55" s="93" t="s">
        <v>356</v>
      </c>
      <c r="B55" s="93" t="s">
        <v>343</v>
      </c>
      <c r="C55" s="93">
        <v>0.3</v>
      </c>
      <c r="D55" s="93">
        <v>3.12</v>
      </c>
      <c r="E55" s="93">
        <v>12.904</v>
      </c>
      <c r="F55" s="93">
        <v>150.81</v>
      </c>
      <c r="G55" s="93">
        <v>90</v>
      </c>
      <c r="H55" s="93">
        <v>180</v>
      </c>
      <c r="I55" s="93"/>
      <c r="J55"/>
      <c r="K55"/>
      <c r="L55"/>
      <c r="M55"/>
      <c r="N55"/>
      <c r="O55"/>
      <c r="P55"/>
      <c r="Q55"/>
      <c r="R55"/>
      <c r="S55"/>
    </row>
    <row r="56" spans="1:19">
      <c r="A56" s="93" t="s">
        <v>357</v>
      </c>
      <c r="B56" s="93" t="s">
        <v>345</v>
      </c>
      <c r="C56" s="93">
        <v>0.3</v>
      </c>
      <c r="D56" s="93">
        <v>0.40899999999999997</v>
      </c>
      <c r="E56" s="93">
        <v>0.44400000000000001</v>
      </c>
      <c r="F56" s="93">
        <v>150.81</v>
      </c>
      <c r="G56" s="93">
        <v>90</v>
      </c>
      <c r="H56" s="93">
        <v>0</v>
      </c>
      <c r="I56" s="93"/>
      <c r="J56"/>
      <c r="K56"/>
      <c r="L56"/>
      <c r="M56"/>
      <c r="N56"/>
      <c r="O56"/>
      <c r="P56"/>
      <c r="Q56"/>
      <c r="R56"/>
      <c r="S56"/>
    </row>
    <row r="57" spans="1:19">
      <c r="A57" s="93" t="s">
        <v>358</v>
      </c>
      <c r="B57" s="93" t="s">
        <v>336</v>
      </c>
      <c r="C57" s="93">
        <v>0.08</v>
      </c>
      <c r="D57" s="93">
        <v>1.647</v>
      </c>
      <c r="E57" s="93">
        <v>2.1850000000000001</v>
      </c>
      <c r="F57" s="93">
        <v>153.22</v>
      </c>
      <c r="G57" s="93">
        <v>180</v>
      </c>
      <c r="H57" s="93">
        <v>90</v>
      </c>
      <c r="I57" s="93" t="s">
        <v>351</v>
      </c>
      <c r="J57"/>
      <c r="K57"/>
      <c r="L57"/>
      <c r="M57"/>
      <c r="N57"/>
      <c r="O57"/>
      <c r="P57"/>
      <c r="Q57"/>
      <c r="R57"/>
      <c r="S57"/>
    </row>
    <row r="58" spans="1:19">
      <c r="A58" s="93" t="s">
        <v>359</v>
      </c>
      <c r="B58" s="93" t="s">
        <v>336</v>
      </c>
      <c r="C58" s="93">
        <v>0.08</v>
      </c>
      <c r="D58" s="93">
        <v>1.647</v>
      </c>
      <c r="E58" s="93">
        <v>2.1850000000000001</v>
      </c>
      <c r="F58" s="93">
        <v>36.58</v>
      </c>
      <c r="G58" s="93">
        <v>270</v>
      </c>
      <c r="H58" s="93">
        <v>90</v>
      </c>
      <c r="I58" s="93" t="s">
        <v>341</v>
      </c>
      <c r="J58"/>
      <c r="K58"/>
      <c r="L58"/>
      <c r="M58"/>
      <c r="N58"/>
      <c r="O58"/>
      <c r="P58"/>
      <c r="Q58"/>
      <c r="R58"/>
      <c r="S58"/>
    </row>
    <row r="59" spans="1:19">
      <c r="A59" s="93" t="s">
        <v>360</v>
      </c>
      <c r="B59" s="93" t="s">
        <v>343</v>
      </c>
      <c r="C59" s="93">
        <v>0.3</v>
      </c>
      <c r="D59" s="93">
        <v>3.12</v>
      </c>
      <c r="E59" s="93">
        <v>12.904</v>
      </c>
      <c r="F59" s="93">
        <v>150.81</v>
      </c>
      <c r="G59" s="93">
        <v>180</v>
      </c>
      <c r="H59" s="93">
        <v>180</v>
      </c>
      <c r="I59" s="93"/>
      <c r="J59"/>
      <c r="K59"/>
      <c r="L59"/>
      <c r="M59"/>
      <c r="N59"/>
      <c r="O59"/>
      <c r="P59"/>
      <c r="Q59"/>
      <c r="R59"/>
      <c r="S59"/>
    </row>
    <row r="60" spans="1:19">
      <c r="A60" s="93" t="s">
        <v>361</v>
      </c>
      <c r="B60" s="93" t="s">
        <v>345</v>
      </c>
      <c r="C60" s="93">
        <v>0.3</v>
      </c>
      <c r="D60" s="93">
        <v>0.40899999999999997</v>
      </c>
      <c r="E60" s="93">
        <v>0.44400000000000001</v>
      </c>
      <c r="F60" s="93">
        <v>150.81</v>
      </c>
      <c r="G60" s="93">
        <v>180</v>
      </c>
      <c r="H60" s="93">
        <v>0</v>
      </c>
      <c r="I60" s="93"/>
      <c r="J60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85"/>
      <c r="B62" s="93" t="s">
        <v>49</v>
      </c>
      <c r="C62" s="93" t="s">
        <v>362</v>
      </c>
      <c r="D62" s="93" t="s">
        <v>363</v>
      </c>
      <c r="E62" s="93" t="s">
        <v>364</v>
      </c>
      <c r="F62" s="93" t="s">
        <v>43</v>
      </c>
      <c r="G62" s="93" t="s">
        <v>365</v>
      </c>
      <c r="H62" s="93" t="s">
        <v>366</v>
      </c>
      <c r="I62" s="93" t="s">
        <v>367</v>
      </c>
      <c r="J62" s="93" t="s">
        <v>332</v>
      </c>
      <c r="K62" s="93" t="s">
        <v>334</v>
      </c>
      <c r="L62"/>
      <c r="M62"/>
      <c r="N62"/>
      <c r="O62"/>
      <c r="P62"/>
      <c r="Q62"/>
      <c r="R62"/>
      <c r="S62"/>
    </row>
    <row r="63" spans="1:19">
      <c r="A63" s="93" t="s">
        <v>368</v>
      </c>
      <c r="B63" s="93" t="s">
        <v>639</v>
      </c>
      <c r="C63" s="93">
        <v>7.83</v>
      </c>
      <c r="D63" s="93">
        <v>7.83</v>
      </c>
      <c r="E63" s="93">
        <v>4.0919999999999996</v>
      </c>
      <c r="F63" s="93">
        <v>0.255</v>
      </c>
      <c r="G63" s="93">
        <v>0.129</v>
      </c>
      <c r="H63" s="93" t="s">
        <v>369</v>
      </c>
      <c r="I63" s="93" t="s">
        <v>350</v>
      </c>
      <c r="J63" s="93">
        <v>180</v>
      </c>
      <c r="K63" s="93" t="s">
        <v>351</v>
      </c>
      <c r="L63"/>
      <c r="M63"/>
      <c r="N63"/>
      <c r="O63"/>
      <c r="P63"/>
      <c r="Q63"/>
      <c r="R63"/>
      <c r="S63"/>
    </row>
    <row r="64" spans="1:19">
      <c r="A64" s="93" t="s">
        <v>370</v>
      </c>
      <c r="B64" s="93" t="s">
        <v>639</v>
      </c>
      <c r="C64" s="93">
        <v>38.049999999999997</v>
      </c>
      <c r="D64" s="93">
        <v>38.049999999999997</v>
      </c>
      <c r="E64" s="93">
        <v>4.0919999999999996</v>
      </c>
      <c r="F64" s="93">
        <v>0.255</v>
      </c>
      <c r="G64" s="93">
        <v>0.129</v>
      </c>
      <c r="H64" s="93" t="s">
        <v>369</v>
      </c>
      <c r="I64" s="93" t="s">
        <v>354</v>
      </c>
      <c r="J64" s="93">
        <v>180</v>
      </c>
      <c r="K64" s="93" t="s">
        <v>351</v>
      </c>
      <c r="L64"/>
      <c r="M64"/>
      <c r="N64"/>
      <c r="O64"/>
      <c r="P64"/>
      <c r="Q64"/>
      <c r="R64"/>
      <c r="S64"/>
    </row>
    <row r="65" spans="1:19">
      <c r="A65" s="93" t="s">
        <v>371</v>
      </c>
      <c r="B65" s="93" t="s">
        <v>639</v>
      </c>
      <c r="C65" s="93">
        <v>38.049999999999997</v>
      </c>
      <c r="D65" s="93">
        <v>38.049999999999997</v>
      </c>
      <c r="E65" s="93">
        <v>4.0919999999999996</v>
      </c>
      <c r="F65" s="93">
        <v>0.255</v>
      </c>
      <c r="G65" s="93">
        <v>0.129</v>
      </c>
      <c r="H65" s="93" t="s">
        <v>369</v>
      </c>
      <c r="I65" s="93" t="s">
        <v>358</v>
      </c>
      <c r="J65" s="93">
        <v>180</v>
      </c>
      <c r="K65" s="93" t="s">
        <v>351</v>
      </c>
      <c r="L65"/>
      <c r="M65"/>
      <c r="N65"/>
      <c r="O65"/>
      <c r="P65"/>
      <c r="Q65"/>
      <c r="R65"/>
      <c r="S65"/>
    </row>
    <row r="66" spans="1:19">
      <c r="A66" s="93" t="s">
        <v>372</v>
      </c>
      <c r="B66" s="93"/>
      <c r="C66" s="93"/>
      <c r="D66" s="93">
        <v>83.94</v>
      </c>
      <c r="E66" s="93">
        <v>4.09</v>
      </c>
      <c r="F66" s="93">
        <v>0.255</v>
      </c>
      <c r="G66" s="93">
        <v>0.129</v>
      </c>
      <c r="H66" s="93"/>
      <c r="I66" s="93"/>
      <c r="J66" s="93"/>
      <c r="K66" s="93"/>
      <c r="L66"/>
      <c r="M66"/>
      <c r="N66"/>
      <c r="O66"/>
      <c r="P66"/>
      <c r="Q66"/>
      <c r="R66"/>
      <c r="S66"/>
    </row>
    <row r="67" spans="1:19">
      <c r="A67" s="93" t="s">
        <v>373</v>
      </c>
      <c r="B67" s="93"/>
      <c r="C67" s="93"/>
      <c r="D67" s="93">
        <v>0</v>
      </c>
      <c r="E67" s="93" t="s">
        <v>374</v>
      </c>
      <c r="F67" s="93" t="s">
        <v>374</v>
      </c>
      <c r="G67" s="93" t="s">
        <v>374</v>
      </c>
      <c r="H67" s="93"/>
      <c r="I67" s="93"/>
      <c r="J67" s="93"/>
      <c r="K67" s="93"/>
      <c r="L67"/>
      <c r="M67"/>
      <c r="N67"/>
      <c r="O67"/>
      <c r="P67"/>
      <c r="Q67"/>
      <c r="R67"/>
      <c r="S67"/>
    </row>
    <row r="68" spans="1:19">
      <c r="A68" s="93" t="s">
        <v>375</v>
      </c>
      <c r="B68" s="93"/>
      <c r="C68" s="93"/>
      <c r="D68" s="93">
        <v>83.94</v>
      </c>
      <c r="E68" s="93">
        <v>4.09</v>
      </c>
      <c r="F68" s="93">
        <v>0.255</v>
      </c>
      <c r="G68" s="93">
        <v>0.129</v>
      </c>
      <c r="H68" s="93"/>
      <c r="I68" s="93"/>
      <c r="J68" s="93"/>
      <c r="K68" s="93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5"/>
      <c r="B70" s="93" t="s">
        <v>114</v>
      </c>
      <c r="C70" s="93" t="s">
        <v>376</v>
      </c>
      <c r="D70" s="93" t="s">
        <v>377</v>
      </c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3" t="s">
        <v>33</v>
      </c>
      <c r="B71" s="93"/>
      <c r="C71" s="93"/>
      <c r="D71" s="93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 s="85"/>
      <c r="B73" s="93" t="s">
        <v>114</v>
      </c>
      <c r="C73" s="93" t="s">
        <v>378</v>
      </c>
      <c r="D73" s="93" t="s">
        <v>379</v>
      </c>
      <c r="E73" s="93" t="s">
        <v>380</v>
      </c>
      <c r="F73" s="93" t="s">
        <v>381</v>
      </c>
      <c r="G73" s="93" t="s">
        <v>377</v>
      </c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382</v>
      </c>
      <c r="B74" s="93" t="s">
        <v>383</v>
      </c>
      <c r="C74" s="93">
        <v>63257.97</v>
      </c>
      <c r="D74" s="93">
        <v>43247.61</v>
      </c>
      <c r="E74" s="93">
        <v>20010.36</v>
      </c>
      <c r="F74" s="93">
        <v>0.68</v>
      </c>
      <c r="G74" s="93">
        <v>2.63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384</v>
      </c>
      <c r="B75" s="93" t="s">
        <v>383</v>
      </c>
      <c r="C75" s="93">
        <v>192843.09</v>
      </c>
      <c r="D75" s="93">
        <v>130377.97</v>
      </c>
      <c r="E75" s="93">
        <v>62465.11</v>
      </c>
      <c r="F75" s="93">
        <v>0.68</v>
      </c>
      <c r="G75" s="93">
        <v>2.89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3" t="s">
        <v>385</v>
      </c>
      <c r="B76" s="93" t="s">
        <v>383</v>
      </c>
      <c r="C76" s="93">
        <v>29573.279999999999</v>
      </c>
      <c r="D76" s="93">
        <v>20660.3</v>
      </c>
      <c r="E76" s="93">
        <v>8912.98</v>
      </c>
      <c r="F76" s="93">
        <v>0.7</v>
      </c>
      <c r="G76" s="93">
        <v>3.02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3" t="s">
        <v>386</v>
      </c>
      <c r="B77" s="93" t="s">
        <v>383</v>
      </c>
      <c r="C77" s="93">
        <v>27278.1</v>
      </c>
      <c r="D77" s="93">
        <v>18666.34</v>
      </c>
      <c r="E77" s="93">
        <v>8611.77</v>
      </c>
      <c r="F77" s="93">
        <v>0.68</v>
      </c>
      <c r="G77" s="93">
        <v>2.99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5"/>
      <c r="B79" s="93" t="s">
        <v>114</v>
      </c>
      <c r="C79" s="93" t="s">
        <v>378</v>
      </c>
      <c r="D79" s="93" t="s">
        <v>377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3" t="s">
        <v>387</v>
      </c>
      <c r="B80" s="93" t="s">
        <v>388</v>
      </c>
      <c r="C80" s="93">
        <v>2146.04</v>
      </c>
      <c r="D80" s="93">
        <v>1</v>
      </c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389</v>
      </c>
      <c r="B81" s="93" t="s">
        <v>390</v>
      </c>
      <c r="C81" s="93">
        <v>67595.11</v>
      </c>
      <c r="D81" s="93">
        <v>0.78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93" t="s">
        <v>391</v>
      </c>
      <c r="B82" s="93" t="s">
        <v>390</v>
      </c>
      <c r="C82" s="93">
        <v>190385.71</v>
      </c>
      <c r="D82" s="93">
        <v>0.78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3" t="s">
        <v>392</v>
      </c>
      <c r="B83" s="93" t="s">
        <v>390</v>
      </c>
      <c r="C83" s="93">
        <v>32615.22</v>
      </c>
      <c r="D83" s="93">
        <v>0.8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393</v>
      </c>
      <c r="B84" s="93" t="s">
        <v>390</v>
      </c>
      <c r="C84" s="93">
        <v>32617.79</v>
      </c>
      <c r="D84" s="93">
        <v>0.8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5"/>
      <c r="B86" s="93" t="s">
        <v>114</v>
      </c>
      <c r="C86" s="93" t="s">
        <v>394</v>
      </c>
      <c r="D86" s="93" t="s">
        <v>395</v>
      </c>
      <c r="E86" s="93" t="s">
        <v>396</v>
      </c>
      <c r="F86" s="93" t="s">
        <v>397</v>
      </c>
      <c r="G86" s="93" t="s">
        <v>398</v>
      </c>
      <c r="H86" s="93" t="s">
        <v>399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400</v>
      </c>
      <c r="B87" s="93" t="s">
        <v>401</v>
      </c>
      <c r="C87" s="93">
        <v>0.54</v>
      </c>
      <c r="D87" s="93">
        <v>49.8</v>
      </c>
      <c r="E87" s="93">
        <v>0.1</v>
      </c>
      <c r="F87" s="93">
        <v>8.86</v>
      </c>
      <c r="G87" s="93">
        <v>1</v>
      </c>
      <c r="H87" s="93" t="s">
        <v>402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403</v>
      </c>
      <c r="B88" s="93" t="s">
        <v>404</v>
      </c>
      <c r="C88" s="93">
        <v>0.56999999999999995</v>
      </c>
      <c r="D88" s="93">
        <v>622</v>
      </c>
      <c r="E88" s="93">
        <v>2.63</v>
      </c>
      <c r="F88" s="93">
        <v>2872.15</v>
      </c>
      <c r="G88" s="93">
        <v>1</v>
      </c>
      <c r="H88" s="93" t="s">
        <v>405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406</v>
      </c>
      <c r="B89" s="93" t="s">
        <v>404</v>
      </c>
      <c r="C89" s="93">
        <v>0.59</v>
      </c>
      <c r="D89" s="93">
        <v>1109.6500000000001</v>
      </c>
      <c r="E89" s="93">
        <v>7.77</v>
      </c>
      <c r="F89" s="93">
        <v>14568.55</v>
      </c>
      <c r="G89" s="93">
        <v>1</v>
      </c>
      <c r="H89" s="93" t="s">
        <v>405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407</v>
      </c>
      <c r="B90" s="93" t="s">
        <v>404</v>
      </c>
      <c r="C90" s="93">
        <v>0.55000000000000004</v>
      </c>
      <c r="D90" s="93">
        <v>622</v>
      </c>
      <c r="E90" s="93">
        <v>1.3</v>
      </c>
      <c r="F90" s="93">
        <v>1481.4</v>
      </c>
      <c r="G90" s="93">
        <v>1</v>
      </c>
      <c r="H90" s="93" t="s">
        <v>405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408</v>
      </c>
      <c r="B91" s="93" t="s">
        <v>404</v>
      </c>
      <c r="C91" s="93">
        <v>0.55000000000000004</v>
      </c>
      <c r="D91" s="93">
        <v>622</v>
      </c>
      <c r="E91" s="93">
        <v>1.1399999999999999</v>
      </c>
      <c r="F91" s="93">
        <v>1293.33</v>
      </c>
      <c r="G91" s="93">
        <v>1</v>
      </c>
      <c r="H91" s="93" t="s">
        <v>405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5"/>
      <c r="B93" s="93" t="s">
        <v>114</v>
      </c>
      <c r="C93" s="93" t="s">
        <v>409</v>
      </c>
      <c r="D93" s="93" t="s">
        <v>410</v>
      </c>
      <c r="E93" s="93" t="s">
        <v>411</v>
      </c>
      <c r="F93" s="93" t="s">
        <v>412</v>
      </c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33</v>
      </c>
      <c r="B94" s="93"/>
      <c r="C94" s="93"/>
      <c r="D94" s="93"/>
      <c r="E94" s="93"/>
      <c r="F94" s="93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5"/>
      <c r="B96" s="93" t="s">
        <v>114</v>
      </c>
      <c r="C96" s="93" t="s">
        <v>413</v>
      </c>
      <c r="D96" s="93" t="s">
        <v>414</v>
      </c>
      <c r="E96" s="93" t="s">
        <v>415</v>
      </c>
      <c r="F96" s="93" t="s">
        <v>416</v>
      </c>
      <c r="G96" s="93" t="s">
        <v>417</v>
      </c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33</v>
      </c>
      <c r="B97" s="93"/>
      <c r="C97" s="93"/>
      <c r="D97" s="93"/>
      <c r="E97" s="93"/>
      <c r="F97" s="93"/>
      <c r="G97" s="93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5"/>
      <c r="B99" s="93" t="s">
        <v>432</v>
      </c>
      <c r="C99" s="93" t="s">
        <v>433</v>
      </c>
      <c r="D99" s="93" t="s">
        <v>434</v>
      </c>
      <c r="E99" s="93" t="s">
        <v>435</v>
      </c>
      <c r="F99" s="93" t="s">
        <v>436</v>
      </c>
      <c r="G99" s="93" t="s">
        <v>437</v>
      </c>
      <c r="H99" s="93" t="s">
        <v>438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3" t="s">
        <v>418</v>
      </c>
      <c r="B100" s="93">
        <v>36404.498299999999</v>
      </c>
      <c r="C100" s="93">
        <v>60.6008</v>
      </c>
      <c r="D100" s="93">
        <v>135.2406</v>
      </c>
      <c r="E100" s="93">
        <v>0</v>
      </c>
      <c r="F100" s="93">
        <v>5.0000000000000001E-4</v>
      </c>
      <c r="G100" s="93">
        <v>240479.72880000001</v>
      </c>
      <c r="H100" s="93">
        <v>15144.574500000001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3" t="s">
        <v>419</v>
      </c>
      <c r="B101" s="93">
        <v>31770.349699999999</v>
      </c>
      <c r="C101" s="93">
        <v>53.853000000000002</v>
      </c>
      <c r="D101" s="93">
        <v>122.7627</v>
      </c>
      <c r="E101" s="93">
        <v>0</v>
      </c>
      <c r="F101" s="93">
        <v>5.0000000000000001E-4</v>
      </c>
      <c r="G101" s="93">
        <v>218303.5497</v>
      </c>
      <c r="H101" s="93">
        <v>13305.9848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3" t="s">
        <v>420</v>
      </c>
      <c r="B102" s="93">
        <v>31143.5298</v>
      </c>
      <c r="C102" s="93">
        <v>56.731200000000001</v>
      </c>
      <c r="D102" s="93">
        <v>139.65799999999999</v>
      </c>
      <c r="E102" s="93">
        <v>0</v>
      </c>
      <c r="F102" s="93">
        <v>5.0000000000000001E-4</v>
      </c>
      <c r="G102" s="93">
        <v>248393.57079999999</v>
      </c>
      <c r="H102" s="93">
        <v>13407.392599999999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3" t="s">
        <v>421</v>
      </c>
      <c r="B103" s="93">
        <v>29966.030999999999</v>
      </c>
      <c r="C103" s="93">
        <v>56.459299999999999</v>
      </c>
      <c r="D103" s="93">
        <v>143.5598</v>
      </c>
      <c r="E103" s="93">
        <v>0</v>
      </c>
      <c r="F103" s="93">
        <v>5.0000000000000001E-4</v>
      </c>
      <c r="G103" s="93">
        <v>255352.03150000001</v>
      </c>
      <c r="H103" s="93">
        <v>13073.462299999999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3" t="s">
        <v>266</v>
      </c>
      <c r="B104" s="93">
        <v>33848.0262</v>
      </c>
      <c r="C104" s="93">
        <v>65.286600000000007</v>
      </c>
      <c r="D104" s="93">
        <v>169.57499999999999</v>
      </c>
      <c r="E104" s="93">
        <v>0</v>
      </c>
      <c r="F104" s="93">
        <v>5.9999999999999995E-4</v>
      </c>
      <c r="G104" s="93">
        <v>301639.85940000002</v>
      </c>
      <c r="H104" s="93">
        <v>14906.8269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3" t="s">
        <v>422</v>
      </c>
      <c r="B105" s="93">
        <v>37897.597199999997</v>
      </c>
      <c r="C105" s="93">
        <v>73.180199999999999</v>
      </c>
      <c r="D105" s="93">
        <v>190.26859999999999</v>
      </c>
      <c r="E105" s="93">
        <v>0</v>
      </c>
      <c r="F105" s="93">
        <v>6.9999999999999999E-4</v>
      </c>
      <c r="G105" s="93">
        <v>338450.32689999999</v>
      </c>
      <c r="H105" s="93">
        <v>16697.9192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3" t="s">
        <v>423</v>
      </c>
      <c r="B106" s="93">
        <v>40916.534800000001</v>
      </c>
      <c r="C106" s="93">
        <v>79.009799999999998</v>
      </c>
      <c r="D106" s="93">
        <v>205.4254</v>
      </c>
      <c r="E106" s="93">
        <v>0</v>
      </c>
      <c r="F106" s="93">
        <v>6.9999999999999999E-4</v>
      </c>
      <c r="G106" s="93">
        <v>365411.40029999998</v>
      </c>
      <c r="H106" s="93">
        <v>18028.081900000001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93" t="s">
        <v>424</v>
      </c>
      <c r="B107" s="93">
        <v>41135.0147</v>
      </c>
      <c r="C107" s="93">
        <v>79.431700000000006</v>
      </c>
      <c r="D107" s="93">
        <v>206.5223</v>
      </c>
      <c r="E107" s="93">
        <v>0</v>
      </c>
      <c r="F107" s="93">
        <v>8.0000000000000004E-4</v>
      </c>
      <c r="G107" s="93">
        <v>367362.58199999999</v>
      </c>
      <c r="H107" s="93">
        <v>18124.345700000002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3" t="s">
        <v>425</v>
      </c>
      <c r="B108" s="93">
        <v>36035.299599999998</v>
      </c>
      <c r="C108" s="93">
        <v>69.583399999999997</v>
      </c>
      <c r="D108" s="93">
        <v>180.9151</v>
      </c>
      <c r="E108" s="93">
        <v>0</v>
      </c>
      <c r="F108" s="93">
        <v>6.9999999999999999E-4</v>
      </c>
      <c r="G108" s="93">
        <v>321812.40950000001</v>
      </c>
      <c r="H108" s="93">
        <v>15877.3117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3" t="s">
        <v>426</v>
      </c>
      <c r="B109" s="93">
        <v>30277.435799999999</v>
      </c>
      <c r="C109" s="93">
        <v>57.539900000000003</v>
      </c>
      <c r="D109" s="93">
        <v>147.4726</v>
      </c>
      <c r="E109" s="93">
        <v>0</v>
      </c>
      <c r="F109" s="93">
        <v>5.0000000000000001E-4</v>
      </c>
      <c r="G109" s="93">
        <v>262316.42129999999</v>
      </c>
      <c r="H109" s="93">
        <v>13254.930200000001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3" t="s">
        <v>427</v>
      </c>
      <c r="B110" s="93">
        <v>29614.456200000001</v>
      </c>
      <c r="C110" s="93">
        <v>53.499299999999998</v>
      </c>
      <c r="D110" s="93">
        <v>130.6122</v>
      </c>
      <c r="E110" s="93">
        <v>0</v>
      </c>
      <c r="F110" s="93">
        <v>5.0000000000000001E-4</v>
      </c>
      <c r="G110" s="93">
        <v>232300.43520000001</v>
      </c>
      <c r="H110" s="93">
        <v>12707.8837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3" t="s">
        <v>428</v>
      </c>
      <c r="B111" s="93">
        <v>34491.091899999999</v>
      </c>
      <c r="C111" s="93">
        <v>58.714700000000001</v>
      </c>
      <c r="D111" s="93">
        <v>134.50059999999999</v>
      </c>
      <c r="E111" s="93">
        <v>0</v>
      </c>
      <c r="F111" s="93">
        <v>5.0000000000000001E-4</v>
      </c>
      <c r="G111" s="93">
        <v>239179.5546</v>
      </c>
      <c r="H111" s="93">
        <v>14468.5551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3"/>
      <c r="B112" s="93"/>
      <c r="C112" s="93"/>
      <c r="D112" s="93"/>
      <c r="E112" s="93"/>
      <c r="F112" s="93"/>
      <c r="G112" s="93"/>
      <c r="H112" s="93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3" t="s">
        <v>429</v>
      </c>
      <c r="B113" s="93">
        <v>413499.8652</v>
      </c>
      <c r="C113" s="93">
        <v>763.88990000000001</v>
      </c>
      <c r="D113" s="93">
        <v>1906.5129999999999</v>
      </c>
      <c r="E113" s="93">
        <v>0</v>
      </c>
      <c r="F113" s="93">
        <v>7.0000000000000001E-3</v>
      </c>
      <c r="G113" s="94">
        <v>3391000</v>
      </c>
      <c r="H113" s="93">
        <v>178997.26860000001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3" t="s">
        <v>430</v>
      </c>
      <c r="B114" s="93">
        <v>29614.456200000001</v>
      </c>
      <c r="C114" s="93">
        <v>53.499299999999998</v>
      </c>
      <c r="D114" s="93">
        <v>122.7627</v>
      </c>
      <c r="E114" s="93">
        <v>0</v>
      </c>
      <c r="F114" s="93">
        <v>5.0000000000000001E-4</v>
      </c>
      <c r="G114" s="93">
        <v>218303.5497</v>
      </c>
      <c r="H114" s="93">
        <v>12707.8837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3" t="s">
        <v>431</v>
      </c>
      <c r="B115" s="93">
        <v>41135.0147</v>
      </c>
      <c r="C115" s="93">
        <v>79.431700000000006</v>
      </c>
      <c r="D115" s="93">
        <v>206.5223</v>
      </c>
      <c r="E115" s="93">
        <v>0</v>
      </c>
      <c r="F115" s="93">
        <v>8.0000000000000004E-4</v>
      </c>
      <c r="G115" s="93">
        <v>367362.58199999999</v>
      </c>
      <c r="H115" s="93">
        <v>18124.345700000002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5"/>
      <c r="B117" s="93" t="s">
        <v>439</v>
      </c>
      <c r="C117" s="93" t="s">
        <v>440</v>
      </c>
      <c r="D117" s="93" t="s">
        <v>441</v>
      </c>
      <c r="E117" s="93" t="s">
        <v>442</v>
      </c>
      <c r="F117" s="93" t="s">
        <v>443</v>
      </c>
      <c r="G117" s="93" t="s">
        <v>444</v>
      </c>
      <c r="H117" s="93" t="s">
        <v>445</v>
      </c>
      <c r="I117" s="93" t="s">
        <v>446</v>
      </c>
      <c r="J117" s="93" t="s">
        <v>447</v>
      </c>
      <c r="K117" s="93" t="s">
        <v>448</v>
      </c>
      <c r="L117" s="93" t="s">
        <v>449</v>
      </c>
      <c r="M117" s="93" t="s">
        <v>450</v>
      </c>
      <c r="N117" s="93" t="s">
        <v>451</v>
      </c>
      <c r="O117" s="93" t="s">
        <v>452</v>
      </c>
      <c r="P117" s="93" t="s">
        <v>453</v>
      </c>
      <c r="Q117" s="93" t="s">
        <v>454</v>
      </c>
      <c r="R117" s="93" t="s">
        <v>455</v>
      </c>
      <c r="S117" s="93" t="s">
        <v>456</v>
      </c>
    </row>
    <row r="118" spans="1:19">
      <c r="A118" s="93" t="s">
        <v>418</v>
      </c>
      <c r="B118" s="94">
        <v>138658000000</v>
      </c>
      <c r="C118" s="93">
        <v>107583.848</v>
      </c>
      <c r="D118" s="93" t="s">
        <v>618</v>
      </c>
      <c r="E118" s="93">
        <v>66738.464999999997</v>
      </c>
      <c r="F118" s="93">
        <v>10771.038</v>
      </c>
      <c r="G118" s="93">
        <v>20215.432000000001</v>
      </c>
      <c r="H118" s="93">
        <v>0</v>
      </c>
      <c r="I118" s="93">
        <v>9858.9140000000007</v>
      </c>
      <c r="J118" s="93">
        <v>0</v>
      </c>
      <c r="K118" s="93">
        <v>0</v>
      </c>
      <c r="L118" s="93">
        <v>0</v>
      </c>
      <c r="M118" s="93">
        <v>0</v>
      </c>
      <c r="N118" s="93">
        <v>0</v>
      </c>
      <c r="O118" s="93">
        <v>0</v>
      </c>
      <c r="P118" s="93">
        <v>0</v>
      </c>
      <c r="Q118" s="93">
        <v>0</v>
      </c>
      <c r="R118" s="93">
        <v>0</v>
      </c>
      <c r="S118" s="93">
        <v>0</v>
      </c>
    </row>
    <row r="119" spans="1:19">
      <c r="A119" s="93" t="s">
        <v>419</v>
      </c>
      <c r="B119" s="94">
        <v>125872000000</v>
      </c>
      <c r="C119" s="93">
        <v>113417.18</v>
      </c>
      <c r="D119" s="93" t="s">
        <v>590</v>
      </c>
      <c r="E119" s="93">
        <v>66738.464999999997</v>
      </c>
      <c r="F119" s="93">
        <v>10771.038</v>
      </c>
      <c r="G119" s="93">
        <v>20215.432000000001</v>
      </c>
      <c r="H119" s="93">
        <v>0</v>
      </c>
      <c r="I119" s="93">
        <v>15692.245999999999</v>
      </c>
      <c r="J119" s="93">
        <v>0</v>
      </c>
      <c r="K119" s="93">
        <v>0</v>
      </c>
      <c r="L119" s="93">
        <v>0</v>
      </c>
      <c r="M119" s="93">
        <v>0</v>
      </c>
      <c r="N119" s="93">
        <v>0</v>
      </c>
      <c r="O119" s="93">
        <v>0</v>
      </c>
      <c r="P119" s="93">
        <v>0</v>
      </c>
      <c r="Q119" s="93">
        <v>0</v>
      </c>
      <c r="R119" s="93">
        <v>0</v>
      </c>
      <c r="S119" s="93">
        <v>0</v>
      </c>
    </row>
    <row r="120" spans="1:19">
      <c r="A120" s="93" t="s">
        <v>420</v>
      </c>
      <c r="B120" s="94">
        <v>143221000000</v>
      </c>
      <c r="C120" s="93">
        <v>123085.79</v>
      </c>
      <c r="D120" s="93" t="s">
        <v>479</v>
      </c>
      <c r="E120" s="93">
        <v>66738.464999999997</v>
      </c>
      <c r="F120" s="93">
        <v>10771.038</v>
      </c>
      <c r="G120" s="93">
        <v>20215.432000000001</v>
      </c>
      <c r="H120" s="93">
        <v>0</v>
      </c>
      <c r="I120" s="93">
        <v>25360.856</v>
      </c>
      <c r="J120" s="93">
        <v>0</v>
      </c>
      <c r="K120" s="93">
        <v>0</v>
      </c>
      <c r="L120" s="93">
        <v>0</v>
      </c>
      <c r="M120" s="93">
        <v>0</v>
      </c>
      <c r="N120" s="93">
        <v>0</v>
      </c>
      <c r="O120" s="93">
        <v>0</v>
      </c>
      <c r="P120" s="93">
        <v>0</v>
      </c>
      <c r="Q120" s="93">
        <v>0</v>
      </c>
      <c r="R120" s="93">
        <v>0</v>
      </c>
      <c r="S120" s="93">
        <v>0</v>
      </c>
    </row>
    <row r="121" spans="1:19">
      <c r="A121" s="93" t="s">
        <v>421</v>
      </c>
      <c r="B121" s="94">
        <v>147234000000</v>
      </c>
      <c r="C121" s="93">
        <v>148438.90900000001</v>
      </c>
      <c r="D121" s="93" t="s">
        <v>565</v>
      </c>
      <c r="E121" s="93">
        <v>66738.464999999997</v>
      </c>
      <c r="F121" s="93">
        <v>10771.038</v>
      </c>
      <c r="G121" s="93">
        <v>20215.432000000001</v>
      </c>
      <c r="H121" s="93">
        <v>0</v>
      </c>
      <c r="I121" s="93">
        <v>50713.974999999999</v>
      </c>
      <c r="J121" s="93">
        <v>0</v>
      </c>
      <c r="K121" s="93">
        <v>0</v>
      </c>
      <c r="L121" s="93">
        <v>0</v>
      </c>
      <c r="M121" s="93">
        <v>0</v>
      </c>
      <c r="N121" s="93">
        <v>0</v>
      </c>
      <c r="O121" s="93">
        <v>0</v>
      </c>
      <c r="P121" s="93">
        <v>0</v>
      </c>
      <c r="Q121" s="93">
        <v>0</v>
      </c>
      <c r="R121" s="93">
        <v>0</v>
      </c>
      <c r="S121" s="93">
        <v>0</v>
      </c>
    </row>
    <row r="122" spans="1:19">
      <c r="A122" s="93" t="s">
        <v>266</v>
      </c>
      <c r="B122" s="94">
        <v>173923000000</v>
      </c>
      <c r="C122" s="93">
        <v>164715.255</v>
      </c>
      <c r="D122" s="93" t="s">
        <v>619</v>
      </c>
      <c r="E122" s="93">
        <v>66738.464999999997</v>
      </c>
      <c r="F122" s="93">
        <v>10771.038</v>
      </c>
      <c r="G122" s="93">
        <v>20215.432000000001</v>
      </c>
      <c r="H122" s="93">
        <v>0</v>
      </c>
      <c r="I122" s="93">
        <v>66990.320999999996</v>
      </c>
      <c r="J122" s="93">
        <v>0</v>
      </c>
      <c r="K122" s="93">
        <v>0</v>
      </c>
      <c r="L122" s="93">
        <v>0</v>
      </c>
      <c r="M122" s="93">
        <v>0</v>
      </c>
      <c r="N122" s="93">
        <v>0</v>
      </c>
      <c r="O122" s="93">
        <v>0</v>
      </c>
      <c r="P122" s="93">
        <v>0</v>
      </c>
      <c r="Q122" s="93">
        <v>0</v>
      </c>
      <c r="R122" s="93">
        <v>0</v>
      </c>
      <c r="S122" s="93">
        <v>0</v>
      </c>
    </row>
    <row r="123" spans="1:19">
      <c r="A123" s="93" t="s">
        <v>422</v>
      </c>
      <c r="B123" s="94">
        <v>195147000000</v>
      </c>
      <c r="C123" s="93">
        <v>179110.508</v>
      </c>
      <c r="D123" s="93" t="s">
        <v>566</v>
      </c>
      <c r="E123" s="93">
        <v>66738.464999999997</v>
      </c>
      <c r="F123" s="93">
        <v>10771.038</v>
      </c>
      <c r="G123" s="93">
        <v>20215.432000000001</v>
      </c>
      <c r="H123" s="93">
        <v>0</v>
      </c>
      <c r="I123" s="93">
        <v>81385.573999999993</v>
      </c>
      <c r="J123" s="93">
        <v>0</v>
      </c>
      <c r="K123" s="93">
        <v>0</v>
      </c>
      <c r="L123" s="93">
        <v>0</v>
      </c>
      <c r="M123" s="93">
        <v>0</v>
      </c>
      <c r="N123" s="93">
        <v>0</v>
      </c>
      <c r="O123" s="93">
        <v>0</v>
      </c>
      <c r="P123" s="93">
        <v>0</v>
      </c>
      <c r="Q123" s="93">
        <v>0</v>
      </c>
      <c r="R123" s="93">
        <v>0</v>
      </c>
      <c r="S123" s="93">
        <v>0</v>
      </c>
    </row>
    <row r="124" spans="1:19">
      <c r="A124" s="93" t="s">
        <v>423</v>
      </c>
      <c r="B124" s="94">
        <v>210693000000</v>
      </c>
      <c r="C124" s="93">
        <v>194598.46299999999</v>
      </c>
      <c r="D124" s="93" t="s">
        <v>591</v>
      </c>
      <c r="E124" s="93">
        <v>66738.464999999997</v>
      </c>
      <c r="F124" s="93">
        <v>10771.038</v>
      </c>
      <c r="G124" s="93">
        <v>20215.432000000001</v>
      </c>
      <c r="H124" s="93">
        <v>0</v>
      </c>
      <c r="I124" s="93">
        <v>96873.528999999995</v>
      </c>
      <c r="J124" s="93">
        <v>0</v>
      </c>
      <c r="K124" s="93">
        <v>0</v>
      </c>
      <c r="L124" s="93">
        <v>0</v>
      </c>
      <c r="M124" s="93">
        <v>0</v>
      </c>
      <c r="N124" s="93">
        <v>0</v>
      </c>
      <c r="O124" s="93">
        <v>0</v>
      </c>
      <c r="P124" s="93">
        <v>0</v>
      </c>
      <c r="Q124" s="93">
        <v>0</v>
      </c>
      <c r="R124" s="93">
        <v>0</v>
      </c>
      <c r="S124" s="93">
        <v>0</v>
      </c>
    </row>
    <row r="125" spans="1:19">
      <c r="A125" s="93" t="s">
        <v>424</v>
      </c>
      <c r="B125" s="94">
        <v>211818000000</v>
      </c>
      <c r="C125" s="93">
        <v>183890.06200000001</v>
      </c>
      <c r="D125" s="93" t="s">
        <v>480</v>
      </c>
      <c r="E125" s="93">
        <v>66738.464999999997</v>
      </c>
      <c r="F125" s="93">
        <v>10771.038</v>
      </c>
      <c r="G125" s="93">
        <v>20215.432000000001</v>
      </c>
      <c r="H125" s="93">
        <v>0</v>
      </c>
      <c r="I125" s="93">
        <v>86165.127999999997</v>
      </c>
      <c r="J125" s="93">
        <v>0</v>
      </c>
      <c r="K125" s="93">
        <v>0</v>
      </c>
      <c r="L125" s="93">
        <v>0</v>
      </c>
      <c r="M125" s="93">
        <v>0</v>
      </c>
      <c r="N125" s="93">
        <v>0</v>
      </c>
      <c r="O125" s="93">
        <v>0</v>
      </c>
      <c r="P125" s="93">
        <v>0</v>
      </c>
      <c r="Q125" s="93">
        <v>0</v>
      </c>
      <c r="R125" s="93">
        <v>0</v>
      </c>
      <c r="S125" s="93">
        <v>0</v>
      </c>
    </row>
    <row r="126" spans="1:19">
      <c r="A126" s="93" t="s">
        <v>425</v>
      </c>
      <c r="B126" s="94">
        <v>185554000000</v>
      </c>
      <c r="C126" s="93">
        <v>169161.26800000001</v>
      </c>
      <c r="D126" s="93" t="s">
        <v>567</v>
      </c>
      <c r="E126" s="93">
        <v>66738.464999999997</v>
      </c>
      <c r="F126" s="93">
        <v>10771.038</v>
      </c>
      <c r="G126" s="93">
        <v>20215.432000000001</v>
      </c>
      <c r="H126" s="93">
        <v>0</v>
      </c>
      <c r="I126" s="93">
        <v>71436.334000000003</v>
      </c>
      <c r="J126" s="93">
        <v>0</v>
      </c>
      <c r="K126" s="93">
        <v>0</v>
      </c>
      <c r="L126" s="93">
        <v>0</v>
      </c>
      <c r="M126" s="93">
        <v>0</v>
      </c>
      <c r="N126" s="93">
        <v>0</v>
      </c>
      <c r="O126" s="93">
        <v>0</v>
      </c>
      <c r="P126" s="93">
        <v>0</v>
      </c>
      <c r="Q126" s="93">
        <v>0</v>
      </c>
      <c r="R126" s="93">
        <v>0</v>
      </c>
      <c r="S126" s="93">
        <v>0</v>
      </c>
    </row>
    <row r="127" spans="1:19">
      <c r="A127" s="93" t="s">
        <v>426</v>
      </c>
      <c r="B127" s="94">
        <v>151249000000</v>
      </c>
      <c r="C127" s="93">
        <v>152492.997</v>
      </c>
      <c r="D127" s="93" t="s">
        <v>481</v>
      </c>
      <c r="E127" s="93">
        <v>66738.464999999997</v>
      </c>
      <c r="F127" s="93">
        <v>10771.038</v>
      </c>
      <c r="G127" s="93">
        <v>20215.432000000001</v>
      </c>
      <c r="H127" s="93">
        <v>0</v>
      </c>
      <c r="I127" s="93">
        <v>54768.063000000002</v>
      </c>
      <c r="J127" s="93">
        <v>0</v>
      </c>
      <c r="K127" s="93">
        <v>0</v>
      </c>
      <c r="L127" s="93">
        <v>0</v>
      </c>
      <c r="M127" s="93">
        <v>0</v>
      </c>
      <c r="N127" s="93">
        <v>0</v>
      </c>
      <c r="O127" s="93">
        <v>0</v>
      </c>
      <c r="P127" s="93">
        <v>0</v>
      </c>
      <c r="Q127" s="93">
        <v>0</v>
      </c>
      <c r="R127" s="93">
        <v>0</v>
      </c>
      <c r="S127" s="93">
        <v>0</v>
      </c>
    </row>
    <row r="128" spans="1:19">
      <c r="A128" s="93" t="s">
        <v>427</v>
      </c>
      <c r="B128" s="94">
        <v>133942000000</v>
      </c>
      <c r="C128" s="93">
        <v>115707.2</v>
      </c>
      <c r="D128" s="93" t="s">
        <v>568</v>
      </c>
      <c r="E128" s="93">
        <v>66738.464999999997</v>
      </c>
      <c r="F128" s="93">
        <v>10771.038</v>
      </c>
      <c r="G128" s="93">
        <v>20215.432000000001</v>
      </c>
      <c r="H128" s="93">
        <v>0</v>
      </c>
      <c r="I128" s="93">
        <v>17982.266</v>
      </c>
      <c r="J128" s="93">
        <v>0</v>
      </c>
      <c r="K128" s="93">
        <v>0</v>
      </c>
      <c r="L128" s="93">
        <v>0</v>
      </c>
      <c r="M128" s="93">
        <v>0</v>
      </c>
      <c r="N128" s="93">
        <v>0</v>
      </c>
      <c r="O128" s="93">
        <v>0</v>
      </c>
      <c r="P128" s="93">
        <v>0</v>
      </c>
      <c r="Q128" s="93">
        <v>0</v>
      </c>
      <c r="R128" s="93">
        <v>0</v>
      </c>
      <c r="S128" s="93">
        <v>0</v>
      </c>
    </row>
    <row r="129" spans="1:19">
      <c r="A129" s="93" t="s">
        <v>428</v>
      </c>
      <c r="B129" s="94">
        <v>137909000000</v>
      </c>
      <c r="C129" s="93">
        <v>105152.136</v>
      </c>
      <c r="D129" s="93" t="s">
        <v>620</v>
      </c>
      <c r="E129" s="93">
        <v>66738.464999999997</v>
      </c>
      <c r="F129" s="93">
        <v>10771.038</v>
      </c>
      <c r="G129" s="93">
        <v>20215.432000000001</v>
      </c>
      <c r="H129" s="93">
        <v>0</v>
      </c>
      <c r="I129" s="93">
        <v>7427.201</v>
      </c>
      <c r="J129" s="93">
        <v>0</v>
      </c>
      <c r="K129" s="93">
        <v>0</v>
      </c>
      <c r="L129" s="93">
        <v>0</v>
      </c>
      <c r="M129" s="93">
        <v>0</v>
      </c>
      <c r="N129" s="93">
        <v>0</v>
      </c>
      <c r="O129" s="93">
        <v>0</v>
      </c>
      <c r="P129" s="93">
        <v>0</v>
      </c>
      <c r="Q129" s="93">
        <v>0</v>
      </c>
      <c r="R129" s="93">
        <v>0</v>
      </c>
      <c r="S129" s="93">
        <v>0</v>
      </c>
    </row>
    <row r="130" spans="1:19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</row>
    <row r="131" spans="1:19">
      <c r="A131" s="93" t="s">
        <v>429</v>
      </c>
      <c r="B131" s="94">
        <v>1955220000000</v>
      </c>
      <c r="C131" s="93"/>
      <c r="D131" s="93"/>
      <c r="E131" s="93"/>
      <c r="F131" s="93"/>
      <c r="G131" s="93"/>
      <c r="H131" s="93"/>
      <c r="I131" s="93"/>
      <c r="J131" s="93"/>
      <c r="K131" s="93">
        <v>0</v>
      </c>
      <c r="L131" s="93">
        <v>0</v>
      </c>
      <c r="M131" s="93">
        <v>0</v>
      </c>
      <c r="N131" s="93">
        <v>0</v>
      </c>
      <c r="O131" s="93">
        <v>0</v>
      </c>
      <c r="P131" s="93">
        <v>0</v>
      </c>
      <c r="Q131" s="93">
        <v>0</v>
      </c>
      <c r="R131" s="93">
        <v>0</v>
      </c>
      <c r="S131" s="93">
        <v>0</v>
      </c>
    </row>
    <row r="132" spans="1:19">
      <c r="A132" s="93" t="s">
        <v>430</v>
      </c>
      <c r="B132" s="94">
        <v>125872000000</v>
      </c>
      <c r="C132" s="93">
        <v>105152.136</v>
      </c>
      <c r="D132" s="93"/>
      <c r="E132" s="93">
        <v>66738.464999999997</v>
      </c>
      <c r="F132" s="93">
        <v>10771.038</v>
      </c>
      <c r="G132" s="93">
        <v>20215.432000000001</v>
      </c>
      <c r="H132" s="93">
        <v>0</v>
      </c>
      <c r="I132" s="93">
        <v>7427.201</v>
      </c>
      <c r="J132" s="93">
        <v>0</v>
      </c>
      <c r="K132" s="93">
        <v>0</v>
      </c>
      <c r="L132" s="93">
        <v>0</v>
      </c>
      <c r="M132" s="93">
        <v>0</v>
      </c>
      <c r="N132" s="93">
        <v>0</v>
      </c>
      <c r="O132" s="93">
        <v>0</v>
      </c>
      <c r="P132" s="93">
        <v>0</v>
      </c>
      <c r="Q132" s="93">
        <v>0</v>
      </c>
      <c r="R132" s="93">
        <v>0</v>
      </c>
      <c r="S132" s="93">
        <v>0</v>
      </c>
    </row>
    <row r="133" spans="1:19">
      <c r="A133" s="93" t="s">
        <v>431</v>
      </c>
      <c r="B133" s="94">
        <v>211818000000</v>
      </c>
      <c r="C133" s="93">
        <v>194598.46299999999</v>
      </c>
      <c r="D133" s="93"/>
      <c r="E133" s="93">
        <v>66738.464999999997</v>
      </c>
      <c r="F133" s="93">
        <v>10771.038</v>
      </c>
      <c r="G133" s="93">
        <v>20215.432000000001</v>
      </c>
      <c r="H133" s="93">
        <v>0</v>
      </c>
      <c r="I133" s="93">
        <v>96873.528999999995</v>
      </c>
      <c r="J133" s="93">
        <v>0</v>
      </c>
      <c r="K133" s="93">
        <v>0</v>
      </c>
      <c r="L133" s="93">
        <v>0</v>
      </c>
      <c r="M133" s="93">
        <v>0</v>
      </c>
      <c r="N133" s="93">
        <v>0</v>
      </c>
      <c r="O133" s="93">
        <v>0</v>
      </c>
      <c r="P133" s="93">
        <v>0</v>
      </c>
      <c r="Q133" s="93">
        <v>0</v>
      </c>
      <c r="R133" s="93">
        <v>0</v>
      </c>
      <c r="S133" s="93">
        <v>0</v>
      </c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5"/>
      <c r="B135" s="93" t="s">
        <v>462</v>
      </c>
      <c r="C135" s="93" t="s">
        <v>463</v>
      </c>
      <c r="D135" s="93" t="s">
        <v>464</v>
      </c>
      <c r="E135" s="93" t="s">
        <v>239</v>
      </c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3" t="s">
        <v>465</v>
      </c>
      <c r="B136" s="93">
        <v>54290.38</v>
      </c>
      <c r="C136" s="93">
        <v>6140.11</v>
      </c>
      <c r="D136" s="93">
        <v>0</v>
      </c>
      <c r="E136" s="93">
        <v>60430.49</v>
      </c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3" t="s">
        <v>466</v>
      </c>
      <c r="B137" s="93">
        <v>23.67</v>
      </c>
      <c r="C137" s="93">
        <v>2.68</v>
      </c>
      <c r="D137" s="93">
        <v>0</v>
      </c>
      <c r="E137" s="93">
        <v>26.34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3" t="s">
        <v>467</v>
      </c>
      <c r="B138" s="93">
        <v>23.67</v>
      </c>
      <c r="C138" s="93">
        <v>2.68</v>
      </c>
      <c r="D138" s="93">
        <v>0</v>
      </c>
      <c r="E138" s="93">
        <v>26.34</v>
      </c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4"/>
      <c r="B139" s="84"/>
    </row>
    <row r="140" spans="1:19">
      <c r="A140" s="84"/>
      <c r="B140" s="84"/>
    </row>
    <row r="141" spans="1:19">
      <c r="A141" s="84"/>
      <c r="B141" s="84"/>
    </row>
    <row r="142" spans="1:19">
      <c r="A142" s="84"/>
      <c r="B142" s="8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8"/>
  <dimension ref="A1:S142"/>
  <sheetViews>
    <sheetView workbookViewId="0"/>
  </sheetViews>
  <sheetFormatPr defaultRowHeight="10.5"/>
  <cols>
    <col min="1" max="1" width="38.83203125" style="83" customWidth="1"/>
    <col min="2" max="2" width="25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164062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4.83203125" style="83" customWidth="1"/>
    <col min="18" max="18" width="42.6640625" style="83" customWidth="1"/>
    <col min="19" max="19" width="48.1640625" style="83" customWidth="1"/>
    <col min="20" max="27" width="9.33203125" style="83" customWidth="1"/>
    <col min="28" max="16384" width="9.33203125" style="83"/>
  </cols>
  <sheetData>
    <row r="1" spans="1:19">
      <c r="A1" s="85"/>
      <c r="B1" s="93" t="s">
        <v>297</v>
      </c>
      <c r="C1" s="93" t="s">
        <v>298</v>
      </c>
      <c r="D1" s="93" t="s">
        <v>299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300</v>
      </c>
      <c r="B2" s="93">
        <v>1882.49</v>
      </c>
      <c r="C2" s="93">
        <v>820.62</v>
      </c>
      <c r="D2" s="93">
        <v>820.62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301</v>
      </c>
      <c r="B3" s="93">
        <v>1882.49</v>
      </c>
      <c r="C3" s="93">
        <v>820.62</v>
      </c>
      <c r="D3" s="93">
        <v>820.62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302</v>
      </c>
      <c r="B4" s="93">
        <v>5462.8</v>
      </c>
      <c r="C4" s="93">
        <v>2381.35</v>
      </c>
      <c r="D4" s="93">
        <v>2381.35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303</v>
      </c>
      <c r="B5" s="93">
        <v>5462.8</v>
      </c>
      <c r="C5" s="93">
        <v>2381.35</v>
      </c>
      <c r="D5" s="93">
        <v>2381.35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3" t="s">
        <v>304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305</v>
      </c>
      <c r="B8" s="93">
        <v>2293.9899999999998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306</v>
      </c>
      <c r="B9" s="93">
        <v>2293.9899999999998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307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3" t="s">
        <v>308</v>
      </c>
      <c r="C12" s="93" t="s">
        <v>309</v>
      </c>
      <c r="D12" s="93" t="s">
        <v>310</v>
      </c>
      <c r="E12" s="93" t="s">
        <v>311</v>
      </c>
      <c r="F12" s="93" t="s">
        <v>312</v>
      </c>
      <c r="G12" s="93" t="s">
        <v>313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70</v>
      </c>
      <c r="B13" s="93">
        <v>0.75</v>
      </c>
      <c r="C13" s="93">
        <v>181.48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71</v>
      </c>
      <c r="B14" s="93">
        <v>123.24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78</v>
      </c>
      <c r="B15" s="93">
        <v>971.08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79</v>
      </c>
      <c r="B16" s="93">
        <v>58.01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80</v>
      </c>
      <c r="B17" s="93">
        <v>198.81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81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82</v>
      </c>
      <c r="B19" s="93">
        <v>349.1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83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84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85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65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86</v>
      </c>
      <c r="B24" s="93">
        <v>0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87</v>
      </c>
      <c r="B25" s="93">
        <v>0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88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89</v>
      </c>
      <c r="B28" s="93">
        <v>1701.01</v>
      </c>
      <c r="C28" s="93">
        <v>181.48</v>
      </c>
      <c r="D28" s="93">
        <v>0</v>
      </c>
      <c r="E28" s="93">
        <v>0</v>
      </c>
      <c r="F28" s="93">
        <v>0</v>
      </c>
      <c r="G28" s="93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3" t="s">
        <v>304</v>
      </c>
      <c r="C30" s="93" t="s">
        <v>2</v>
      </c>
      <c r="D30" s="93" t="s">
        <v>314</v>
      </c>
      <c r="E30" s="93" t="s">
        <v>315</v>
      </c>
      <c r="F30" s="93" t="s">
        <v>316</v>
      </c>
      <c r="G30" s="93" t="s">
        <v>317</v>
      </c>
      <c r="H30" s="93" t="s">
        <v>318</v>
      </c>
      <c r="I30" s="93" t="s">
        <v>319</v>
      </c>
      <c r="J30" s="93" t="s">
        <v>320</v>
      </c>
      <c r="K30"/>
      <c r="L30"/>
      <c r="M30"/>
      <c r="N30"/>
      <c r="O30"/>
      <c r="P30"/>
      <c r="Q30"/>
      <c r="R30"/>
      <c r="S30"/>
    </row>
    <row r="31" spans="1:19">
      <c r="A31" s="93" t="s">
        <v>321</v>
      </c>
      <c r="B31" s="93">
        <v>379.89</v>
      </c>
      <c r="C31" s="93" t="s">
        <v>3</v>
      </c>
      <c r="D31" s="93">
        <v>2317.33</v>
      </c>
      <c r="E31" s="93">
        <v>1</v>
      </c>
      <c r="F31" s="93">
        <v>416.17</v>
      </c>
      <c r="G31" s="93">
        <v>0</v>
      </c>
      <c r="H31" s="93">
        <v>12.55</v>
      </c>
      <c r="I31" s="93">
        <v>27.87</v>
      </c>
      <c r="J31" s="93">
        <v>8.07</v>
      </c>
      <c r="K31"/>
      <c r="L31"/>
      <c r="M31"/>
      <c r="N31"/>
      <c r="O31"/>
      <c r="P31"/>
      <c r="Q31"/>
      <c r="R31"/>
      <c r="S31"/>
    </row>
    <row r="32" spans="1:19">
      <c r="A32" s="93" t="s">
        <v>322</v>
      </c>
      <c r="B32" s="93">
        <v>1600.48</v>
      </c>
      <c r="C32" s="93" t="s">
        <v>3</v>
      </c>
      <c r="D32" s="93">
        <v>9762.9500000000007</v>
      </c>
      <c r="E32" s="93">
        <v>1</v>
      </c>
      <c r="F32" s="93">
        <v>356.86</v>
      </c>
      <c r="G32" s="93">
        <v>0</v>
      </c>
      <c r="H32" s="93">
        <v>36.25</v>
      </c>
      <c r="I32" s="93">
        <v>6.19</v>
      </c>
      <c r="J32" s="93">
        <v>3.23</v>
      </c>
      <c r="K32"/>
      <c r="L32"/>
      <c r="M32"/>
      <c r="N32"/>
      <c r="O32"/>
      <c r="P32"/>
      <c r="Q32"/>
      <c r="R32"/>
      <c r="S32"/>
    </row>
    <row r="33" spans="1:19">
      <c r="A33" s="93" t="s">
        <v>323</v>
      </c>
      <c r="B33" s="93">
        <v>12</v>
      </c>
      <c r="C33" s="93" t="s">
        <v>3</v>
      </c>
      <c r="D33" s="93">
        <v>73.2</v>
      </c>
      <c r="E33" s="93">
        <v>1</v>
      </c>
      <c r="F33" s="93">
        <v>24.38</v>
      </c>
      <c r="G33" s="93">
        <v>7.83</v>
      </c>
      <c r="H33" s="93">
        <v>36.25</v>
      </c>
      <c r="I33" s="93">
        <v>6.19</v>
      </c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324</v>
      </c>
      <c r="B34" s="93">
        <v>150.81</v>
      </c>
      <c r="C34" s="93" t="s">
        <v>3</v>
      </c>
      <c r="D34" s="93">
        <v>919.94</v>
      </c>
      <c r="E34" s="93">
        <v>1</v>
      </c>
      <c r="F34" s="93">
        <v>189.8</v>
      </c>
      <c r="G34" s="93">
        <v>38.049999999999997</v>
      </c>
      <c r="H34" s="93">
        <v>36.25</v>
      </c>
      <c r="I34" s="93">
        <v>6.19</v>
      </c>
      <c r="J34" s="93">
        <v>3.23</v>
      </c>
      <c r="K34"/>
      <c r="L34"/>
      <c r="M34"/>
      <c r="N34"/>
      <c r="O34"/>
      <c r="P34"/>
      <c r="Q34"/>
      <c r="R34"/>
      <c r="S34"/>
    </row>
    <row r="35" spans="1:19">
      <c r="A35" s="93" t="s">
        <v>325</v>
      </c>
      <c r="B35" s="93">
        <v>150.81</v>
      </c>
      <c r="C35" s="93" t="s">
        <v>3</v>
      </c>
      <c r="D35" s="93">
        <v>919.94</v>
      </c>
      <c r="E35" s="93">
        <v>1</v>
      </c>
      <c r="F35" s="93">
        <v>189.8</v>
      </c>
      <c r="G35" s="93">
        <v>38.049999999999997</v>
      </c>
      <c r="H35" s="93">
        <v>36.25</v>
      </c>
      <c r="I35" s="93">
        <v>6.19</v>
      </c>
      <c r="J35" s="93">
        <v>21.52</v>
      </c>
      <c r="K35"/>
      <c r="L35"/>
      <c r="M35"/>
      <c r="N35"/>
      <c r="O35"/>
      <c r="P35"/>
      <c r="Q35"/>
      <c r="R35"/>
      <c r="S35"/>
    </row>
    <row r="36" spans="1:19">
      <c r="A36" s="93" t="s">
        <v>239</v>
      </c>
      <c r="B36" s="93">
        <v>2293.9899999999998</v>
      </c>
      <c r="C36" s="93"/>
      <c r="D36" s="93">
        <v>13993.36</v>
      </c>
      <c r="E36" s="93"/>
      <c r="F36" s="93">
        <v>1177.02</v>
      </c>
      <c r="G36" s="93">
        <v>83.94</v>
      </c>
      <c r="H36" s="93">
        <v>32.325200000000002</v>
      </c>
      <c r="I36" s="93">
        <v>7.11</v>
      </c>
      <c r="J36" s="93">
        <v>5.2169999999999996</v>
      </c>
      <c r="K36"/>
      <c r="L36"/>
      <c r="M36"/>
      <c r="N36"/>
      <c r="O36"/>
      <c r="P36"/>
      <c r="Q36"/>
      <c r="R36"/>
      <c r="S36"/>
    </row>
    <row r="37" spans="1:19">
      <c r="A37" s="93" t="s">
        <v>326</v>
      </c>
      <c r="B37" s="93">
        <v>2293.9899999999998</v>
      </c>
      <c r="C37" s="93"/>
      <c r="D37" s="93">
        <v>13993.36</v>
      </c>
      <c r="E37" s="93"/>
      <c r="F37" s="93">
        <v>1177.02</v>
      </c>
      <c r="G37" s="93">
        <v>83.94</v>
      </c>
      <c r="H37" s="93">
        <v>32.325200000000002</v>
      </c>
      <c r="I37" s="93">
        <v>7.11</v>
      </c>
      <c r="J37" s="93">
        <v>5.2169999999999996</v>
      </c>
      <c r="K37"/>
      <c r="L37"/>
      <c r="M37"/>
      <c r="N37"/>
      <c r="O37"/>
      <c r="P37"/>
      <c r="Q37"/>
      <c r="R37"/>
      <c r="S37"/>
    </row>
    <row r="38" spans="1:19">
      <c r="A38" s="93" t="s">
        <v>327</v>
      </c>
      <c r="B38" s="93">
        <v>0</v>
      </c>
      <c r="C38" s="93"/>
      <c r="D38" s="93">
        <v>0</v>
      </c>
      <c r="E38" s="93"/>
      <c r="F38" s="93">
        <v>0</v>
      </c>
      <c r="G38" s="93">
        <v>0</v>
      </c>
      <c r="H38" s="93"/>
      <c r="I38" s="93"/>
      <c r="J38" s="93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 s="85"/>
      <c r="B40" s="93" t="s">
        <v>49</v>
      </c>
      <c r="C40" s="93" t="s">
        <v>328</v>
      </c>
      <c r="D40" s="93" t="s">
        <v>329</v>
      </c>
      <c r="E40" s="93" t="s">
        <v>330</v>
      </c>
      <c r="F40" s="93" t="s">
        <v>331</v>
      </c>
      <c r="G40" s="93" t="s">
        <v>332</v>
      </c>
      <c r="H40" s="93" t="s">
        <v>333</v>
      </c>
      <c r="I40" s="93" t="s">
        <v>334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335</v>
      </c>
      <c r="B41" s="93" t="s">
        <v>336</v>
      </c>
      <c r="C41" s="93">
        <v>0.08</v>
      </c>
      <c r="D41" s="93">
        <v>2.3769999999999998</v>
      </c>
      <c r="E41" s="93">
        <v>3.6909999999999998</v>
      </c>
      <c r="F41" s="93">
        <v>42.67</v>
      </c>
      <c r="G41" s="93">
        <v>90</v>
      </c>
      <c r="H41" s="93">
        <v>90</v>
      </c>
      <c r="I41" s="93" t="s">
        <v>337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338</v>
      </c>
      <c r="B42" s="93" t="s">
        <v>336</v>
      </c>
      <c r="C42" s="93">
        <v>0.08</v>
      </c>
      <c r="D42" s="93">
        <v>2.3769999999999998</v>
      </c>
      <c r="E42" s="93">
        <v>3.6909999999999998</v>
      </c>
      <c r="F42" s="93">
        <v>330.83</v>
      </c>
      <c r="G42" s="93">
        <v>0</v>
      </c>
      <c r="H42" s="93">
        <v>90</v>
      </c>
      <c r="I42" s="93" t="s">
        <v>339</v>
      </c>
      <c r="J42"/>
      <c r="K42"/>
      <c r="L42"/>
      <c r="M42"/>
      <c r="N42"/>
      <c r="O42"/>
      <c r="P42"/>
      <c r="Q42"/>
      <c r="R42"/>
      <c r="S42"/>
    </row>
    <row r="43" spans="1:19">
      <c r="A43" s="93" t="s">
        <v>340</v>
      </c>
      <c r="B43" s="93" t="s">
        <v>336</v>
      </c>
      <c r="C43" s="93">
        <v>0.08</v>
      </c>
      <c r="D43" s="93">
        <v>2.3769999999999998</v>
      </c>
      <c r="E43" s="93">
        <v>3.6909999999999998</v>
      </c>
      <c r="F43" s="93">
        <v>42.67</v>
      </c>
      <c r="G43" s="93">
        <v>270</v>
      </c>
      <c r="H43" s="93">
        <v>90</v>
      </c>
      <c r="I43" s="93" t="s">
        <v>341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342</v>
      </c>
      <c r="B44" s="93" t="s">
        <v>343</v>
      </c>
      <c r="C44" s="93">
        <v>0.3</v>
      </c>
      <c r="D44" s="93">
        <v>3.12</v>
      </c>
      <c r="E44" s="93">
        <v>12.904</v>
      </c>
      <c r="F44" s="93">
        <v>379.89</v>
      </c>
      <c r="G44" s="93">
        <v>90</v>
      </c>
      <c r="H44" s="93">
        <v>180</v>
      </c>
      <c r="I44" s="93"/>
      <c r="J44"/>
      <c r="K44"/>
      <c r="L44"/>
      <c r="M44"/>
      <c r="N44"/>
      <c r="O44"/>
      <c r="P44"/>
      <c r="Q44"/>
      <c r="R44"/>
      <c r="S44"/>
    </row>
    <row r="45" spans="1:19">
      <c r="A45" s="93" t="s">
        <v>344</v>
      </c>
      <c r="B45" s="93" t="s">
        <v>345</v>
      </c>
      <c r="C45" s="93">
        <v>0.3</v>
      </c>
      <c r="D45" s="93">
        <v>0.56899999999999995</v>
      </c>
      <c r="E45" s="93">
        <v>0.63700000000000001</v>
      </c>
      <c r="F45" s="93">
        <v>379.89</v>
      </c>
      <c r="G45" s="93">
        <v>90</v>
      </c>
      <c r="H45" s="93">
        <v>0</v>
      </c>
      <c r="I45" s="93"/>
      <c r="J45"/>
      <c r="K45"/>
      <c r="L45"/>
      <c r="M45"/>
      <c r="N45"/>
      <c r="O45"/>
      <c r="P45"/>
      <c r="Q45"/>
      <c r="R45"/>
      <c r="S45"/>
    </row>
    <row r="46" spans="1:19">
      <c r="A46" s="93" t="s">
        <v>346</v>
      </c>
      <c r="B46" s="93" t="s">
        <v>336</v>
      </c>
      <c r="C46" s="93">
        <v>0.08</v>
      </c>
      <c r="D46" s="93">
        <v>2.3769999999999998</v>
      </c>
      <c r="E46" s="93">
        <v>3.6909999999999998</v>
      </c>
      <c r="F46" s="93">
        <v>178.43</v>
      </c>
      <c r="G46" s="93">
        <v>90</v>
      </c>
      <c r="H46" s="93">
        <v>90</v>
      </c>
      <c r="I46" s="93" t="s">
        <v>337</v>
      </c>
      <c r="J46"/>
      <c r="K46"/>
      <c r="L46"/>
      <c r="M46"/>
      <c r="N46"/>
      <c r="O46"/>
      <c r="P46"/>
      <c r="Q46"/>
      <c r="R46"/>
      <c r="S46"/>
    </row>
    <row r="47" spans="1:19">
      <c r="A47" s="93" t="s">
        <v>347</v>
      </c>
      <c r="B47" s="93" t="s">
        <v>336</v>
      </c>
      <c r="C47" s="93">
        <v>0.08</v>
      </c>
      <c r="D47" s="93">
        <v>2.3769999999999998</v>
      </c>
      <c r="E47" s="93">
        <v>3.6909999999999998</v>
      </c>
      <c r="F47" s="93">
        <v>178.43</v>
      </c>
      <c r="G47" s="93">
        <v>270</v>
      </c>
      <c r="H47" s="93">
        <v>90</v>
      </c>
      <c r="I47" s="93" t="s">
        <v>341</v>
      </c>
      <c r="J47"/>
      <c r="K47"/>
      <c r="L47"/>
      <c r="M47"/>
      <c r="N47"/>
      <c r="O47"/>
      <c r="P47"/>
      <c r="Q47"/>
      <c r="R47"/>
      <c r="S47"/>
    </row>
    <row r="48" spans="1:19">
      <c r="A48" s="93" t="s">
        <v>348</v>
      </c>
      <c r="B48" s="93" t="s">
        <v>343</v>
      </c>
      <c r="C48" s="93">
        <v>0.3</v>
      </c>
      <c r="D48" s="93">
        <v>3.12</v>
      </c>
      <c r="E48" s="93">
        <v>12.904</v>
      </c>
      <c r="F48" s="93">
        <v>1600.48</v>
      </c>
      <c r="G48" s="93">
        <v>0</v>
      </c>
      <c r="H48" s="93">
        <v>180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349</v>
      </c>
      <c r="B49" s="93" t="s">
        <v>345</v>
      </c>
      <c r="C49" s="93">
        <v>0.3</v>
      </c>
      <c r="D49" s="93">
        <v>0.56899999999999995</v>
      </c>
      <c r="E49" s="93">
        <v>0.63700000000000001</v>
      </c>
      <c r="F49" s="93">
        <v>1600.48</v>
      </c>
      <c r="G49" s="93">
        <v>180</v>
      </c>
      <c r="H49" s="93">
        <v>0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350</v>
      </c>
      <c r="B50" s="93" t="s">
        <v>336</v>
      </c>
      <c r="C50" s="93">
        <v>0.08</v>
      </c>
      <c r="D50" s="93">
        <v>2.3769999999999998</v>
      </c>
      <c r="E50" s="93">
        <v>3.6909999999999998</v>
      </c>
      <c r="F50" s="93">
        <v>24.38</v>
      </c>
      <c r="G50" s="93">
        <v>180</v>
      </c>
      <c r="H50" s="93">
        <v>90</v>
      </c>
      <c r="I50" s="93" t="s">
        <v>351</v>
      </c>
      <c r="J50"/>
      <c r="K50"/>
      <c r="L50"/>
      <c r="M50"/>
      <c r="N50"/>
      <c r="O50"/>
      <c r="P50"/>
      <c r="Q50"/>
      <c r="R50"/>
      <c r="S50"/>
    </row>
    <row r="51" spans="1:19">
      <c r="A51" s="93" t="s">
        <v>352</v>
      </c>
      <c r="B51" s="93" t="s">
        <v>343</v>
      </c>
      <c r="C51" s="93">
        <v>0.3</v>
      </c>
      <c r="D51" s="93">
        <v>3.12</v>
      </c>
      <c r="E51" s="93">
        <v>12.904</v>
      </c>
      <c r="F51" s="93">
        <v>12</v>
      </c>
      <c r="G51" s="93">
        <v>180</v>
      </c>
      <c r="H51" s="93">
        <v>180</v>
      </c>
      <c r="I51" s="93"/>
      <c r="J51"/>
      <c r="K51"/>
      <c r="L51"/>
      <c r="M51"/>
      <c r="N51"/>
      <c r="O51"/>
      <c r="P51"/>
      <c r="Q51"/>
      <c r="R51"/>
      <c r="S51"/>
    </row>
    <row r="52" spans="1:19">
      <c r="A52" s="93" t="s">
        <v>353</v>
      </c>
      <c r="B52" s="93" t="s">
        <v>345</v>
      </c>
      <c r="C52" s="93">
        <v>0.3</v>
      </c>
      <c r="D52" s="93">
        <v>0.56899999999999995</v>
      </c>
      <c r="E52" s="93">
        <v>0.63700000000000001</v>
      </c>
      <c r="F52" s="93">
        <v>12</v>
      </c>
      <c r="G52" s="93">
        <v>180</v>
      </c>
      <c r="H52" s="93">
        <v>0</v>
      </c>
      <c r="I52" s="93"/>
      <c r="J52"/>
      <c r="K52"/>
      <c r="L52"/>
      <c r="M52"/>
      <c r="N52"/>
      <c r="O52"/>
      <c r="P52"/>
      <c r="Q52"/>
      <c r="R52"/>
      <c r="S52"/>
    </row>
    <row r="53" spans="1:19">
      <c r="A53" s="93" t="s">
        <v>354</v>
      </c>
      <c r="B53" s="93" t="s">
        <v>336</v>
      </c>
      <c r="C53" s="93">
        <v>0.08</v>
      </c>
      <c r="D53" s="93">
        <v>2.3769999999999998</v>
      </c>
      <c r="E53" s="93">
        <v>3.6909999999999998</v>
      </c>
      <c r="F53" s="93">
        <v>153.22</v>
      </c>
      <c r="G53" s="93">
        <v>180</v>
      </c>
      <c r="H53" s="93">
        <v>90</v>
      </c>
      <c r="I53" s="93" t="s">
        <v>351</v>
      </c>
      <c r="J53"/>
      <c r="K53"/>
      <c r="L53"/>
      <c r="M53"/>
      <c r="N53"/>
      <c r="O53"/>
      <c r="P53"/>
      <c r="Q53"/>
      <c r="R53"/>
      <c r="S53"/>
    </row>
    <row r="54" spans="1:19">
      <c r="A54" s="93" t="s">
        <v>355</v>
      </c>
      <c r="B54" s="93" t="s">
        <v>336</v>
      </c>
      <c r="C54" s="93">
        <v>0.08</v>
      </c>
      <c r="D54" s="93">
        <v>2.3769999999999998</v>
      </c>
      <c r="E54" s="93">
        <v>3.6909999999999998</v>
      </c>
      <c r="F54" s="93">
        <v>36.58</v>
      </c>
      <c r="G54" s="93">
        <v>90</v>
      </c>
      <c r="H54" s="93">
        <v>90</v>
      </c>
      <c r="I54" s="93" t="s">
        <v>337</v>
      </c>
      <c r="J54"/>
      <c r="K54"/>
      <c r="L54"/>
      <c r="M54"/>
      <c r="N54"/>
      <c r="O54"/>
      <c r="P54"/>
      <c r="Q54"/>
      <c r="R54"/>
      <c r="S54"/>
    </row>
    <row r="55" spans="1:19">
      <c r="A55" s="93" t="s">
        <v>356</v>
      </c>
      <c r="B55" s="93" t="s">
        <v>343</v>
      </c>
      <c r="C55" s="93">
        <v>0.3</v>
      </c>
      <c r="D55" s="93">
        <v>3.12</v>
      </c>
      <c r="E55" s="93">
        <v>12.904</v>
      </c>
      <c r="F55" s="93">
        <v>150.81</v>
      </c>
      <c r="G55" s="93">
        <v>90</v>
      </c>
      <c r="H55" s="93">
        <v>180</v>
      </c>
      <c r="I55" s="93"/>
      <c r="J55"/>
      <c r="K55"/>
      <c r="L55"/>
      <c r="M55"/>
      <c r="N55"/>
      <c r="O55"/>
      <c r="P55"/>
      <c r="Q55"/>
      <c r="R55"/>
      <c r="S55"/>
    </row>
    <row r="56" spans="1:19">
      <c r="A56" s="93" t="s">
        <v>357</v>
      </c>
      <c r="B56" s="93" t="s">
        <v>345</v>
      </c>
      <c r="C56" s="93">
        <v>0.3</v>
      </c>
      <c r="D56" s="93">
        <v>0.56899999999999995</v>
      </c>
      <c r="E56" s="93">
        <v>0.63700000000000001</v>
      </c>
      <c r="F56" s="93">
        <v>150.81</v>
      </c>
      <c r="G56" s="93">
        <v>90</v>
      </c>
      <c r="H56" s="93">
        <v>0</v>
      </c>
      <c r="I56" s="93"/>
      <c r="J56"/>
      <c r="K56"/>
      <c r="L56"/>
      <c r="M56"/>
      <c r="N56"/>
      <c r="O56"/>
      <c r="P56"/>
      <c r="Q56"/>
      <c r="R56"/>
      <c r="S56"/>
    </row>
    <row r="57" spans="1:19">
      <c r="A57" s="93" t="s">
        <v>358</v>
      </c>
      <c r="B57" s="93" t="s">
        <v>336</v>
      </c>
      <c r="C57" s="93">
        <v>0.08</v>
      </c>
      <c r="D57" s="93">
        <v>2.3769999999999998</v>
      </c>
      <c r="E57" s="93">
        <v>3.6909999999999998</v>
      </c>
      <c r="F57" s="93">
        <v>153.22</v>
      </c>
      <c r="G57" s="93">
        <v>180</v>
      </c>
      <c r="H57" s="93">
        <v>90</v>
      </c>
      <c r="I57" s="93" t="s">
        <v>351</v>
      </c>
      <c r="J57"/>
      <c r="K57"/>
      <c r="L57"/>
      <c r="M57"/>
      <c r="N57"/>
      <c r="O57"/>
      <c r="P57"/>
      <c r="Q57"/>
      <c r="R57"/>
      <c r="S57"/>
    </row>
    <row r="58" spans="1:19">
      <c r="A58" s="93" t="s">
        <v>359</v>
      </c>
      <c r="B58" s="93" t="s">
        <v>336</v>
      </c>
      <c r="C58" s="93">
        <v>0.08</v>
      </c>
      <c r="D58" s="93">
        <v>2.3769999999999998</v>
      </c>
      <c r="E58" s="93">
        <v>3.6909999999999998</v>
      </c>
      <c r="F58" s="93">
        <v>36.58</v>
      </c>
      <c r="G58" s="93">
        <v>270</v>
      </c>
      <c r="H58" s="93">
        <v>90</v>
      </c>
      <c r="I58" s="93" t="s">
        <v>341</v>
      </c>
      <c r="J58"/>
      <c r="K58"/>
      <c r="L58"/>
      <c r="M58"/>
      <c r="N58"/>
      <c r="O58"/>
      <c r="P58"/>
      <c r="Q58"/>
      <c r="R58"/>
      <c r="S58"/>
    </row>
    <row r="59" spans="1:19">
      <c r="A59" s="93" t="s">
        <v>360</v>
      </c>
      <c r="B59" s="93" t="s">
        <v>343</v>
      </c>
      <c r="C59" s="93">
        <v>0.3</v>
      </c>
      <c r="D59" s="93">
        <v>3.12</v>
      </c>
      <c r="E59" s="93">
        <v>12.904</v>
      </c>
      <c r="F59" s="93">
        <v>150.81</v>
      </c>
      <c r="G59" s="93">
        <v>180</v>
      </c>
      <c r="H59" s="93">
        <v>180</v>
      </c>
      <c r="I59" s="93"/>
      <c r="J59"/>
      <c r="K59"/>
      <c r="L59"/>
      <c r="M59"/>
      <c r="N59"/>
      <c r="O59"/>
      <c r="P59"/>
      <c r="Q59"/>
      <c r="R59"/>
      <c r="S59"/>
    </row>
    <row r="60" spans="1:19">
      <c r="A60" s="93" t="s">
        <v>361</v>
      </c>
      <c r="B60" s="93" t="s">
        <v>345</v>
      </c>
      <c r="C60" s="93">
        <v>0.3</v>
      </c>
      <c r="D60" s="93">
        <v>0.56899999999999995</v>
      </c>
      <c r="E60" s="93">
        <v>0.63700000000000001</v>
      </c>
      <c r="F60" s="93">
        <v>150.81</v>
      </c>
      <c r="G60" s="93">
        <v>180</v>
      </c>
      <c r="H60" s="93">
        <v>0</v>
      </c>
      <c r="I60" s="93"/>
      <c r="J60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85"/>
      <c r="B62" s="93" t="s">
        <v>49</v>
      </c>
      <c r="C62" s="93" t="s">
        <v>362</v>
      </c>
      <c r="D62" s="93" t="s">
        <v>363</v>
      </c>
      <c r="E62" s="93" t="s">
        <v>364</v>
      </c>
      <c r="F62" s="93" t="s">
        <v>43</v>
      </c>
      <c r="G62" s="93" t="s">
        <v>365</v>
      </c>
      <c r="H62" s="93" t="s">
        <v>366</v>
      </c>
      <c r="I62" s="93" t="s">
        <v>367</v>
      </c>
      <c r="J62" s="93" t="s">
        <v>332</v>
      </c>
      <c r="K62" s="93" t="s">
        <v>334</v>
      </c>
      <c r="L62"/>
      <c r="M62"/>
      <c r="N62"/>
      <c r="O62"/>
      <c r="P62"/>
      <c r="Q62"/>
      <c r="R62"/>
      <c r="S62"/>
    </row>
    <row r="63" spans="1:19">
      <c r="A63" s="93" t="s">
        <v>368</v>
      </c>
      <c r="B63" s="93" t="s">
        <v>639</v>
      </c>
      <c r="C63" s="93">
        <v>7.83</v>
      </c>
      <c r="D63" s="93">
        <v>7.83</v>
      </c>
      <c r="E63" s="93">
        <v>5.835</v>
      </c>
      <c r="F63" s="93">
        <v>0.44</v>
      </c>
      <c r="G63" s="93">
        <v>0.27200000000000002</v>
      </c>
      <c r="H63" s="93" t="s">
        <v>369</v>
      </c>
      <c r="I63" s="93" t="s">
        <v>350</v>
      </c>
      <c r="J63" s="93">
        <v>180</v>
      </c>
      <c r="K63" s="93" t="s">
        <v>351</v>
      </c>
      <c r="L63"/>
      <c r="M63"/>
      <c r="N63"/>
      <c r="O63"/>
      <c r="P63"/>
      <c r="Q63"/>
      <c r="R63"/>
      <c r="S63"/>
    </row>
    <row r="64" spans="1:19">
      <c r="A64" s="93" t="s">
        <v>370</v>
      </c>
      <c r="B64" s="93" t="s">
        <v>639</v>
      </c>
      <c r="C64" s="93">
        <v>38.049999999999997</v>
      </c>
      <c r="D64" s="93">
        <v>38.049999999999997</v>
      </c>
      <c r="E64" s="93">
        <v>5.835</v>
      </c>
      <c r="F64" s="93">
        <v>0.44</v>
      </c>
      <c r="G64" s="93">
        <v>0.27200000000000002</v>
      </c>
      <c r="H64" s="93" t="s">
        <v>369</v>
      </c>
      <c r="I64" s="93" t="s">
        <v>354</v>
      </c>
      <c r="J64" s="93">
        <v>180</v>
      </c>
      <c r="K64" s="93" t="s">
        <v>351</v>
      </c>
      <c r="L64"/>
      <c r="M64"/>
      <c r="N64"/>
      <c r="O64"/>
      <c r="P64"/>
      <c r="Q64"/>
      <c r="R64"/>
      <c r="S64"/>
    </row>
    <row r="65" spans="1:19">
      <c r="A65" s="93" t="s">
        <v>371</v>
      </c>
      <c r="B65" s="93" t="s">
        <v>639</v>
      </c>
      <c r="C65" s="93">
        <v>38.049999999999997</v>
      </c>
      <c r="D65" s="93">
        <v>38.049999999999997</v>
      </c>
      <c r="E65" s="93">
        <v>5.835</v>
      </c>
      <c r="F65" s="93">
        <v>0.44</v>
      </c>
      <c r="G65" s="93">
        <v>0.27200000000000002</v>
      </c>
      <c r="H65" s="93" t="s">
        <v>369</v>
      </c>
      <c r="I65" s="93" t="s">
        <v>358</v>
      </c>
      <c r="J65" s="93">
        <v>180</v>
      </c>
      <c r="K65" s="93" t="s">
        <v>351</v>
      </c>
      <c r="L65"/>
      <c r="M65"/>
      <c r="N65"/>
      <c r="O65"/>
      <c r="P65"/>
      <c r="Q65"/>
      <c r="R65"/>
      <c r="S65"/>
    </row>
    <row r="66" spans="1:19">
      <c r="A66" s="93" t="s">
        <v>372</v>
      </c>
      <c r="B66" s="93"/>
      <c r="C66" s="93"/>
      <c r="D66" s="93">
        <v>83.94</v>
      </c>
      <c r="E66" s="93">
        <v>5.83</v>
      </c>
      <c r="F66" s="93">
        <v>0.44</v>
      </c>
      <c r="G66" s="93">
        <v>0.27200000000000002</v>
      </c>
      <c r="H66" s="93"/>
      <c r="I66" s="93"/>
      <c r="J66" s="93"/>
      <c r="K66" s="93"/>
      <c r="L66"/>
      <c r="M66"/>
      <c r="N66"/>
      <c r="O66"/>
      <c r="P66"/>
      <c r="Q66"/>
      <c r="R66"/>
      <c r="S66"/>
    </row>
    <row r="67" spans="1:19">
      <c r="A67" s="93" t="s">
        <v>373</v>
      </c>
      <c r="B67" s="93"/>
      <c r="C67" s="93"/>
      <c r="D67" s="93">
        <v>0</v>
      </c>
      <c r="E67" s="93" t="s">
        <v>374</v>
      </c>
      <c r="F67" s="93" t="s">
        <v>374</v>
      </c>
      <c r="G67" s="93" t="s">
        <v>374</v>
      </c>
      <c r="H67" s="93"/>
      <c r="I67" s="93"/>
      <c r="J67" s="93"/>
      <c r="K67" s="93"/>
      <c r="L67"/>
      <c r="M67"/>
      <c r="N67"/>
      <c r="O67"/>
      <c r="P67"/>
      <c r="Q67"/>
      <c r="R67"/>
      <c r="S67"/>
    </row>
    <row r="68" spans="1:19">
      <c r="A68" s="93" t="s">
        <v>375</v>
      </c>
      <c r="B68" s="93"/>
      <c r="C68" s="93"/>
      <c r="D68" s="93">
        <v>83.94</v>
      </c>
      <c r="E68" s="93">
        <v>5.83</v>
      </c>
      <c r="F68" s="93">
        <v>0.44</v>
      </c>
      <c r="G68" s="93">
        <v>0.27200000000000002</v>
      </c>
      <c r="H68" s="93"/>
      <c r="I68" s="93"/>
      <c r="J68" s="93"/>
      <c r="K68" s="93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5"/>
      <c r="B70" s="93" t="s">
        <v>114</v>
      </c>
      <c r="C70" s="93" t="s">
        <v>376</v>
      </c>
      <c r="D70" s="93" t="s">
        <v>377</v>
      </c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3" t="s">
        <v>33</v>
      </c>
      <c r="B71" s="93"/>
      <c r="C71" s="93"/>
      <c r="D71" s="93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 s="85"/>
      <c r="B73" s="93" t="s">
        <v>114</v>
      </c>
      <c r="C73" s="93" t="s">
        <v>378</v>
      </c>
      <c r="D73" s="93" t="s">
        <v>379</v>
      </c>
      <c r="E73" s="93" t="s">
        <v>380</v>
      </c>
      <c r="F73" s="93" t="s">
        <v>381</v>
      </c>
      <c r="G73" s="93" t="s">
        <v>377</v>
      </c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382</v>
      </c>
      <c r="B74" s="93" t="s">
        <v>383</v>
      </c>
      <c r="C74" s="93">
        <v>30155.279999999999</v>
      </c>
      <c r="D74" s="93">
        <v>21832.13</v>
      </c>
      <c r="E74" s="93">
        <v>8323.15</v>
      </c>
      <c r="F74" s="93">
        <v>0.72</v>
      </c>
      <c r="G74" s="93">
        <v>3.06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384</v>
      </c>
      <c r="B75" s="93" t="s">
        <v>383</v>
      </c>
      <c r="C75" s="93">
        <v>155346.45000000001</v>
      </c>
      <c r="D75" s="93">
        <v>111826.63</v>
      </c>
      <c r="E75" s="93">
        <v>43519.82</v>
      </c>
      <c r="F75" s="93">
        <v>0.72</v>
      </c>
      <c r="G75" s="93">
        <v>3.03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3" t="s">
        <v>385</v>
      </c>
      <c r="B76" s="93" t="s">
        <v>383</v>
      </c>
      <c r="C76" s="93">
        <v>25152.799999999999</v>
      </c>
      <c r="D76" s="93">
        <v>19082.240000000002</v>
      </c>
      <c r="E76" s="93">
        <v>6070.56</v>
      </c>
      <c r="F76" s="93">
        <v>0.76</v>
      </c>
      <c r="G76" s="93">
        <v>3.13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3" t="s">
        <v>386</v>
      </c>
      <c r="B77" s="93" t="s">
        <v>383</v>
      </c>
      <c r="C77" s="93">
        <v>22580.82</v>
      </c>
      <c r="D77" s="93">
        <v>16900.25</v>
      </c>
      <c r="E77" s="93">
        <v>5680.57</v>
      </c>
      <c r="F77" s="93">
        <v>0.75</v>
      </c>
      <c r="G77" s="93">
        <v>3.11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5"/>
      <c r="B79" s="93" t="s">
        <v>114</v>
      </c>
      <c r="C79" s="93" t="s">
        <v>378</v>
      </c>
      <c r="D79" s="93" t="s">
        <v>377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3" t="s">
        <v>387</v>
      </c>
      <c r="B80" s="93" t="s">
        <v>388</v>
      </c>
      <c r="C80" s="93">
        <v>1256.54</v>
      </c>
      <c r="D80" s="93">
        <v>1</v>
      </c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389</v>
      </c>
      <c r="B81" s="93" t="s">
        <v>390</v>
      </c>
      <c r="C81" s="93">
        <v>38203.46</v>
      </c>
      <c r="D81" s="93">
        <v>0.8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93" t="s">
        <v>391</v>
      </c>
      <c r="B82" s="93" t="s">
        <v>390</v>
      </c>
      <c r="C82" s="93">
        <v>97221.05</v>
      </c>
      <c r="D82" s="93">
        <v>0.78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3" t="s">
        <v>392</v>
      </c>
      <c r="B83" s="93" t="s">
        <v>390</v>
      </c>
      <c r="C83" s="93">
        <v>17638.919999999998</v>
      </c>
      <c r="D83" s="93">
        <v>0.8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393</v>
      </c>
      <c r="B84" s="93" t="s">
        <v>390</v>
      </c>
      <c r="C84" s="93">
        <v>17634.849999999999</v>
      </c>
      <c r="D84" s="93">
        <v>0.8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5"/>
      <c r="B86" s="93" t="s">
        <v>114</v>
      </c>
      <c r="C86" s="93" t="s">
        <v>394</v>
      </c>
      <c r="D86" s="93" t="s">
        <v>395</v>
      </c>
      <c r="E86" s="93" t="s">
        <v>396</v>
      </c>
      <c r="F86" s="93" t="s">
        <v>397</v>
      </c>
      <c r="G86" s="93" t="s">
        <v>398</v>
      </c>
      <c r="H86" s="93" t="s">
        <v>399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400</v>
      </c>
      <c r="B87" s="93" t="s">
        <v>401</v>
      </c>
      <c r="C87" s="93">
        <v>0.54</v>
      </c>
      <c r="D87" s="93">
        <v>49.8</v>
      </c>
      <c r="E87" s="93">
        <v>0.05</v>
      </c>
      <c r="F87" s="93">
        <v>5.0199999999999996</v>
      </c>
      <c r="G87" s="93">
        <v>1</v>
      </c>
      <c r="H87" s="93" t="s">
        <v>402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403</v>
      </c>
      <c r="B88" s="93" t="s">
        <v>404</v>
      </c>
      <c r="C88" s="93">
        <v>0.55000000000000004</v>
      </c>
      <c r="D88" s="93">
        <v>622</v>
      </c>
      <c r="E88" s="93">
        <v>1.45</v>
      </c>
      <c r="F88" s="93">
        <v>1653.8</v>
      </c>
      <c r="G88" s="93">
        <v>1</v>
      </c>
      <c r="H88" s="93" t="s">
        <v>405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406</v>
      </c>
      <c r="B89" s="93" t="s">
        <v>404</v>
      </c>
      <c r="C89" s="93">
        <v>0.59</v>
      </c>
      <c r="D89" s="93">
        <v>1109.6500000000001</v>
      </c>
      <c r="E89" s="93">
        <v>7.37</v>
      </c>
      <c r="F89" s="93">
        <v>13831.74</v>
      </c>
      <c r="G89" s="93">
        <v>1</v>
      </c>
      <c r="H89" s="93" t="s">
        <v>405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407</v>
      </c>
      <c r="B90" s="93" t="s">
        <v>404</v>
      </c>
      <c r="C90" s="93">
        <v>0.55000000000000004</v>
      </c>
      <c r="D90" s="93">
        <v>622</v>
      </c>
      <c r="E90" s="93">
        <v>1.35</v>
      </c>
      <c r="F90" s="93">
        <v>1542.64</v>
      </c>
      <c r="G90" s="93">
        <v>1</v>
      </c>
      <c r="H90" s="93" t="s">
        <v>405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408</v>
      </c>
      <c r="B91" s="93" t="s">
        <v>404</v>
      </c>
      <c r="C91" s="93">
        <v>0.55000000000000004</v>
      </c>
      <c r="D91" s="93">
        <v>622</v>
      </c>
      <c r="E91" s="93">
        <v>1.18</v>
      </c>
      <c r="F91" s="93">
        <v>1341.71</v>
      </c>
      <c r="G91" s="93">
        <v>1</v>
      </c>
      <c r="H91" s="93" t="s">
        <v>405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5"/>
      <c r="B93" s="93" t="s">
        <v>114</v>
      </c>
      <c r="C93" s="93" t="s">
        <v>409</v>
      </c>
      <c r="D93" s="93" t="s">
        <v>410</v>
      </c>
      <c r="E93" s="93" t="s">
        <v>411</v>
      </c>
      <c r="F93" s="93" t="s">
        <v>412</v>
      </c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33</v>
      </c>
      <c r="B94" s="93"/>
      <c r="C94" s="93"/>
      <c r="D94" s="93"/>
      <c r="E94" s="93"/>
      <c r="F94" s="93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5"/>
      <c r="B96" s="93" t="s">
        <v>114</v>
      </c>
      <c r="C96" s="93" t="s">
        <v>413</v>
      </c>
      <c r="D96" s="93" t="s">
        <v>414</v>
      </c>
      <c r="E96" s="93" t="s">
        <v>415</v>
      </c>
      <c r="F96" s="93" t="s">
        <v>416</v>
      </c>
      <c r="G96" s="93" t="s">
        <v>417</v>
      </c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33</v>
      </c>
      <c r="B97" s="93"/>
      <c r="C97" s="93"/>
      <c r="D97" s="93"/>
      <c r="E97" s="93"/>
      <c r="F97" s="93"/>
      <c r="G97" s="93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5"/>
      <c r="B99" s="93" t="s">
        <v>432</v>
      </c>
      <c r="C99" s="93" t="s">
        <v>433</v>
      </c>
      <c r="D99" s="93" t="s">
        <v>434</v>
      </c>
      <c r="E99" s="93" t="s">
        <v>435</v>
      </c>
      <c r="F99" s="93" t="s">
        <v>436</v>
      </c>
      <c r="G99" s="93" t="s">
        <v>437</v>
      </c>
      <c r="H99" s="93" t="s">
        <v>438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3" t="s">
        <v>418</v>
      </c>
      <c r="B100" s="93">
        <v>13900.7446</v>
      </c>
      <c r="C100" s="93">
        <v>12.0076</v>
      </c>
      <c r="D100" s="93">
        <v>109.6511</v>
      </c>
      <c r="E100" s="93">
        <v>0</v>
      </c>
      <c r="F100" s="93">
        <v>1E-4</v>
      </c>
      <c r="G100" s="93">
        <v>661550.68530000001</v>
      </c>
      <c r="H100" s="93">
        <v>5145.6121000000003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3" t="s">
        <v>419</v>
      </c>
      <c r="B101" s="93">
        <v>12350.5488</v>
      </c>
      <c r="C101" s="93">
        <v>10.6592</v>
      </c>
      <c r="D101" s="93">
        <v>99.099299999999999</v>
      </c>
      <c r="E101" s="93">
        <v>0</v>
      </c>
      <c r="F101" s="93">
        <v>0</v>
      </c>
      <c r="G101" s="93">
        <v>597895.94649999996</v>
      </c>
      <c r="H101" s="93">
        <v>4576.8936999999996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3" t="s">
        <v>420</v>
      </c>
      <c r="B102" s="93">
        <v>13447.0874</v>
      </c>
      <c r="C102" s="93">
        <v>11.579599999999999</v>
      </c>
      <c r="D102" s="93">
        <v>112.5441</v>
      </c>
      <c r="E102" s="93">
        <v>0</v>
      </c>
      <c r="F102" s="93">
        <v>1E-4</v>
      </c>
      <c r="G102" s="93">
        <v>679030.80020000006</v>
      </c>
      <c r="H102" s="93">
        <v>4997.4273000000003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3" t="s">
        <v>421</v>
      </c>
      <c r="B103" s="93">
        <v>12386.3927</v>
      </c>
      <c r="C103" s="93">
        <v>10.648</v>
      </c>
      <c r="D103" s="93">
        <v>106.9187</v>
      </c>
      <c r="E103" s="93">
        <v>0</v>
      </c>
      <c r="F103" s="93">
        <v>0</v>
      </c>
      <c r="G103" s="93">
        <v>645101.86250000005</v>
      </c>
      <c r="H103" s="93">
        <v>4613.1559999999999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3" t="s">
        <v>266</v>
      </c>
      <c r="B104" s="93">
        <v>12496.388800000001</v>
      </c>
      <c r="C104" s="93">
        <v>10.715299999999999</v>
      </c>
      <c r="D104" s="93">
        <v>112.74209999999999</v>
      </c>
      <c r="E104" s="93">
        <v>0</v>
      </c>
      <c r="F104" s="93">
        <v>1E-4</v>
      </c>
      <c r="G104" s="93">
        <v>680255.571</v>
      </c>
      <c r="H104" s="93">
        <v>4668.9929000000002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3" t="s">
        <v>422</v>
      </c>
      <c r="B105" s="93">
        <v>12228.377399999999</v>
      </c>
      <c r="C105" s="93">
        <v>10.472300000000001</v>
      </c>
      <c r="D105" s="93">
        <v>112.6925</v>
      </c>
      <c r="E105" s="93">
        <v>0</v>
      </c>
      <c r="F105" s="93">
        <v>1E-4</v>
      </c>
      <c r="G105" s="93">
        <v>679964.21310000005</v>
      </c>
      <c r="H105" s="93">
        <v>4576.0823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3" t="s">
        <v>423</v>
      </c>
      <c r="B106" s="93">
        <v>13526.5607</v>
      </c>
      <c r="C106" s="93">
        <v>11.575900000000001</v>
      </c>
      <c r="D106" s="93">
        <v>126.1208</v>
      </c>
      <c r="E106" s="93">
        <v>0</v>
      </c>
      <c r="F106" s="93">
        <v>1E-4</v>
      </c>
      <c r="G106" s="93">
        <v>760992.72640000004</v>
      </c>
      <c r="H106" s="93">
        <v>5066.3548000000001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93" t="s">
        <v>424</v>
      </c>
      <c r="B107" s="93">
        <v>14725.1621</v>
      </c>
      <c r="C107" s="93">
        <v>12.6015</v>
      </c>
      <c r="D107" s="93">
        <v>137.315</v>
      </c>
      <c r="E107" s="93">
        <v>0</v>
      </c>
      <c r="F107" s="93">
        <v>1E-4</v>
      </c>
      <c r="G107" s="93">
        <v>828537.02610000002</v>
      </c>
      <c r="H107" s="93">
        <v>5515.3459999999995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3" t="s">
        <v>425</v>
      </c>
      <c r="B108" s="93">
        <v>13332.2953</v>
      </c>
      <c r="C108" s="93">
        <v>11.409800000000001</v>
      </c>
      <c r="D108" s="93">
        <v>124.27800000000001</v>
      </c>
      <c r="E108" s="93">
        <v>0</v>
      </c>
      <c r="F108" s="93">
        <v>1E-4</v>
      </c>
      <c r="G108" s="93">
        <v>749873.94979999994</v>
      </c>
      <c r="H108" s="93">
        <v>4993.4971999999998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3" t="s">
        <v>426</v>
      </c>
      <c r="B109" s="93">
        <v>12629.545099999999</v>
      </c>
      <c r="C109" s="93">
        <v>10.8172</v>
      </c>
      <c r="D109" s="93">
        <v>116.14149999999999</v>
      </c>
      <c r="E109" s="93">
        <v>0</v>
      </c>
      <c r="F109" s="93">
        <v>1E-4</v>
      </c>
      <c r="G109" s="93">
        <v>700774.12230000005</v>
      </c>
      <c r="H109" s="93">
        <v>4725.4498999999996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3" t="s">
        <v>427</v>
      </c>
      <c r="B110" s="93">
        <v>12374.5592</v>
      </c>
      <c r="C110" s="93">
        <v>10.6343</v>
      </c>
      <c r="D110" s="93">
        <v>107.4581</v>
      </c>
      <c r="E110" s="93">
        <v>0</v>
      </c>
      <c r="F110" s="93">
        <v>0</v>
      </c>
      <c r="G110" s="93">
        <v>648358.57680000004</v>
      </c>
      <c r="H110" s="93">
        <v>4610.7061000000003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3" t="s">
        <v>428</v>
      </c>
      <c r="B111" s="93">
        <v>13483.8897</v>
      </c>
      <c r="C111" s="93">
        <v>11.6272</v>
      </c>
      <c r="D111" s="93">
        <v>110.0112</v>
      </c>
      <c r="E111" s="93">
        <v>0</v>
      </c>
      <c r="F111" s="93">
        <v>1E-4</v>
      </c>
      <c r="G111" s="93">
        <v>663738.12479999999</v>
      </c>
      <c r="H111" s="93">
        <v>5002.4368999999997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3"/>
      <c r="B112" s="93"/>
      <c r="C112" s="93"/>
      <c r="D112" s="93"/>
      <c r="E112" s="93"/>
      <c r="F112" s="93"/>
      <c r="G112" s="93"/>
      <c r="H112" s="93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3" t="s">
        <v>429</v>
      </c>
      <c r="B113" s="93">
        <v>156881.55189999999</v>
      </c>
      <c r="C113" s="93">
        <v>134.74780000000001</v>
      </c>
      <c r="D113" s="93">
        <v>1374.9724000000001</v>
      </c>
      <c r="E113" s="93">
        <v>0</v>
      </c>
      <c r="F113" s="93">
        <v>5.9999999999999995E-4</v>
      </c>
      <c r="G113" s="94">
        <v>8296070</v>
      </c>
      <c r="H113" s="93">
        <v>58491.955300000001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3" t="s">
        <v>430</v>
      </c>
      <c r="B114" s="93">
        <v>12228.377399999999</v>
      </c>
      <c r="C114" s="93">
        <v>10.472300000000001</v>
      </c>
      <c r="D114" s="93">
        <v>99.099299999999999</v>
      </c>
      <c r="E114" s="93">
        <v>0</v>
      </c>
      <c r="F114" s="93">
        <v>0</v>
      </c>
      <c r="G114" s="93">
        <v>597895.94649999996</v>
      </c>
      <c r="H114" s="93">
        <v>4576.0823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3" t="s">
        <v>431</v>
      </c>
      <c r="B115" s="93">
        <v>14725.1621</v>
      </c>
      <c r="C115" s="93">
        <v>12.6015</v>
      </c>
      <c r="D115" s="93">
        <v>137.315</v>
      </c>
      <c r="E115" s="93">
        <v>0</v>
      </c>
      <c r="F115" s="93">
        <v>1E-4</v>
      </c>
      <c r="G115" s="93">
        <v>828537.02610000002</v>
      </c>
      <c r="H115" s="93">
        <v>5515.3459999999995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5"/>
      <c r="B117" s="93" t="s">
        <v>439</v>
      </c>
      <c r="C117" s="93" t="s">
        <v>440</v>
      </c>
      <c r="D117" s="93" t="s">
        <v>441</v>
      </c>
      <c r="E117" s="93" t="s">
        <v>442</v>
      </c>
      <c r="F117" s="93" t="s">
        <v>443</v>
      </c>
      <c r="G117" s="93" t="s">
        <v>444</v>
      </c>
      <c r="H117" s="93" t="s">
        <v>445</v>
      </c>
      <c r="I117" s="93" t="s">
        <v>446</v>
      </c>
      <c r="J117" s="93" t="s">
        <v>447</v>
      </c>
      <c r="K117" s="93" t="s">
        <v>448</v>
      </c>
      <c r="L117" s="93" t="s">
        <v>449</v>
      </c>
      <c r="M117" s="93" t="s">
        <v>450</v>
      </c>
      <c r="N117" s="93" t="s">
        <v>451</v>
      </c>
      <c r="O117" s="93" t="s">
        <v>452</v>
      </c>
      <c r="P117" s="93" t="s">
        <v>453</v>
      </c>
      <c r="Q117" s="93" t="s">
        <v>454</v>
      </c>
      <c r="R117" s="93" t="s">
        <v>455</v>
      </c>
      <c r="S117" s="93" t="s">
        <v>456</v>
      </c>
    </row>
    <row r="118" spans="1:19">
      <c r="A118" s="93" t="s">
        <v>418</v>
      </c>
      <c r="B118" s="94">
        <v>135643000000</v>
      </c>
      <c r="C118" s="93">
        <v>124640.789</v>
      </c>
      <c r="D118" s="93" t="s">
        <v>482</v>
      </c>
      <c r="E118" s="93">
        <v>66738.464999999997</v>
      </c>
      <c r="F118" s="93">
        <v>10771.038</v>
      </c>
      <c r="G118" s="93">
        <v>18369.897000000001</v>
      </c>
      <c r="H118" s="93">
        <v>0</v>
      </c>
      <c r="I118" s="93">
        <v>28761.39</v>
      </c>
      <c r="J118" s="93">
        <v>0</v>
      </c>
      <c r="K118" s="93">
        <v>0</v>
      </c>
      <c r="L118" s="93">
        <v>0</v>
      </c>
      <c r="M118" s="93">
        <v>0</v>
      </c>
      <c r="N118" s="93">
        <v>0</v>
      </c>
      <c r="O118" s="93">
        <v>0</v>
      </c>
      <c r="P118" s="93">
        <v>0</v>
      </c>
      <c r="Q118" s="93">
        <v>0</v>
      </c>
      <c r="R118" s="93">
        <v>0</v>
      </c>
      <c r="S118" s="93">
        <v>0</v>
      </c>
    </row>
    <row r="119" spans="1:19">
      <c r="A119" s="93" t="s">
        <v>419</v>
      </c>
      <c r="B119" s="94">
        <v>122591000000</v>
      </c>
      <c r="C119" s="93">
        <v>119729.086</v>
      </c>
      <c r="D119" s="93" t="s">
        <v>569</v>
      </c>
      <c r="E119" s="93">
        <v>66738.464999999997</v>
      </c>
      <c r="F119" s="93">
        <v>10771.038</v>
      </c>
      <c r="G119" s="93">
        <v>18369.897000000001</v>
      </c>
      <c r="H119" s="93">
        <v>0</v>
      </c>
      <c r="I119" s="93">
        <v>23849.687000000002</v>
      </c>
      <c r="J119" s="93">
        <v>0</v>
      </c>
      <c r="K119" s="93">
        <v>0</v>
      </c>
      <c r="L119" s="93">
        <v>0</v>
      </c>
      <c r="M119" s="93">
        <v>0</v>
      </c>
      <c r="N119" s="93">
        <v>0</v>
      </c>
      <c r="O119" s="93">
        <v>0</v>
      </c>
      <c r="P119" s="93">
        <v>0</v>
      </c>
      <c r="Q119" s="93">
        <v>0</v>
      </c>
      <c r="R119" s="93">
        <v>0</v>
      </c>
      <c r="S119" s="93">
        <v>0</v>
      </c>
    </row>
    <row r="120" spans="1:19">
      <c r="A120" s="93" t="s">
        <v>420</v>
      </c>
      <c r="B120" s="94">
        <v>139227000000</v>
      </c>
      <c r="C120" s="93">
        <v>121975.936</v>
      </c>
      <c r="D120" s="93" t="s">
        <v>592</v>
      </c>
      <c r="E120" s="93">
        <v>66738.464999999997</v>
      </c>
      <c r="F120" s="93">
        <v>10771.038</v>
      </c>
      <c r="G120" s="93">
        <v>18369.897000000001</v>
      </c>
      <c r="H120" s="93">
        <v>0</v>
      </c>
      <c r="I120" s="93">
        <v>26096.537</v>
      </c>
      <c r="J120" s="93">
        <v>0</v>
      </c>
      <c r="K120" s="93">
        <v>0</v>
      </c>
      <c r="L120" s="93">
        <v>0</v>
      </c>
      <c r="M120" s="93">
        <v>0</v>
      </c>
      <c r="N120" s="93">
        <v>0</v>
      </c>
      <c r="O120" s="93">
        <v>0</v>
      </c>
      <c r="P120" s="93">
        <v>0</v>
      </c>
      <c r="Q120" s="93">
        <v>0</v>
      </c>
      <c r="R120" s="93">
        <v>0</v>
      </c>
      <c r="S120" s="93">
        <v>0</v>
      </c>
    </row>
    <row r="121" spans="1:19">
      <c r="A121" s="93" t="s">
        <v>421</v>
      </c>
      <c r="B121" s="94">
        <v>132270000000</v>
      </c>
      <c r="C121" s="93">
        <v>132918.924</v>
      </c>
      <c r="D121" s="93" t="s">
        <v>483</v>
      </c>
      <c r="E121" s="93">
        <v>66738.464999999997</v>
      </c>
      <c r="F121" s="93">
        <v>10771.038</v>
      </c>
      <c r="G121" s="93">
        <v>18369.897000000001</v>
      </c>
      <c r="H121" s="93">
        <v>0</v>
      </c>
      <c r="I121" s="93">
        <v>37039.525000000001</v>
      </c>
      <c r="J121" s="93">
        <v>0</v>
      </c>
      <c r="K121" s="93">
        <v>0</v>
      </c>
      <c r="L121" s="93">
        <v>0</v>
      </c>
      <c r="M121" s="93">
        <v>0</v>
      </c>
      <c r="N121" s="93">
        <v>0</v>
      </c>
      <c r="O121" s="93">
        <v>0</v>
      </c>
      <c r="P121" s="93">
        <v>0</v>
      </c>
      <c r="Q121" s="93">
        <v>0</v>
      </c>
      <c r="R121" s="93">
        <v>0</v>
      </c>
      <c r="S121" s="93">
        <v>0</v>
      </c>
    </row>
    <row r="122" spans="1:19">
      <c r="A122" s="93" t="s">
        <v>266</v>
      </c>
      <c r="B122" s="94">
        <v>139478000000</v>
      </c>
      <c r="C122" s="93">
        <v>131413.28700000001</v>
      </c>
      <c r="D122" s="93" t="s">
        <v>593</v>
      </c>
      <c r="E122" s="93">
        <v>66738.464999999997</v>
      </c>
      <c r="F122" s="93">
        <v>10771.038</v>
      </c>
      <c r="G122" s="93">
        <v>18369.897000000001</v>
      </c>
      <c r="H122" s="93">
        <v>0</v>
      </c>
      <c r="I122" s="93">
        <v>35533.887000000002</v>
      </c>
      <c r="J122" s="93">
        <v>0</v>
      </c>
      <c r="K122" s="93">
        <v>0</v>
      </c>
      <c r="L122" s="93">
        <v>0</v>
      </c>
      <c r="M122" s="93">
        <v>0</v>
      </c>
      <c r="N122" s="93">
        <v>0</v>
      </c>
      <c r="O122" s="93">
        <v>0</v>
      </c>
      <c r="P122" s="93">
        <v>0</v>
      </c>
      <c r="Q122" s="93">
        <v>0</v>
      </c>
      <c r="R122" s="93">
        <v>0</v>
      </c>
      <c r="S122" s="93">
        <v>0</v>
      </c>
    </row>
    <row r="123" spans="1:19">
      <c r="A123" s="93" t="s">
        <v>422</v>
      </c>
      <c r="B123" s="94">
        <v>139418000000</v>
      </c>
      <c r="C123" s="93">
        <v>132845.60399999999</v>
      </c>
      <c r="D123" s="93" t="s">
        <v>484</v>
      </c>
      <c r="E123" s="93">
        <v>66738.464999999997</v>
      </c>
      <c r="F123" s="93">
        <v>10771.038</v>
      </c>
      <c r="G123" s="93">
        <v>18369.897000000001</v>
      </c>
      <c r="H123" s="93">
        <v>0</v>
      </c>
      <c r="I123" s="93">
        <v>36966.203999999998</v>
      </c>
      <c r="J123" s="93">
        <v>0</v>
      </c>
      <c r="K123" s="93">
        <v>0</v>
      </c>
      <c r="L123" s="93">
        <v>0</v>
      </c>
      <c r="M123" s="93">
        <v>0</v>
      </c>
      <c r="N123" s="93">
        <v>0</v>
      </c>
      <c r="O123" s="93">
        <v>0</v>
      </c>
      <c r="P123" s="93">
        <v>0</v>
      </c>
      <c r="Q123" s="93">
        <v>0</v>
      </c>
      <c r="R123" s="93">
        <v>0</v>
      </c>
      <c r="S123" s="93">
        <v>0</v>
      </c>
    </row>
    <row r="124" spans="1:19">
      <c r="A124" s="93" t="s">
        <v>423</v>
      </c>
      <c r="B124" s="94">
        <v>156032000000</v>
      </c>
      <c r="C124" s="93">
        <v>141907.41699999999</v>
      </c>
      <c r="D124" s="93" t="s">
        <v>621</v>
      </c>
      <c r="E124" s="93">
        <v>66738.464999999997</v>
      </c>
      <c r="F124" s="93">
        <v>10771.038</v>
      </c>
      <c r="G124" s="93">
        <v>18369.897000000001</v>
      </c>
      <c r="H124" s="93">
        <v>0</v>
      </c>
      <c r="I124" s="93">
        <v>46028.017999999996</v>
      </c>
      <c r="J124" s="93">
        <v>0</v>
      </c>
      <c r="K124" s="93">
        <v>0</v>
      </c>
      <c r="L124" s="93">
        <v>0</v>
      </c>
      <c r="M124" s="93">
        <v>0</v>
      </c>
      <c r="N124" s="93">
        <v>0</v>
      </c>
      <c r="O124" s="93">
        <v>0</v>
      </c>
      <c r="P124" s="93">
        <v>0</v>
      </c>
      <c r="Q124" s="93">
        <v>0</v>
      </c>
      <c r="R124" s="93">
        <v>0</v>
      </c>
      <c r="S124" s="93">
        <v>0</v>
      </c>
    </row>
    <row r="125" spans="1:19">
      <c r="A125" s="93" t="s">
        <v>424</v>
      </c>
      <c r="B125" s="94">
        <v>169881000000</v>
      </c>
      <c r="C125" s="93">
        <v>152252.62299999999</v>
      </c>
      <c r="D125" s="93" t="s">
        <v>594</v>
      </c>
      <c r="E125" s="93">
        <v>66738.464999999997</v>
      </c>
      <c r="F125" s="93">
        <v>10771.038</v>
      </c>
      <c r="G125" s="93">
        <v>18369.897000000001</v>
      </c>
      <c r="H125" s="93">
        <v>0</v>
      </c>
      <c r="I125" s="93">
        <v>56373.224000000002</v>
      </c>
      <c r="J125" s="93">
        <v>0</v>
      </c>
      <c r="K125" s="93">
        <v>0</v>
      </c>
      <c r="L125" s="93">
        <v>0</v>
      </c>
      <c r="M125" s="93">
        <v>0</v>
      </c>
      <c r="N125" s="93">
        <v>0</v>
      </c>
      <c r="O125" s="93">
        <v>0</v>
      </c>
      <c r="P125" s="93">
        <v>0</v>
      </c>
      <c r="Q125" s="93">
        <v>0</v>
      </c>
      <c r="R125" s="93">
        <v>0</v>
      </c>
      <c r="S125" s="93">
        <v>0</v>
      </c>
    </row>
    <row r="126" spans="1:19">
      <c r="A126" s="93" t="s">
        <v>425</v>
      </c>
      <c r="B126" s="94">
        <v>153752000000</v>
      </c>
      <c r="C126" s="93">
        <v>148682.44699999999</v>
      </c>
      <c r="D126" s="93" t="s">
        <v>570</v>
      </c>
      <c r="E126" s="93">
        <v>66738.464999999997</v>
      </c>
      <c r="F126" s="93">
        <v>10771.038</v>
      </c>
      <c r="G126" s="93">
        <v>18369.897000000001</v>
      </c>
      <c r="H126" s="93">
        <v>0</v>
      </c>
      <c r="I126" s="93">
        <v>52803.048000000003</v>
      </c>
      <c r="J126" s="93">
        <v>0</v>
      </c>
      <c r="K126" s="93">
        <v>0</v>
      </c>
      <c r="L126" s="93">
        <v>0</v>
      </c>
      <c r="M126" s="93">
        <v>0</v>
      </c>
      <c r="N126" s="93">
        <v>0</v>
      </c>
      <c r="O126" s="93">
        <v>0</v>
      </c>
      <c r="P126" s="93">
        <v>0</v>
      </c>
      <c r="Q126" s="93">
        <v>0</v>
      </c>
      <c r="R126" s="93">
        <v>0</v>
      </c>
      <c r="S126" s="93">
        <v>0</v>
      </c>
    </row>
    <row r="127" spans="1:19">
      <c r="A127" s="93" t="s">
        <v>426</v>
      </c>
      <c r="B127" s="94">
        <v>143685000000</v>
      </c>
      <c r="C127" s="93">
        <v>135971.54500000001</v>
      </c>
      <c r="D127" s="93" t="s">
        <v>595</v>
      </c>
      <c r="E127" s="93">
        <v>66738.464999999997</v>
      </c>
      <c r="F127" s="93">
        <v>10771.038</v>
      </c>
      <c r="G127" s="93">
        <v>18369.897000000001</v>
      </c>
      <c r="H127" s="93">
        <v>0</v>
      </c>
      <c r="I127" s="93">
        <v>40092.146000000001</v>
      </c>
      <c r="J127" s="93">
        <v>0</v>
      </c>
      <c r="K127" s="93">
        <v>0</v>
      </c>
      <c r="L127" s="93">
        <v>0</v>
      </c>
      <c r="M127" s="93">
        <v>0</v>
      </c>
      <c r="N127" s="93">
        <v>0</v>
      </c>
      <c r="O127" s="93">
        <v>0</v>
      </c>
      <c r="P127" s="93">
        <v>0</v>
      </c>
      <c r="Q127" s="93">
        <v>0</v>
      </c>
      <c r="R127" s="93">
        <v>0</v>
      </c>
      <c r="S127" s="93">
        <v>0</v>
      </c>
    </row>
    <row r="128" spans="1:19">
      <c r="A128" s="93" t="s">
        <v>427</v>
      </c>
      <c r="B128" s="94">
        <v>132938000000</v>
      </c>
      <c r="C128" s="93">
        <v>125174.34299999999</v>
      </c>
      <c r="D128" s="93" t="s">
        <v>622</v>
      </c>
      <c r="E128" s="93">
        <v>66738.464999999997</v>
      </c>
      <c r="F128" s="93">
        <v>10771.038</v>
      </c>
      <c r="G128" s="93">
        <v>18369.897000000001</v>
      </c>
      <c r="H128" s="93">
        <v>0</v>
      </c>
      <c r="I128" s="93">
        <v>29294.944</v>
      </c>
      <c r="J128" s="93">
        <v>0</v>
      </c>
      <c r="K128" s="93">
        <v>0</v>
      </c>
      <c r="L128" s="93">
        <v>0</v>
      </c>
      <c r="M128" s="93">
        <v>0</v>
      </c>
      <c r="N128" s="93">
        <v>0</v>
      </c>
      <c r="O128" s="93">
        <v>0</v>
      </c>
      <c r="P128" s="93">
        <v>0</v>
      </c>
      <c r="Q128" s="93">
        <v>0</v>
      </c>
      <c r="R128" s="93">
        <v>0</v>
      </c>
      <c r="S128" s="93">
        <v>0</v>
      </c>
    </row>
    <row r="129" spans="1:19">
      <c r="A129" s="93" t="s">
        <v>428</v>
      </c>
      <c r="B129" s="94">
        <v>136091000000</v>
      </c>
      <c r="C129" s="93">
        <v>125985.92200000001</v>
      </c>
      <c r="D129" s="93" t="s">
        <v>485</v>
      </c>
      <c r="E129" s="93">
        <v>66738.464999999997</v>
      </c>
      <c r="F129" s="93">
        <v>10771.038</v>
      </c>
      <c r="G129" s="93">
        <v>18369.897000000001</v>
      </c>
      <c r="H129" s="93">
        <v>0</v>
      </c>
      <c r="I129" s="93">
        <v>30106.523000000001</v>
      </c>
      <c r="J129" s="93">
        <v>0</v>
      </c>
      <c r="K129" s="93">
        <v>0</v>
      </c>
      <c r="L129" s="93">
        <v>0</v>
      </c>
      <c r="M129" s="93">
        <v>0</v>
      </c>
      <c r="N129" s="93">
        <v>0</v>
      </c>
      <c r="O129" s="93">
        <v>0</v>
      </c>
      <c r="P129" s="93">
        <v>0</v>
      </c>
      <c r="Q129" s="93">
        <v>0</v>
      </c>
      <c r="R129" s="93">
        <v>0</v>
      </c>
      <c r="S129" s="93">
        <v>0</v>
      </c>
    </row>
    <row r="130" spans="1:19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</row>
    <row r="131" spans="1:19">
      <c r="A131" s="93" t="s">
        <v>429</v>
      </c>
      <c r="B131" s="94">
        <v>1701010000000</v>
      </c>
      <c r="C131" s="93"/>
      <c r="D131" s="93"/>
      <c r="E131" s="93"/>
      <c r="F131" s="93"/>
      <c r="G131" s="93"/>
      <c r="H131" s="93"/>
      <c r="I131" s="93"/>
      <c r="J131" s="93"/>
      <c r="K131" s="93">
        <v>0</v>
      </c>
      <c r="L131" s="93">
        <v>0</v>
      </c>
      <c r="M131" s="93">
        <v>0</v>
      </c>
      <c r="N131" s="93">
        <v>0</v>
      </c>
      <c r="O131" s="93">
        <v>0</v>
      </c>
      <c r="P131" s="93">
        <v>0</v>
      </c>
      <c r="Q131" s="93">
        <v>0</v>
      </c>
      <c r="R131" s="93">
        <v>0</v>
      </c>
      <c r="S131" s="93">
        <v>0</v>
      </c>
    </row>
    <row r="132" spans="1:19">
      <c r="A132" s="93" t="s">
        <v>430</v>
      </c>
      <c r="B132" s="94">
        <v>122591000000</v>
      </c>
      <c r="C132" s="93">
        <v>119729.086</v>
      </c>
      <c r="D132" s="93"/>
      <c r="E132" s="93">
        <v>66738.464999999997</v>
      </c>
      <c r="F132" s="93">
        <v>10771.038</v>
      </c>
      <c r="G132" s="93">
        <v>18369.897000000001</v>
      </c>
      <c r="H132" s="93">
        <v>0</v>
      </c>
      <c r="I132" s="93">
        <v>23849.687000000002</v>
      </c>
      <c r="J132" s="93">
        <v>0</v>
      </c>
      <c r="K132" s="93">
        <v>0</v>
      </c>
      <c r="L132" s="93">
        <v>0</v>
      </c>
      <c r="M132" s="93">
        <v>0</v>
      </c>
      <c r="N132" s="93">
        <v>0</v>
      </c>
      <c r="O132" s="93">
        <v>0</v>
      </c>
      <c r="P132" s="93">
        <v>0</v>
      </c>
      <c r="Q132" s="93">
        <v>0</v>
      </c>
      <c r="R132" s="93">
        <v>0</v>
      </c>
      <c r="S132" s="93">
        <v>0</v>
      </c>
    </row>
    <row r="133" spans="1:19">
      <c r="A133" s="93" t="s">
        <v>431</v>
      </c>
      <c r="B133" s="94">
        <v>169881000000</v>
      </c>
      <c r="C133" s="93">
        <v>152252.62299999999</v>
      </c>
      <c r="D133" s="93"/>
      <c r="E133" s="93">
        <v>66738.464999999997</v>
      </c>
      <c r="F133" s="93">
        <v>10771.038</v>
      </c>
      <c r="G133" s="93">
        <v>18369.897000000001</v>
      </c>
      <c r="H133" s="93">
        <v>0</v>
      </c>
      <c r="I133" s="93">
        <v>56373.224000000002</v>
      </c>
      <c r="J133" s="93">
        <v>0</v>
      </c>
      <c r="K133" s="93">
        <v>0</v>
      </c>
      <c r="L133" s="93">
        <v>0</v>
      </c>
      <c r="M133" s="93">
        <v>0</v>
      </c>
      <c r="N133" s="93">
        <v>0</v>
      </c>
      <c r="O133" s="93">
        <v>0</v>
      </c>
      <c r="P133" s="93">
        <v>0</v>
      </c>
      <c r="Q133" s="93">
        <v>0</v>
      </c>
      <c r="R133" s="93">
        <v>0</v>
      </c>
      <c r="S133" s="93">
        <v>0</v>
      </c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5"/>
      <c r="B135" s="93" t="s">
        <v>462</v>
      </c>
      <c r="C135" s="93" t="s">
        <v>463</v>
      </c>
      <c r="D135" s="93" t="s">
        <v>464</v>
      </c>
      <c r="E135" s="93" t="s">
        <v>239</v>
      </c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3" t="s">
        <v>465</v>
      </c>
      <c r="B136" s="93">
        <v>62258.28</v>
      </c>
      <c r="C136" s="93">
        <v>1574.17</v>
      </c>
      <c r="D136" s="93">
        <v>0</v>
      </c>
      <c r="E136" s="93">
        <v>63832.44</v>
      </c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3" t="s">
        <v>466</v>
      </c>
      <c r="B137" s="93">
        <v>27.14</v>
      </c>
      <c r="C137" s="93">
        <v>0.69</v>
      </c>
      <c r="D137" s="93">
        <v>0</v>
      </c>
      <c r="E137" s="93">
        <v>27.83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3" t="s">
        <v>467</v>
      </c>
      <c r="B138" s="93">
        <v>27.14</v>
      </c>
      <c r="C138" s="93">
        <v>0.69</v>
      </c>
      <c r="D138" s="93">
        <v>0</v>
      </c>
      <c r="E138" s="93">
        <v>27.83</v>
      </c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4"/>
      <c r="B139" s="84"/>
    </row>
    <row r="140" spans="1:19">
      <c r="A140" s="84"/>
      <c r="B140" s="84"/>
    </row>
    <row r="141" spans="1:19">
      <c r="A141" s="84"/>
      <c r="B141" s="84"/>
    </row>
    <row r="142" spans="1:19">
      <c r="A142" s="84"/>
      <c r="B142" s="8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7"/>
  <dimension ref="A1:S142"/>
  <sheetViews>
    <sheetView workbookViewId="0"/>
  </sheetViews>
  <sheetFormatPr defaultRowHeight="10.5"/>
  <cols>
    <col min="1" max="1" width="38.83203125" style="83" customWidth="1"/>
    <col min="2" max="2" width="25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164062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4.83203125" style="83" customWidth="1"/>
    <col min="18" max="18" width="42.6640625" style="83" customWidth="1"/>
    <col min="19" max="19" width="48.1640625" style="83" customWidth="1"/>
    <col min="20" max="27" width="9.33203125" style="83" customWidth="1"/>
    <col min="28" max="16384" width="9.33203125" style="83"/>
  </cols>
  <sheetData>
    <row r="1" spans="1:19">
      <c r="A1" s="85"/>
      <c r="B1" s="93" t="s">
        <v>297</v>
      </c>
      <c r="C1" s="93" t="s">
        <v>298</v>
      </c>
      <c r="D1" s="93" t="s">
        <v>299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300</v>
      </c>
      <c r="B2" s="93">
        <v>2317.56</v>
      </c>
      <c r="C2" s="93">
        <v>1010.28</v>
      </c>
      <c r="D2" s="93">
        <v>1010.28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301</v>
      </c>
      <c r="B3" s="93">
        <v>2317.56</v>
      </c>
      <c r="C3" s="93">
        <v>1010.28</v>
      </c>
      <c r="D3" s="93">
        <v>1010.28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302</v>
      </c>
      <c r="B4" s="93">
        <v>7309.52</v>
      </c>
      <c r="C4" s="93">
        <v>3186.37</v>
      </c>
      <c r="D4" s="93">
        <v>3186.37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303</v>
      </c>
      <c r="B5" s="93">
        <v>7309.52</v>
      </c>
      <c r="C5" s="93">
        <v>3186.37</v>
      </c>
      <c r="D5" s="93">
        <v>3186.37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3" t="s">
        <v>304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305</v>
      </c>
      <c r="B8" s="93">
        <v>2293.9899999999998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306</v>
      </c>
      <c r="B9" s="93">
        <v>2293.9899999999998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307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3" t="s">
        <v>308</v>
      </c>
      <c r="C12" s="93" t="s">
        <v>309</v>
      </c>
      <c r="D12" s="93" t="s">
        <v>310</v>
      </c>
      <c r="E12" s="93" t="s">
        <v>311</v>
      </c>
      <c r="F12" s="93" t="s">
        <v>312</v>
      </c>
      <c r="G12" s="93" t="s">
        <v>313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70</v>
      </c>
      <c r="B13" s="93">
        <v>1.39</v>
      </c>
      <c r="C13" s="93">
        <v>394.53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71</v>
      </c>
      <c r="B14" s="93">
        <v>350.23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78</v>
      </c>
      <c r="B15" s="93">
        <v>971.08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79</v>
      </c>
      <c r="B16" s="93">
        <v>58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80</v>
      </c>
      <c r="B17" s="93">
        <v>198.81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81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82</v>
      </c>
      <c r="B19" s="93">
        <v>343.52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83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84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85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65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86</v>
      </c>
      <c r="B24" s="93">
        <v>0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87</v>
      </c>
      <c r="B25" s="93">
        <v>0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88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89</v>
      </c>
      <c r="B28" s="93">
        <v>1923.03</v>
      </c>
      <c r="C28" s="93">
        <v>394.53</v>
      </c>
      <c r="D28" s="93">
        <v>0</v>
      </c>
      <c r="E28" s="93">
        <v>0</v>
      </c>
      <c r="F28" s="93">
        <v>0</v>
      </c>
      <c r="G28" s="93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3" t="s">
        <v>304</v>
      </c>
      <c r="C30" s="93" t="s">
        <v>2</v>
      </c>
      <c r="D30" s="93" t="s">
        <v>314</v>
      </c>
      <c r="E30" s="93" t="s">
        <v>315</v>
      </c>
      <c r="F30" s="93" t="s">
        <v>316</v>
      </c>
      <c r="G30" s="93" t="s">
        <v>317</v>
      </c>
      <c r="H30" s="93" t="s">
        <v>318</v>
      </c>
      <c r="I30" s="93" t="s">
        <v>319</v>
      </c>
      <c r="J30" s="93" t="s">
        <v>320</v>
      </c>
      <c r="K30"/>
      <c r="L30"/>
      <c r="M30"/>
      <c r="N30"/>
      <c r="O30"/>
      <c r="P30"/>
      <c r="Q30"/>
      <c r="R30"/>
      <c r="S30"/>
    </row>
    <row r="31" spans="1:19">
      <c r="A31" s="93" t="s">
        <v>321</v>
      </c>
      <c r="B31" s="93">
        <v>379.89</v>
      </c>
      <c r="C31" s="93" t="s">
        <v>3</v>
      </c>
      <c r="D31" s="93">
        <v>2317.33</v>
      </c>
      <c r="E31" s="93">
        <v>1</v>
      </c>
      <c r="F31" s="93">
        <v>416.17</v>
      </c>
      <c r="G31" s="93">
        <v>0</v>
      </c>
      <c r="H31" s="93">
        <v>12.55</v>
      </c>
      <c r="I31" s="93">
        <v>27.87</v>
      </c>
      <c r="J31" s="93">
        <v>8.07</v>
      </c>
      <c r="K31"/>
      <c r="L31"/>
      <c r="M31"/>
      <c r="N31"/>
      <c r="O31"/>
      <c r="P31"/>
      <c r="Q31"/>
      <c r="R31"/>
      <c r="S31"/>
    </row>
    <row r="32" spans="1:19">
      <c r="A32" s="93" t="s">
        <v>322</v>
      </c>
      <c r="B32" s="93">
        <v>1600.48</v>
      </c>
      <c r="C32" s="93" t="s">
        <v>3</v>
      </c>
      <c r="D32" s="93">
        <v>9762.9500000000007</v>
      </c>
      <c r="E32" s="93">
        <v>1</v>
      </c>
      <c r="F32" s="93">
        <v>356.86</v>
      </c>
      <c r="G32" s="93">
        <v>0</v>
      </c>
      <c r="H32" s="93">
        <v>36.25</v>
      </c>
      <c r="I32" s="93">
        <v>6.19</v>
      </c>
      <c r="J32" s="93">
        <v>3.23</v>
      </c>
      <c r="K32"/>
      <c r="L32"/>
      <c r="M32"/>
      <c r="N32"/>
      <c r="O32"/>
      <c r="P32"/>
      <c r="Q32"/>
      <c r="R32"/>
      <c r="S32"/>
    </row>
    <row r="33" spans="1:19">
      <c r="A33" s="93" t="s">
        <v>323</v>
      </c>
      <c r="B33" s="93">
        <v>12</v>
      </c>
      <c r="C33" s="93" t="s">
        <v>3</v>
      </c>
      <c r="D33" s="93">
        <v>73.2</v>
      </c>
      <c r="E33" s="93">
        <v>1</v>
      </c>
      <c r="F33" s="93">
        <v>24.38</v>
      </c>
      <c r="G33" s="93">
        <v>7.83</v>
      </c>
      <c r="H33" s="93">
        <v>36.25</v>
      </c>
      <c r="I33" s="93">
        <v>6.19</v>
      </c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324</v>
      </c>
      <c r="B34" s="93">
        <v>150.81</v>
      </c>
      <c r="C34" s="93" t="s">
        <v>3</v>
      </c>
      <c r="D34" s="93">
        <v>919.94</v>
      </c>
      <c r="E34" s="93">
        <v>1</v>
      </c>
      <c r="F34" s="93">
        <v>189.8</v>
      </c>
      <c r="G34" s="93">
        <v>38.049999999999997</v>
      </c>
      <c r="H34" s="93">
        <v>36.25</v>
      </c>
      <c r="I34" s="93">
        <v>6.19</v>
      </c>
      <c r="J34" s="93">
        <v>3.23</v>
      </c>
      <c r="K34"/>
      <c r="L34"/>
      <c r="M34"/>
      <c r="N34"/>
      <c r="O34"/>
      <c r="P34"/>
      <c r="Q34"/>
      <c r="R34"/>
      <c r="S34"/>
    </row>
    <row r="35" spans="1:19">
      <c r="A35" s="93" t="s">
        <v>325</v>
      </c>
      <c r="B35" s="93">
        <v>150.81</v>
      </c>
      <c r="C35" s="93" t="s">
        <v>3</v>
      </c>
      <c r="D35" s="93">
        <v>919.94</v>
      </c>
      <c r="E35" s="93">
        <v>1</v>
      </c>
      <c r="F35" s="93">
        <v>189.8</v>
      </c>
      <c r="G35" s="93">
        <v>38.049999999999997</v>
      </c>
      <c r="H35" s="93">
        <v>36.25</v>
      </c>
      <c r="I35" s="93">
        <v>6.19</v>
      </c>
      <c r="J35" s="93">
        <v>21.52</v>
      </c>
      <c r="K35"/>
      <c r="L35"/>
      <c r="M35"/>
      <c r="N35"/>
      <c r="O35"/>
      <c r="P35"/>
      <c r="Q35"/>
      <c r="R35"/>
      <c r="S35"/>
    </row>
    <row r="36" spans="1:19">
      <c r="A36" s="93" t="s">
        <v>239</v>
      </c>
      <c r="B36" s="93">
        <v>2293.9899999999998</v>
      </c>
      <c r="C36" s="93"/>
      <c r="D36" s="93">
        <v>13993.36</v>
      </c>
      <c r="E36" s="93"/>
      <c r="F36" s="93">
        <v>1177.02</v>
      </c>
      <c r="G36" s="93">
        <v>83.94</v>
      </c>
      <c r="H36" s="93">
        <v>32.325200000000002</v>
      </c>
      <c r="I36" s="93">
        <v>7.11</v>
      </c>
      <c r="J36" s="93">
        <v>5.2169999999999996</v>
      </c>
      <c r="K36"/>
      <c r="L36"/>
      <c r="M36"/>
      <c r="N36"/>
      <c r="O36"/>
      <c r="P36"/>
      <c r="Q36"/>
      <c r="R36"/>
      <c r="S36"/>
    </row>
    <row r="37" spans="1:19">
      <c r="A37" s="93" t="s">
        <v>326</v>
      </c>
      <c r="B37" s="93">
        <v>2293.9899999999998</v>
      </c>
      <c r="C37" s="93"/>
      <c r="D37" s="93">
        <v>13993.36</v>
      </c>
      <c r="E37" s="93"/>
      <c r="F37" s="93">
        <v>1177.02</v>
      </c>
      <c r="G37" s="93">
        <v>83.94</v>
      </c>
      <c r="H37" s="93">
        <v>32.325200000000002</v>
      </c>
      <c r="I37" s="93">
        <v>7.11</v>
      </c>
      <c r="J37" s="93">
        <v>5.2169999999999996</v>
      </c>
      <c r="K37"/>
      <c r="L37"/>
      <c r="M37"/>
      <c r="N37"/>
      <c r="O37"/>
      <c r="P37"/>
      <c r="Q37"/>
      <c r="R37"/>
      <c r="S37"/>
    </row>
    <row r="38" spans="1:19">
      <c r="A38" s="93" t="s">
        <v>327</v>
      </c>
      <c r="B38" s="93">
        <v>0</v>
      </c>
      <c r="C38" s="93"/>
      <c r="D38" s="93">
        <v>0</v>
      </c>
      <c r="E38" s="93"/>
      <c r="F38" s="93">
        <v>0</v>
      </c>
      <c r="G38" s="93">
        <v>0</v>
      </c>
      <c r="H38" s="93"/>
      <c r="I38" s="93"/>
      <c r="J38" s="93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 s="85"/>
      <c r="B40" s="93" t="s">
        <v>49</v>
      </c>
      <c r="C40" s="93" t="s">
        <v>328</v>
      </c>
      <c r="D40" s="93" t="s">
        <v>329</v>
      </c>
      <c r="E40" s="93" t="s">
        <v>330</v>
      </c>
      <c r="F40" s="93" t="s">
        <v>331</v>
      </c>
      <c r="G40" s="93" t="s">
        <v>332</v>
      </c>
      <c r="H40" s="93" t="s">
        <v>333</v>
      </c>
      <c r="I40" s="93" t="s">
        <v>334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335</v>
      </c>
      <c r="B41" s="93" t="s">
        <v>336</v>
      </c>
      <c r="C41" s="93">
        <v>0.08</v>
      </c>
      <c r="D41" s="93">
        <v>1.647</v>
      </c>
      <c r="E41" s="93">
        <v>2.1850000000000001</v>
      </c>
      <c r="F41" s="93">
        <v>42.67</v>
      </c>
      <c r="G41" s="93">
        <v>90</v>
      </c>
      <c r="H41" s="93">
        <v>90</v>
      </c>
      <c r="I41" s="93" t="s">
        <v>337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338</v>
      </c>
      <c r="B42" s="93" t="s">
        <v>336</v>
      </c>
      <c r="C42" s="93">
        <v>0.08</v>
      </c>
      <c r="D42" s="93">
        <v>1.647</v>
      </c>
      <c r="E42" s="93">
        <v>2.1850000000000001</v>
      </c>
      <c r="F42" s="93">
        <v>330.83</v>
      </c>
      <c r="G42" s="93">
        <v>0</v>
      </c>
      <c r="H42" s="93">
        <v>90</v>
      </c>
      <c r="I42" s="93" t="s">
        <v>339</v>
      </c>
      <c r="J42"/>
      <c r="K42"/>
      <c r="L42"/>
      <c r="M42"/>
      <c r="N42"/>
      <c r="O42"/>
      <c r="P42"/>
      <c r="Q42"/>
      <c r="R42"/>
      <c r="S42"/>
    </row>
    <row r="43" spans="1:19">
      <c r="A43" s="93" t="s">
        <v>340</v>
      </c>
      <c r="B43" s="93" t="s">
        <v>336</v>
      </c>
      <c r="C43" s="93">
        <v>0.08</v>
      </c>
      <c r="D43" s="93">
        <v>1.647</v>
      </c>
      <c r="E43" s="93">
        <v>2.1850000000000001</v>
      </c>
      <c r="F43" s="93">
        <v>42.67</v>
      </c>
      <c r="G43" s="93">
        <v>270</v>
      </c>
      <c r="H43" s="93">
        <v>90</v>
      </c>
      <c r="I43" s="93" t="s">
        <v>341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342</v>
      </c>
      <c r="B44" s="93" t="s">
        <v>343</v>
      </c>
      <c r="C44" s="93">
        <v>0.3</v>
      </c>
      <c r="D44" s="93">
        <v>3.12</v>
      </c>
      <c r="E44" s="93">
        <v>12.904</v>
      </c>
      <c r="F44" s="93">
        <v>379.89</v>
      </c>
      <c r="G44" s="93">
        <v>90</v>
      </c>
      <c r="H44" s="93">
        <v>180</v>
      </c>
      <c r="I44" s="93"/>
      <c r="J44"/>
      <c r="K44"/>
      <c r="L44"/>
      <c r="M44"/>
      <c r="N44"/>
      <c r="O44"/>
      <c r="P44"/>
      <c r="Q44"/>
      <c r="R44"/>
      <c r="S44"/>
    </row>
    <row r="45" spans="1:19">
      <c r="A45" s="93" t="s">
        <v>344</v>
      </c>
      <c r="B45" s="93" t="s">
        <v>345</v>
      </c>
      <c r="C45" s="93">
        <v>0.3</v>
      </c>
      <c r="D45" s="93">
        <v>0.27300000000000002</v>
      </c>
      <c r="E45" s="93">
        <v>0.28799999999999998</v>
      </c>
      <c r="F45" s="93">
        <v>379.89</v>
      </c>
      <c r="G45" s="93">
        <v>90</v>
      </c>
      <c r="H45" s="93">
        <v>0</v>
      </c>
      <c r="I45" s="93"/>
      <c r="J45"/>
      <c r="K45"/>
      <c r="L45"/>
      <c r="M45"/>
      <c r="N45"/>
      <c r="O45"/>
      <c r="P45"/>
      <c r="Q45"/>
      <c r="R45"/>
      <c r="S45"/>
    </row>
    <row r="46" spans="1:19">
      <c r="A46" s="93" t="s">
        <v>346</v>
      </c>
      <c r="B46" s="93" t="s">
        <v>336</v>
      </c>
      <c r="C46" s="93">
        <v>0.08</v>
      </c>
      <c r="D46" s="93">
        <v>1.647</v>
      </c>
      <c r="E46" s="93">
        <v>2.1850000000000001</v>
      </c>
      <c r="F46" s="93">
        <v>178.43</v>
      </c>
      <c r="G46" s="93">
        <v>90</v>
      </c>
      <c r="H46" s="93">
        <v>90</v>
      </c>
      <c r="I46" s="93" t="s">
        <v>337</v>
      </c>
      <c r="J46"/>
      <c r="K46"/>
      <c r="L46"/>
      <c r="M46"/>
      <c r="N46"/>
      <c r="O46"/>
      <c r="P46"/>
      <c r="Q46"/>
      <c r="R46"/>
      <c r="S46"/>
    </row>
    <row r="47" spans="1:19">
      <c r="A47" s="93" t="s">
        <v>347</v>
      </c>
      <c r="B47" s="93" t="s">
        <v>336</v>
      </c>
      <c r="C47" s="93">
        <v>0.08</v>
      </c>
      <c r="D47" s="93">
        <v>1.647</v>
      </c>
      <c r="E47" s="93">
        <v>2.1850000000000001</v>
      </c>
      <c r="F47" s="93">
        <v>178.43</v>
      </c>
      <c r="G47" s="93">
        <v>270</v>
      </c>
      <c r="H47" s="93">
        <v>90</v>
      </c>
      <c r="I47" s="93" t="s">
        <v>341</v>
      </c>
      <c r="J47"/>
      <c r="K47"/>
      <c r="L47"/>
      <c r="M47"/>
      <c r="N47"/>
      <c r="O47"/>
      <c r="P47"/>
      <c r="Q47"/>
      <c r="R47"/>
      <c r="S47"/>
    </row>
    <row r="48" spans="1:19">
      <c r="A48" s="93" t="s">
        <v>348</v>
      </c>
      <c r="B48" s="93" t="s">
        <v>343</v>
      </c>
      <c r="C48" s="93">
        <v>0.3</v>
      </c>
      <c r="D48" s="93">
        <v>3.12</v>
      </c>
      <c r="E48" s="93">
        <v>12.904</v>
      </c>
      <c r="F48" s="93">
        <v>1600.48</v>
      </c>
      <c r="G48" s="93">
        <v>0</v>
      </c>
      <c r="H48" s="93">
        <v>180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349</v>
      </c>
      <c r="B49" s="93" t="s">
        <v>345</v>
      </c>
      <c r="C49" s="93">
        <v>0.3</v>
      </c>
      <c r="D49" s="93">
        <v>0.27300000000000002</v>
      </c>
      <c r="E49" s="93">
        <v>0.28799999999999998</v>
      </c>
      <c r="F49" s="93">
        <v>1600.48</v>
      </c>
      <c r="G49" s="93">
        <v>180</v>
      </c>
      <c r="H49" s="93">
        <v>0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350</v>
      </c>
      <c r="B50" s="93" t="s">
        <v>336</v>
      </c>
      <c r="C50" s="93">
        <v>0.08</v>
      </c>
      <c r="D50" s="93">
        <v>1.647</v>
      </c>
      <c r="E50" s="93">
        <v>2.1850000000000001</v>
      </c>
      <c r="F50" s="93">
        <v>24.38</v>
      </c>
      <c r="G50" s="93">
        <v>180</v>
      </c>
      <c r="H50" s="93">
        <v>90</v>
      </c>
      <c r="I50" s="93" t="s">
        <v>351</v>
      </c>
      <c r="J50"/>
      <c r="K50"/>
      <c r="L50"/>
      <c r="M50"/>
      <c r="N50"/>
      <c r="O50"/>
      <c r="P50"/>
      <c r="Q50"/>
      <c r="R50"/>
      <c r="S50"/>
    </row>
    <row r="51" spans="1:19">
      <c r="A51" s="93" t="s">
        <v>352</v>
      </c>
      <c r="B51" s="93" t="s">
        <v>343</v>
      </c>
      <c r="C51" s="93">
        <v>0.3</v>
      </c>
      <c r="D51" s="93">
        <v>3.12</v>
      </c>
      <c r="E51" s="93">
        <v>12.904</v>
      </c>
      <c r="F51" s="93">
        <v>12</v>
      </c>
      <c r="G51" s="93">
        <v>180</v>
      </c>
      <c r="H51" s="93">
        <v>180</v>
      </c>
      <c r="I51" s="93"/>
      <c r="J51"/>
      <c r="K51"/>
      <c r="L51"/>
      <c r="M51"/>
      <c r="N51"/>
      <c r="O51"/>
      <c r="P51"/>
      <c r="Q51"/>
      <c r="R51"/>
      <c r="S51"/>
    </row>
    <row r="52" spans="1:19">
      <c r="A52" s="93" t="s">
        <v>353</v>
      </c>
      <c r="B52" s="93" t="s">
        <v>345</v>
      </c>
      <c r="C52" s="93">
        <v>0.3</v>
      </c>
      <c r="D52" s="93">
        <v>0.27300000000000002</v>
      </c>
      <c r="E52" s="93">
        <v>0.28799999999999998</v>
      </c>
      <c r="F52" s="93">
        <v>12</v>
      </c>
      <c r="G52" s="93">
        <v>180</v>
      </c>
      <c r="H52" s="93">
        <v>0</v>
      </c>
      <c r="I52" s="93"/>
      <c r="J52"/>
      <c r="K52"/>
      <c r="L52"/>
      <c r="M52"/>
      <c r="N52"/>
      <c r="O52"/>
      <c r="P52"/>
      <c r="Q52"/>
      <c r="R52"/>
      <c r="S52"/>
    </row>
    <row r="53" spans="1:19">
      <c r="A53" s="93" t="s">
        <v>354</v>
      </c>
      <c r="B53" s="93" t="s">
        <v>336</v>
      </c>
      <c r="C53" s="93">
        <v>0.08</v>
      </c>
      <c r="D53" s="93">
        <v>1.647</v>
      </c>
      <c r="E53" s="93">
        <v>2.1850000000000001</v>
      </c>
      <c r="F53" s="93">
        <v>153.22</v>
      </c>
      <c r="G53" s="93">
        <v>180</v>
      </c>
      <c r="H53" s="93">
        <v>90</v>
      </c>
      <c r="I53" s="93" t="s">
        <v>351</v>
      </c>
      <c r="J53"/>
      <c r="K53"/>
      <c r="L53"/>
      <c r="M53"/>
      <c r="N53"/>
      <c r="O53"/>
      <c r="P53"/>
      <c r="Q53"/>
      <c r="R53"/>
      <c r="S53"/>
    </row>
    <row r="54" spans="1:19">
      <c r="A54" s="93" t="s">
        <v>355</v>
      </c>
      <c r="B54" s="93" t="s">
        <v>336</v>
      </c>
      <c r="C54" s="93">
        <v>0.08</v>
      </c>
      <c r="D54" s="93">
        <v>1.647</v>
      </c>
      <c r="E54" s="93">
        <v>2.1850000000000001</v>
      </c>
      <c r="F54" s="93">
        <v>36.58</v>
      </c>
      <c r="G54" s="93">
        <v>90</v>
      </c>
      <c r="H54" s="93">
        <v>90</v>
      </c>
      <c r="I54" s="93" t="s">
        <v>337</v>
      </c>
      <c r="J54"/>
      <c r="K54"/>
      <c r="L54"/>
      <c r="M54"/>
      <c r="N54"/>
      <c r="O54"/>
      <c r="P54"/>
      <c r="Q54"/>
      <c r="R54"/>
      <c r="S54"/>
    </row>
    <row r="55" spans="1:19">
      <c r="A55" s="93" t="s">
        <v>356</v>
      </c>
      <c r="B55" s="93" t="s">
        <v>343</v>
      </c>
      <c r="C55" s="93">
        <v>0.3</v>
      </c>
      <c r="D55" s="93">
        <v>3.12</v>
      </c>
      <c r="E55" s="93">
        <v>12.904</v>
      </c>
      <c r="F55" s="93">
        <v>150.81</v>
      </c>
      <c r="G55" s="93">
        <v>90</v>
      </c>
      <c r="H55" s="93">
        <v>180</v>
      </c>
      <c r="I55" s="93"/>
      <c r="J55"/>
      <c r="K55"/>
      <c r="L55"/>
      <c r="M55"/>
      <c r="N55"/>
      <c r="O55"/>
      <c r="P55"/>
      <c r="Q55"/>
      <c r="R55"/>
      <c r="S55"/>
    </row>
    <row r="56" spans="1:19">
      <c r="A56" s="93" t="s">
        <v>357</v>
      </c>
      <c r="B56" s="93" t="s">
        <v>345</v>
      </c>
      <c r="C56" s="93">
        <v>0.3</v>
      </c>
      <c r="D56" s="93">
        <v>0.27300000000000002</v>
      </c>
      <c r="E56" s="93">
        <v>0.28799999999999998</v>
      </c>
      <c r="F56" s="93">
        <v>150.81</v>
      </c>
      <c r="G56" s="93">
        <v>90</v>
      </c>
      <c r="H56" s="93">
        <v>0</v>
      </c>
      <c r="I56" s="93"/>
      <c r="J56"/>
      <c r="K56"/>
      <c r="L56"/>
      <c r="M56"/>
      <c r="N56"/>
      <c r="O56"/>
      <c r="P56"/>
      <c r="Q56"/>
      <c r="R56"/>
      <c r="S56"/>
    </row>
    <row r="57" spans="1:19">
      <c r="A57" s="93" t="s">
        <v>358</v>
      </c>
      <c r="B57" s="93" t="s">
        <v>336</v>
      </c>
      <c r="C57" s="93">
        <v>0.08</v>
      </c>
      <c r="D57" s="93">
        <v>1.647</v>
      </c>
      <c r="E57" s="93">
        <v>2.1850000000000001</v>
      </c>
      <c r="F57" s="93">
        <v>153.22</v>
      </c>
      <c r="G57" s="93">
        <v>180</v>
      </c>
      <c r="H57" s="93">
        <v>90</v>
      </c>
      <c r="I57" s="93" t="s">
        <v>351</v>
      </c>
      <c r="J57"/>
      <c r="K57"/>
      <c r="L57"/>
      <c r="M57"/>
      <c r="N57"/>
      <c r="O57"/>
      <c r="P57"/>
      <c r="Q57"/>
      <c r="R57"/>
      <c r="S57"/>
    </row>
    <row r="58" spans="1:19">
      <c r="A58" s="93" t="s">
        <v>359</v>
      </c>
      <c r="B58" s="93" t="s">
        <v>336</v>
      </c>
      <c r="C58" s="93">
        <v>0.08</v>
      </c>
      <c r="D58" s="93">
        <v>1.647</v>
      </c>
      <c r="E58" s="93">
        <v>2.1850000000000001</v>
      </c>
      <c r="F58" s="93">
        <v>36.58</v>
      </c>
      <c r="G58" s="93">
        <v>270</v>
      </c>
      <c r="H58" s="93">
        <v>90</v>
      </c>
      <c r="I58" s="93" t="s">
        <v>341</v>
      </c>
      <c r="J58"/>
      <c r="K58"/>
      <c r="L58"/>
      <c r="M58"/>
      <c r="N58"/>
      <c r="O58"/>
      <c r="P58"/>
      <c r="Q58"/>
      <c r="R58"/>
      <c r="S58"/>
    </row>
    <row r="59" spans="1:19">
      <c r="A59" s="93" t="s">
        <v>360</v>
      </c>
      <c r="B59" s="93" t="s">
        <v>343</v>
      </c>
      <c r="C59" s="93">
        <v>0.3</v>
      </c>
      <c r="D59" s="93">
        <v>3.12</v>
      </c>
      <c r="E59" s="93">
        <v>12.904</v>
      </c>
      <c r="F59" s="93">
        <v>150.81</v>
      </c>
      <c r="G59" s="93">
        <v>180</v>
      </c>
      <c r="H59" s="93">
        <v>180</v>
      </c>
      <c r="I59" s="93"/>
      <c r="J59"/>
      <c r="K59"/>
      <c r="L59"/>
      <c r="M59"/>
      <c r="N59"/>
      <c r="O59"/>
      <c r="P59"/>
      <c r="Q59"/>
      <c r="R59"/>
      <c r="S59"/>
    </row>
    <row r="60" spans="1:19">
      <c r="A60" s="93" t="s">
        <v>361</v>
      </c>
      <c r="B60" s="93" t="s">
        <v>345</v>
      </c>
      <c r="C60" s="93">
        <v>0.3</v>
      </c>
      <c r="D60" s="93">
        <v>0.27300000000000002</v>
      </c>
      <c r="E60" s="93">
        <v>0.28799999999999998</v>
      </c>
      <c r="F60" s="93">
        <v>150.81</v>
      </c>
      <c r="G60" s="93">
        <v>180</v>
      </c>
      <c r="H60" s="93">
        <v>0</v>
      </c>
      <c r="I60" s="93"/>
      <c r="J60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85"/>
      <c r="B62" s="93" t="s">
        <v>49</v>
      </c>
      <c r="C62" s="93" t="s">
        <v>362</v>
      </c>
      <c r="D62" s="93" t="s">
        <v>363</v>
      </c>
      <c r="E62" s="93" t="s">
        <v>364</v>
      </c>
      <c r="F62" s="93" t="s">
        <v>43</v>
      </c>
      <c r="G62" s="93" t="s">
        <v>365</v>
      </c>
      <c r="H62" s="93" t="s">
        <v>366</v>
      </c>
      <c r="I62" s="93" t="s">
        <v>367</v>
      </c>
      <c r="J62" s="93" t="s">
        <v>332</v>
      </c>
      <c r="K62" s="93" t="s">
        <v>334</v>
      </c>
      <c r="L62"/>
      <c r="M62"/>
      <c r="N62"/>
      <c r="O62"/>
      <c r="P62"/>
      <c r="Q62"/>
      <c r="R62"/>
      <c r="S62"/>
    </row>
    <row r="63" spans="1:19">
      <c r="A63" s="93" t="s">
        <v>368</v>
      </c>
      <c r="B63" s="93" t="s">
        <v>639</v>
      </c>
      <c r="C63" s="93">
        <v>7.83</v>
      </c>
      <c r="D63" s="93">
        <v>7.83</v>
      </c>
      <c r="E63" s="93">
        <v>5.835</v>
      </c>
      <c r="F63" s="93">
        <v>0.251</v>
      </c>
      <c r="G63" s="93">
        <v>0.11</v>
      </c>
      <c r="H63" s="93" t="s">
        <v>369</v>
      </c>
      <c r="I63" s="93" t="s">
        <v>350</v>
      </c>
      <c r="J63" s="93">
        <v>180</v>
      </c>
      <c r="K63" s="93" t="s">
        <v>351</v>
      </c>
      <c r="L63"/>
      <c r="M63"/>
      <c r="N63"/>
      <c r="O63"/>
      <c r="P63"/>
      <c r="Q63"/>
      <c r="R63"/>
      <c r="S63"/>
    </row>
    <row r="64" spans="1:19">
      <c r="A64" s="93" t="s">
        <v>370</v>
      </c>
      <c r="B64" s="93" t="s">
        <v>639</v>
      </c>
      <c r="C64" s="93">
        <v>38.049999999999997</v>
      </c>
      <c r="D64" s="93">
        <v>38.049999999999997</v>
      </c>
      <c r="E64" s="93">
        <v>5.835</v>
      </c>
      <c r="F64" s="93">
        <v>0.251</v>
      </c>
      <c r="G64" s="93">
        <v>0.11</v>
      </c>
      <c r="H64" s="93" t="s">
        <v>369</v>
      </c>
      <c r="I64" s="93" t="s">
        <v>354</v>
      </c>
      <c r="J64" s="93">
        <v>180</v>
      </c>
      <c r="K64" s="93" t="s">
        <v>351</v>
      </c>
      <c r="L64"/>
      <c r="M64"/>
      <c r="N64"/>
      <c r="O64"/>
      <c r="P64"/>
      <c r="Q64"/>
      <c r="R64"/>
      <c r="S64"/>
    </row>
    <row r="65" spans="1:19">
      <c r="A65" s="93" t="s">
        <v>371</v>
      </c>
      <c r="B65" s="93" t="s">
        <v>639</v>
      </c>
      <c r="C65" s="93">
        <v>38.049999999999997</v>
      </c>
      <c r="D65" s="93">
        <v>38.049999999999997</v>
      </c>
      <c r="E65" s="93">
        <v>5.835</v>
      </c>
      <c r="F65" s="93">
        <v>0.251</v>
      </c>
      <c r="G65" s="93">
        <v>0.11</v>
      </c>
      <c r="H65" s="93" t="s">
        <v>369</v>
      </c>
      <c r="I65" s="93" t="s">
        <v>358</v>
      </c>
      <c r="J65" s="93">
        <v>180</v>
      </c>
      <c r="K65" s="93" t="s">
        <v>351</v>
      </c>
      <c r="L65"/>
      <c r="M65"/>
      <c r="N65"/>
      <c r="O65"/>
      <c r="P65"/>
      <c r="Q65"/>
      <c r="R65"/>
      <c r="S65"/>
    </row>
    <row r="66" spans="1:19">
      <c r="A66" s="93" t="s">
        <v>372</v>
      </c>
      <c r="B66" s="93"/>
      <c r="C66" s="93"/>
      <c r="D66" s="93">
        <v>83.94</v>
      </c>
      <c r="E66" s="93">
        <v>5.83</v>
      </c>
      <c r="F66" s="93">
        <v>0.251</v>
      </c>
      <c r="G66" s="93">
        <v>0.11</v>
      </c>
      <c r="H66" s="93"/>
      <c r="I66" s="93"/>
      <c r="J66" s="93"/>
      <c r="K66" s="93"/>
      <c r="L66"/>
      <c r="M66"/>
      <c r="N66"/>
      <c r="O66"/>
      <c r="P66"/>
      <c r="Q66"/>
      <c r="R66"/>
      <c r="S66"/>
    </row>
    <row r="67" spans="1:19">
      <c r="A67" s="93" t="s">
        <v>373</v>
      </c>
      <c r="B67" s="93"/>
      <c r="C67" s="93"/>
      <c r="D67" s="93">
        <v>0</v>
      </c>
      <c r="E67" s="93" t="s">
        <v>374</v>
      </c>
      <c r="F67" s="93" t="s">
        <v>374</v>
      </c>
      <c r="G67" s="93" t="s">
        <v>374</v>
      </c>
      <c r="H67" s="93"/>
      <c r="I67" s="93"/>
      <c r="J67" s="93"/>
      <c r="K67" s="93"/>
      <c r="L67"/>
      <c r="M67"/>
      <c r="N67"/>
      <c r="O67"/>
      <c r="P67"/>
      <c r="Q67"/>
      <c r="R67"/>
      <c r="S67"/>
    </row>
    <row r="68" spans="1:19">
      <c r="A68" s="93" t="s">
        <v>375</v>
      </c>
      <c r="B68" s="93"/>
      <c r="C68" s="93"/>
      <c r="D68" s="93">
        <v>83.94</v>
      </c>
      <c r="E68" s="93">
        <v>5.83</v>
      </c>
      <c r="F68" s="93">
        <v>0.251</v>
      </c>
      <c r="G68" s="93">
        <v>0.11</v>
      </c>
      <c r="H68" s="93"/>
      <c r="I68" s="93"/>
      <c r="J68" s="93"/>
      <c r="K68" s="93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5"/>
      <c r="B70" s="93" t="s">
        <v>114</v>
      </c>
      <c r="C70" s="93" t="s">
        <v>376</v>
      </c>
      <c r="D70" s="93" t="s">
        <v>377</v>
      </c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3" t="s">
        <v>33</v>
      </c>
      <c r="B71" s="93"/>
      <c r="C71" s="93"/>
      <c r="D71" s="93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 s="85"/>
      <c r="B73" s="93" t="s">
        <v>114</v>
      </c>
      <c r="C73" s="93" t="s">
        <v>378</v>
      </c>
      <c r="D73" s="93" t="s">
        <v>379</v>
      </c>
      <c r="E73" s="93" t="s">
        <v>380</v>
      </c>
      <c r="F73" s="93" t="s">
        <v>381</v>
      </c>
      <c r="G73" s="93" t="s">
        <v>377</v>
      </c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382</v>
      </c>
      <c r="B74" s="93" t="s">
        <v>383</v>
      </c>
      <c r="C74" s="93">
        <v>42190.54</v>
      </c>
      <c r="D74" s="93">
        <v>31158.5</v>
      </c>
      <c r="E74" s="93">
        <v>11032.04</v>
      </c>
      <c r="F74" s="93">
        <v>0.74</v>
      </c>
      <c r="G74" s="93">
        <v>2.71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384</v>
      </c>
      <c r="B75" s="93" t="s">
        <v>383</v>
      </c>
      <c r="C75" s="93">
        <v>135161.57999999999</v>
      </c>
      <c r="D75" s="93">
        <v>99990.95</v>
      </c>
      <c r="E75" s="93">
        <v>35170.629999999997</v>
      </c>
      <c r="F75" s="93">
        <v>0.74</v>
      </c>
      <c r="G75" s="93">
        <v>3.09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3" t="s">
        <v>385</v>
      </c>
      <c r="B76" s="93" t="s">
        <v>383</v>
      </c>
      <c r="C76" s="93">
        <v>25472.04</v>
      </c>
      <c r="D76" s="93">
        <v>19029.52</v>
      </c>
      <c r="E76" s="93">
        <v>6442.52</v>
      </c>
      <c r="F76" s="93">
        <v>0.75</v>
      </c>
      <c r="G76" s="93">
        <v>3.11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3" t="s">
        <v>386</v>
      </c>
      <c r="B77" s="93" t="s">
        <v>383</v>
      </c>
      <c r="C77" s="93">
        <v>22430.89</v>
      </c>
      <c r="D77" s="93">
        <v>16463.36</v>
      </c>
      <c r="E77" s="93">
        <v>5967.53</v>
      </c>
      <c r="F77" s="93">
        <v>0.73</v>
      </c>
      <c r="G77" s="93">
        <v>3.08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5"/>
      <c r="B79" s="93" t="s">
        <v>114</v>
      </c>
      <c r="C79" s="93" t="s">
        <v>378</v>
      </c>
      <c r="D79" s="93" t="s">
        <v>377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3" t="s">
        <v>387</v>
      </c>
      <c r="B80" s="93" t="s">
        <v>388</v>
      </c>
      <c r="C80" s="93">
        <v>1767.54</v>
      </c>
      <c r="D80" s="93">
        <v>1</v>
      </c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389</v>
      </c>
      <c r="B81" s="93" t="s">
        <v>390</v>
      </c>
      <c r="C81" s="93">
        <v>52526.21</v>
      </c>
      <c r="D81" s="93">
        <v>0.8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93" t="s">
        <v>391</v>
      </c>
      <c r="B82" s="93" t="s">
        <v>390</v>
      </c>
      <c r="C82" s="93">
        <v>144169.92000000001</v>
      </c>
      <c r="D82" s="93">
        <v>0.78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3" t="s">
        <v>392</v>
      </c>
      <c r="B83" s="93" t="s">
        <v>390</v>
      </c>
      <c r="C83" s="93">
        <v>25458.63</v>
      </c>
      <c r="D83" s="93">
        <v>0.8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393</v>
      </c>
      <c r="B84" s="93" t="s">
        <v>390</v>
      </c>
      <c r="C84" s="93">
        <v>25462.93</v>
      </c>
      <c r="D84" s="93">
        <v>0.8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5"/>
      <c r="B86" s="93" t="s">
        <v>114</v>
      </c>
      <c r="C86" s="93" t="s">
        <v>394</v>
      </c>
      <c r="D86" s="93" t="s">
        <v>395</v>
      </c>
      <c r="E86" s="93" t="s">
        <v>396</v>
      </c>
      <c r="F86" s="93" t="s">
        <v>397</v>
      </c>
      <c r="G86" s="93" t="s">
        <v>398</v>
      </c>
      <c r="H86" s="93" t="s">
        <v>399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400</v>
      </c>
      <c r="B87" s="93" t="s">
        <v>401</v>
      </c>
      <c r="C87" s="93">
        <v>0.54</v>
      </c>
      <c r="D87" s="93">
        <v>49.8</v>
      </c>
      <c r="E87" s="93">
        <v>0.08</v>
      </c>
      <c r="F87" s="93">
        <v>7.61</v>
      </c>
      <c r="G87" s="93">
        <v>1</v>
      </c>
      <c r="H87" s="93" t="s">
        <v>402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403</v>
      </c>
      <c r="B88" s="93" t="s">
        <v>404</v>
      </c>
      <c r="C88" s="93">
        <v>0.56999999999999995</v>
      </c>
      <c r="D88" s="93">
        <v>622</v>
      </c>
      <c r="E88" s="93">
        <v>2.13</v>
      </c>
      <c r="F88" s="93">
        <v>2331.44</v>
      </c>
      <c r="G88" s="93">
        <v>1</v>
      </c>
      <c r="H88" s="93" t="s">
        <v>405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406</v>
      </c>
      <c r="B89" s="93" t="s">
        <v>404</v>
      </c>
      <c r="C89" s="93">
        <v>0.59</v>
      </c>
      <c r="D89" s="93">
        <v>1109.6500000000001</v>
      </c>
      <c r="E89" s="93">
        <v>6.86</v>
      </c>
      <c r="F89" s="93">
        <v>12865.08</v>
      </c>
      <c r="G89" s="93">
        <v>1</v>
      </c>
      <c r="H89" s="93" t="s">
        <v>405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407</v>
      </c>
      <c r="B90" s="93" t="s">
        <v>404</v>
      </c>
      <c r="C90" s="93">
        <v>0.55000000000000004</v>
      </c>
      <c r="D90" s="93">
        <v>622</v>
      </c>
      <c r="E90" s="93">
        <v>1.32</v>
      </c>
      <c r="F90" s="93">
        <v>1507.02</v>
      </c>
      <c r="G90" s="93">
        <v>1</v>
      </c>
      <c r="H90" s="93" t="s">
        <v>405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408</v>
      </c>
      <c r="B91" s="93" t="s">
        <v>404</v>
      </c>
      <c r="C91" s="93">
        <v>0.55000000000000004</v>
      </c>
      <c r="D91" s="93">
        <v>622</v>
      </c>
      <c r="E91" s="93">
        <v>1.1200000000000001</v>
      </c>
      <c r="F91" s="93">
        <v>1272.03</v>
      </c>
      <c r="G91" s="93">
        <v>1</v>
      </c>
      <c r="H91" s="93" t="s">
        <v>405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5"/>
      <c r="B93" s="93" t="s">
        <v>114</v>
      </c>
      <c r="C93" s="93" t="s">
        <v>409</v>
      </c>
      <c r="D93" s="93" t="s">
        <v>410</v>
      </c>
      <c r="E93" s="93" t="s">
        <v>411</v>
      </c>
      <c r="F93" s="93" t="s">
        <v>412</v>
      </c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33</v>
      </c>
      <c r="B94" s="93"/>
      <c r="C94" s="93"/>
      <c r="D94" s="93"/>
      <c r="E94" s="93"/>
      <c r="F94" s="93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5"/>
      <c r="B96" s="93" t="s">
        <v>114</v>
      </c>
      <c r="C96" s="93" t="s">
        <v>413</v>
      </c>
      <c r="D96" s="93" t="s">
        <v>414</v>
      </c>
      <c r="E96" s="93" t="s">
        <v>415</v>
      </c>
      <c r="F96" s="93" t="s">
        <v>416</v>
      </c>
      <c r="G96" s="93" t="s">
        <v>417</v>
      </c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33</v>
      </c>
      <c r="B97" s="93"/>
      <c r="C97" s="93"/>
      <c r="D97" s="93"/>
      <c r="E97" s="93"/>
      <c r="F97" s="93"/>
      <c r="G97" s="93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5"/>
      <c r="B99" s="93" t="s">
        <v>432</v>
      </c>
      <c r="C99" s="93" t="s">
        <v>433</v>
      </c>
      <c r="D99" s="93" t="s">
        <v>434</v>
      </c>
      <c r="E99" s="93" t="s">
        <v>435</v>
      </c>
      <c r="F99" s="93" t="s">
        <v>436</v>
      </c>
      <c r="G99" s="93" t="s">
        <v>437</v>
      </c>
      <c r="H99" s="93" t="s">
        <v>438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3" t="s">
        <v>418</v>
      </c>
      <c r="B100" s="93">
        <v>36339.094299999997</v>
      </c>
      <c r="C100" s="93">
        <v>54.792099999999998</v>
      </c>
      <c r="D100" s="93">
        <v>205.1003</v>
      </c>
      <c r="E100" s="93">
        <v>0</v>
      </c>
      <c r="F100" s="93">
        <v>4.0000000000000002E-4</v>
      </c>
      <c r="G100" s="94">
        <v>1022720</v>
      </c>
      <c r="H100" s="93">
        <v>14843.531800000001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3" t="s">
        <v>419</v>
      </c>
      <c r="B101" s="93">
        <v>29509.175500000001</v>
      </c>
      <c r="C101" s="93">
        <v>46.424399999999999</v>
      </c>
      <c r="D101" s="93">
        <v>184.69730000000001</v>
      </c>
      <c r="E101" s="93">
        <v>0</v>
      </c>
      <c r="F101" s="93">
        <v>4.0000000000000002E-4</v>
      </c>
      <c r="G101" s="93">
        <v>921066.86869999999</v>
      </c>
      <c r="H101" s="93">
        <v>12254.349099999999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3" t="s">
        <v>420</v>
      </c>
      <c r="B102" s="93">
        <v>33431.113700000002</v>
      </c>
      <c r="C102" s="93">
        <v>52.673699999999997</v>
      </c>
      <c r="D102" s="93">
        <v>209.98859999999999</v>
      </c>
      <c r="E102" s="93">
        <v>0</v>
      </c>
      <c r="F102" s="93">
        <v>4.0000000000000002E-4</v>
      </c>
      <c r="G102" s="94">
        <v>1047200</v>
      </c>
      <c r="H102" s="93">
        <v>13891.2498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3" t="s">
        <v>421</v>
      </c>
      <c r="B103" s="93">
        <v>32481.400799999999</v>
      </c>
      <c r="C103" s="93">
        <v>52.9724</v>
      </c>
      <c r="D103" s="93">
        <v>220.8955</v>
      </c>
      <c r="E103" s="93">
        <v>0</v>
      </c>
      <c r="F103" s="93">
        <v>4.0000000000000002E-4</v>
      </c>
      <c r="G103" s="94">
        <v>1101660</v>
      </c>
      <c r="H103" s="93">
        <v>13683.200500000001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3" t="s">
        <v>266</v>
      </c>
      <c r="B104" s="93">
        <v>36879.046000000002</v>
      </c>
      <c r="C104" s="93">
        <v>60.3765</v>
      </c>
      <c r="D104" s="93">
        <v>252.9855</v>
      </c>
      <c r="E104" s="93">
        <v>0</v>
      </c>
      <c r="F104" s="93">
        <v>5.0000000000000001E-4</v>
      </c>
      <c r="G104" s="94">
        <v>1261700</v>
      </c>
      <c r="H104" s="93">
        <v>15559.9035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3" t="s">
        <v>422</v>
      </c>
      <c r="B105" s="93">
        <v>43839.323400000001</v>
      </c>
      <c r="C105" s="93">
        <v>71.893199999999993</v>
      </c>
      <c r="D105" s="93">
        <v>301.87569999999999</v>
      </c>
      <c r="E105" s="93">
        <v>0</v>
      </c>
      <c r="F105" s="93">
        <v>5.9999999999999995E-4</v>
      </c>
      <c r="G105" s="94">
        <v>1505540</v>
      </c>
      <c r="H105" s="93">
        <v>18509.210299999999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3" t="s">
        <v>423</v>
      </c>
      <c r="B106" s="93">
        <v>46992.562899999997</v>
      </c>
      <c r="C106" s="93">
        <v>77.064400000000006</v>
      </c>
      <c r="D106" s="93">
        <v>323.59010000000001</v>
      </c>
      <c r="E106" s="93">
        <v>0</v>
      </c>
      <c r="F106" s="93">
        <v>5.9999999999999995E-4</v>
      </c>
      <c r="G106" s="94">
        <v>1613830</v>
      </c>
      <c r="H106" s="93">
        <v>19840.540700000001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93" t="s">
        <v>424</v>
      </c>
      <c r="B107" s="93">
        <v>47529.682699999998</v>
      </c>
      <c r="C107" s="93">
        <v>77.945300000000003</v>
      </c>
      <c r="D107" s="93">
        <v>327.28870000000001</v>
      </c>
      <c r="E107" s="93">
        <v>0</v>
      </c>
      <c r="F107" s="93">
        <v>5.9999999999999995E-4</v>
      </c>
      <c r="G107" s="94">
        <v>1632280</v>
      </c>
      <c r="H107" s="93">
        <v>20067.315900000001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3" t="s">
        <v>425</v>
      </c>
      <c r="B108" s="93">
        <v>40555.964599999999</v>
      </c>
      <c r="C108" s="93">
        <v>66.508899999999997</v>
      </c>
      <c r="D108" s="93">
        <v>279.26780000000002</v>
      </c>
      <c r="E108" s="93">
        <v>0</v>
      </c>
      <c r="F108" s="93">
        <v>5.0000000000000001E-4</v>
      </c>
      <c r="G108" s="94">
        <v>1392780</v>
      </c>
      <c r="H108" s="93">
        <v>17122.970499999999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3" t="s">
        <v>426</v>
      </c>
      <c r="B109" s="93">
        <v>33959.044800000003</v>
      </c>
      <c r="C109" s="93">
        <v>55.441800000000001</v>
      </c>
      <c r="D109" s="93">
        <v>231.50450000000001</v>
      </c>
      <c r="E109" s="93">
        <v>0</v>
      </c>
      <c r="F109" s="93">
        <v>4.0000000000000002E-4</v>
      </c>
      <c r="G109" s="94">
        <v>1154570</v>
      </c>
      <c r="H109" s="93">
        <v>14311.869699999999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3" t="s">
        <v>427</v>
      </c>
      <c r="B110" s="93">
        <v>30682.439699999999</v>
      </c>
      <c r="C110" s="93">
        <v>48.805399999999999</v>
      </c>
      <c r="D110" s="93">
        <v>197.071</v>
      </c>
      <c r="E110" s="93">
        <v>0</v>
      </c>
      <c r="F110" s="93">
        <v>4.0000000000000002E-4</v>
      </c>
      <c r="G110" s="93">
        <v>982794.03130000003</v>
      </c>
      <c r="H110" s="93">
        <v>12797.1985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3" t="s">
        <v>428</v>
      </c>
      <c r="B111" s="93">
        <v>35077.514499999997</v>
      </c>
      <c r="C111" s="93">
        <v>53.555599999999998</v>
      </c>
      <c r="D111" s="93">
        <v>204.23750000000001</v>
      </c>
      <c r="E111" s="93">
        <v>0</v>
      </c>
      <c r="F111" s="93">
        <v>4.0000000000000002E-4</v>
      </c>
      <c r="G111" s="94">
        <v>1018450</v>
      </c>
      <c r="H111" s="93">
        <v>14397.407499999999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3"/>
      <c r="B112" s="93"/>
      <c r="C112" s="93"/>
      <c r="D112" s="93"/>
      <c r="E112" s="93"/>
      <c r="F112" s="93"/>
      <c r="G112" s="93"/>
      <c r="H112" s="93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3" t="s">
        <v>429</v>
      </c>
      <c r="B113" s="93">
        <v>447276.36300000001</v>
      </c>
      <c r="C113" s="93">
        <v>718.45349999999996</v>
      </c>
      <c r="D113" s="93">
        <v>2938.5021999999999</v>
      </c>
      <c r="E113" s="93">
        <v>0</v>
      </c>
      <c r="F113" s="93">
        <v>5.4999999999999997E-3</v>
      </c>
      <c r="G113" s="94">
        <v>14654600</v>
      </c>
      <c r="H113" s="93">
        <v>187278.74770000001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3" t="s">
        <v>430</v>
      </c>
      <c r="B114" s="93">
        <v>29509.175500000001</v>
      </c>
      <c r="C114" s="93">
        <v>46.424399999999999</v>
      </c>
      <c r="D114" s="93">
        <v>184.69730000000001</v>
      </c>
      <c r="E114" s="93">
        <v>0</v>
      </c>
      <c r="F114" s="93">
        <v>4.0000000000000002E-4</v>
      </c>
      <c r="G114" s="93">
        <v>921066.86869999999</v>
      </c>
      <c r="H114" s="93">
        <v>12254.349099999999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3" t="s">
        <v>431</v>
      </c>
      <c r="B115" s="93">
        <v>47529.682699999998</v>
      </c>
      <c r="C115" s="93">
        <v>77.945300000000003</v>
      </c>
      <c r="D115" s="93">
        <v>327.28870000000001</v>
      </c>
      <c r="E115" s="93">
        <v>0</v>
      </c>
      <c r="F115" s="93">
        <v>5.9999999999999995E-4</v>
      </c>
      <c r="G115" s="94">
        <v>1632280</v>
      </c>
      <c r="H115" s="93">
        <v>20067.315900000001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5"/>
      <c r="B117" s="93" t="s">
        <v>439</v>
      </c>
      <c r="C117" s="93" t="s">
        <v>440</v>
      </c>
      <c r="D117" s="93" t="s">
        <v>441</v>
      </c>
      <c r="E117" s="93" t="s">
        <v>442</v>
      </c>
      <c r="F117" s="93" t="s">
        <v>443</v>
      </c>
      <c r="G117" s="93" t="s">
        <v>444</v>
      </c>
      <c r="H117" s="93" t="s">
        <v>445</v>
      </c>
      <c r="I117" s="93" t="s">
        <v>446</v>
      </c>
      <c r="J117" s="93" t="s">
        <v>447</v>
      </c>
      <c r="K117" s="93" t="s">
        <v>448</v>
      </c>
      <c r="L117" s="93" t="s">
        <v>449</v>
      </c>
      <c r="M117" s="93" t="s">
        <v>450</v>
      </c>
      <c r="N117" s="93" t="s">
        <v>451</v>
      </c>
      <c r="O117" s="93" t="s">
        <v>452</v>
      </c>
      <c r="P117" s="93" t="s">
        <v>453</v>
      </c>
      <c r="Q117" s="93" t="s">
        <v>454</v>
      </c>
      <c r="R117" s="93" t="s">
        <v>455</v>
      </c>
      <c r="S117" s="93" t="s">
        <v>456</v>
      </c>
    </row>
    <row r="118" spans="1:19">
      <c r="A118" s="93" t="s">
        <v>418</v>
      </c>
      <c r="B118" s="94">
        <v>134206000000</v>
      </c>
      <c r="C118" s="93">
        <v>99795.453999999998</v>
      </c>
      <c r="D118" s="93" t="s">
        <v>623</v>
      </c>
      <c r="E118" s="93">
        <v>66738.464999999997</v>
      </c>
      <c r="F118" s="93">
        <v>10771.038</v>
      </c>
      <c r="G118" s="93">
        <v>17975.566999999999</v>
      </c>
      <c r="H118" s="93">
        <v>0</v>
      </c>
      <c r="I118" s="93">
        <v>618.38400000000001</v>
      </c>
      <c r="J118" s="93">
        <v>3692</v>
      </c>
      <c r="K118" s="93">
        <v>0</v>
      </c>
      <c r="L118" s="93">
        <v>0</v>
      </c>
      <c r="M118" s="93">
        <v>0</v>
      </c>
      <c r="N118" s="93">
        <v>0</v>
      </c>
      <c r="O118" s="93">
        <v>0</v>
      </c>
      <c r="P118" s="93">
        <v>0</v>
      </c>
      <c r="Q118" s="93">
        <v>0</v>
      </c>
      <c r="R118" s="93">
        <v>0</v>
      </c>
      <c r="S118" s="93">
        <v>0</v>
      </c>
    </row>
    <row r="119" spans="1:19">
      <c r="A119" s="93" t="s">
        <v>419</v>
      </c>
      <c r="B119" s="94">
        <v>120866000000</v>
      </c>
      <c r="C119" s="93">
        <v>103349.45699999999</v>
      </c>
      <c r="D119" s="93" t="s">
        <v>640</v>
      </c>
      <c r="E119" s="93">
        <v>66738.464999999997</v>
      </c>
      <c r="F119" s="93">
        <v>10771.038</v>
      </c>
      <c r="G119" s="93">
        <v>17975.566999999999</v>
      </c>
      <c r="H119" s="93">
        <v>0</v>
      </c>
      <c r="I119" s="93">
        <v>4172.3879999999999</v>
      </c>
      <c r="J119" s="93">
        <v>3692</v>
      </c>
      <c r="K119" s="93">
        <v>0</v>
      </c>
      <c r="L119" s="93">
        <v>0</v>
      </c>
      <c r="M119" s="93">
        <v>0</v>
      </c>
      <c r="N119" s="93">
        <v>0</v>
      </c>
      <c r="O119" s="93">
        <v>0</v>
      </c>
      <c r="P119" s="93">
        <v>0</v>
      </c>
      <c r="Q119" s="93">
        <v>0</v>
      </c>
      <c r="R119" s="93">
        <v>0</v>
      </c>
      <c r="S119" s="93">
        <v>0</v>
      </c>
    </row>
    <row r="120" spans="1:19">
      <c r="A120" s="93" t="s">
        <v>420</v>
      </c>
      <c r="B120" s="94">
        <v>137417000000</v>
      </c>
      <c r="C120" s="93">
        <v>114645.662</v>
      </c>
      <c r="D120" s="93" t="s">
        <v>486</v>
      </c>
      <c r="E120" s="93">
        <v>66738.464999999997</v>
      </c>
      <c r="F120" s="93">
        <v>10771.038</v>
      </c>
      <c r="G120" s="93">
        <v>17975.566999999999</v>
      </c>
      <c r="H120" s="93">
        <v>0</v>
      </c>
      <c r="I120" s="93">
        <v>19160.592000000001</v>
      </c>
      <c r="J120" s="93">
        <v>0</v>
      </c>
      <c r="K120" s="93">
        <v>0</v>
      </c>
      <c r="L120" s="93">
        <v>0</v>
      </c>
      <c r="M120" s="93">
        <v>0</v>
      </c>
      <c r="N120" s="93">
        <v>0</v>
      </c>
      <c r="O120" s="93">
        <v>0</v>
      </c>
      <c r="P120" s="93">
        <v>0</v>
      </c>
      <c r="Q120" s="93">
        <v>0</v>
      </c>
      <c r="R120" s="93">
        <v>0</v>
      </c>
      <c r="S120" s="93">
        <v>0</v>
      </c>
    </row>
    <row r="121" spans="1:19">
      <c r="A121" s="93" t="s">
        <v>421</v>
      </c>
      <c r="B121" s="94">
        <v>144564000000</v>
      </c>
      <c r="C121" s="93">
        <v>141238.264</v>
      </c>
      <c r="D121" s="93" t="s">
        <v>487</v>
      </c>
      <c r="E121" s="93">
        <v>66738.464999999997</v>
      </c>
      <c r="F121" s="93">
        <v>10771.038</v>
      </c>
      <c r="G121" s="93">
        <v>17975.566999999999</v>
      </c>
      <c r="H121" s="93">
        <v>0</v>
      </c>
      <c r="I121" s="93">
        <v>45753.195</v>
      </c>
      <c r="J121" s="93">
        <v>0</v>
      </c>
      <c r="K121" s="93">
        <v>0</v>
      </c>
      <c r="L121" s="93">
        <v>0</v>
      </c>
      <c r="M121" s="93">
        <v>0</v>
      </c>
      <c r="N121" s="93">
        <v>0</v>
      </c>
      <c r="O121" s="93">
        <v>0</v>
      </c>
      <c r="P121" s="93">
        <v>0</v>
      </c>
      <c r="Q121" s="93">
        <v>0</v>
      </c>
      <c r="R121" s="93">
        <v>0</v>
      </c>
      <c r="S121" s="93">
        <v>0</v>
      </c>
    </row>
    <row r="122" spans="1:19">
      <c r="A122" s="93" t="s">
        <v>266</v>
      </c>
      <c r="B122" s="94">
        <v>165566000000</v>
      </c>
      <c r="C122" s="93">
        <v>156557.99900000001</v>
      </c>
      <c r="D122" s="93" t="s">
        <v>488</v>
      </c>
      <c r="E122" s="93">
        <v>66738.464999999997</v>
      </c>
      <c r="F122" s="93">
        <v>10771.038</v>
      </c>
      <c r="G122" s="93">
        <v>17975.566999999999</v>
      </c>
      <c r="H122" s="93">
        <v>0</v>
      </c>
      <c r="I122" s="93">
        <v>61072.93</v>
      </c>
      <c r="J122" s="93">
        <v>0</v>
      </c>
      <c r="K122" s="93">
        <v>0</v>
      </c>
      <c r="L122" s="93">
        <v>0</v>
      </c>
      <c r="M122" s="93">
        <v>0</v>
      </c>
      <c r="N122" s="93">
        <v>0</v>
      </c>
      <c r="O122" s="93">
        <v>0</v>
      </c>
      <c r="P122" s="93">
        <v>0</v>
      </c>
      <c r="Q122" s="93">
        <v>0</v>
      </c>
      <c r="R122" s="93">
        <v>0</v>
      </c>
      <c r="S122" s="93">
        <v>0</v>
      </c>
    </row>
    <row r="123" spans="1:19">
      <c r="A123" s="93" t="s">
        <v>422</v>
      </c>
      <c r="B123" s="94">
        <v>197563000000</v>
      </c>
      <c r="C123" s="93">
        <v>175900.57399999999</v>
      </c>
      <c r="D123" s="93" t="s">
        <v>489</v>
      </c>
      <c r="E123" s="93">
        <v>66738.464999999997</v>
      </c>
      <c r="F123" s="93">
        <v>10771.038</v>
      </c>
      <c r="G123" s="93">
        <v>17975.566999999999</v>
      </c>
      <c r="H123" s="93">
        <v>0</v>
      </c>
      <c r="I123" s="93">
        <v>80415.504000000001</v>
      </c>
      <c r="J123" s="93">
        <v>0</v>
      </c>
      <c r="K123" s="93">
        <v>0</v>
      </c>
      <c r="L123" s="93">
        <v>0</v>
      </c>
      <c r="M123" s="93">
        <v>0</v>
      </c>
      <c r="N123" s="93">
        <v>0</v>
      </c>
      <c r="O123" s="93">
        <v>0</v>
      </c>
      <c r="P123" s="93">
        <v>0</v>
      </c>
      <c r="Q123" s="93">
        <v>0</v>
      </c>
      <c r="R123" s="93">
        <v>0</v>
      </c>
      <c r="S123" s="93">
        <v>0</v>
      </c>
    </row>
    <row r="124" spans="1:19">
      <c r="A124" s="93" t="s">
        <v>423</v>
      </c>
      <c r="B124" s="94">
        <v>211774000000</v>
      </c>
      <c r="C124" s="93">
        <v>174100.959</v>
      </c>
      <c r="D124" s="93" t="s">
        <v>596</v>
      </c>
      <c r="E124" s="93">
        <v>66738.464999999997</v>
      </c>
      <c r="F124" s="93">
        <v>10771.038</v>
      </c>
      <c r="G124" s="93">
        <v>17975.566999999999</v>
      </c>
      <c r="H124" s="93">
        <v>0</v>
      </c>
      <c r="I124" s="93">
        <v>78615.89</v>
      </c>
      <c r="J124" s="93">
        <v>0</v>
      </c>
      <c r="K124" s="93">
        <v>0</v>
      </c>
      <c r="L124" s="93">
        <v>0</v>
      </c>
      <c r="M124" s="93">
        <v>0</v>
      </c>
      <c r="N124" s="93">
        <v>0</v>
      </c>
      <c r="O124" s="93">
        <v>0</v>
      </c>
      <c r="P124" s="93">
        <v>0</v>
      </c>
      <c r="Q124" s="93">
        <v>0</v>
      </c>
      <c r="R124" s="93">
        <v>0</v>
      </c>
      <c r="S124" s="93">
        <v>0</v>
      </c>
    </row>
    <row r="125" spans="1:19">
      <c r="A125" s="93" t="s">
        <v>424</v>
      </c>
      <c r="B125" s="94">
        <v>214194000000</v>
      </c>
      <c r="C125" s="93">
        <v>172819.89499999999</v>
      </c>
      <c r="D125" s="93" t="s">
        <v>490</v>
      </c>
      <c r="E125" s="93">
        <v>66738.464999999997</v>
      </c>
      <c r="F125" s="93">
        <v>10771.038</v>
      </c>
      <c r="G125" s="93">
        <v>17975.566999999999</v>
      </c>
      <c r="H125" s="93">
        <v>0</v>
      </c>
      <c r="I125" s="93">
        <v>77334.826000000001</v>
      </c>
      <c r="J125" s="93">
        <v>0</v>
      </c>
      <c r="K125" s="93">
        <v>0</v>
      </c>
      <c r="L125" s="93">
        <v>0</v>
      </c>
      <c r="M125" s="93">
        <v>0</v>
      </c>
      <c r="N125" s="93">
        <v>0</v>
      </c>
      <c r="O125" s="93">
        <v>0</v>
      </c>
      <c r="P125" s="93">
        <v>0</v>
      </c>
      <c r="Q125" s="93">
        <v>0</v>
      </c>
      <c r="R125" s="93">
        <v>0</v>
      </c>
      <c r="S125" s="93">
        <v>0</v>
      </c>
    </row>
    <row r="126" spans="1:19">
      <c r="A126" s="93" t="s">
        <v>425</v>
      </c>
      <c r="B126" s="94">
        <v>182767000000</v>
      </c>
      <c r="C126" s="93">
        <v>169879.65599999999</v>
      </c>
      <c r="D126" s="93" t="s">
        <v>491</v>
      </c>
      <c r="E126" s="93">
        <v>66738.464999999997</v>
      </c>
      <c r="F126" s="93">
        <v>10771.038</v>
      </c>
      <c r="G126" s="93">
        <v>17975.566999999999</v>
      </c>
      <c r="H126" s="93">
        <v>0</v>
      </c>
      <c r="I126" s="93">
        <v>74394.587</v>
      </c>
      <c r="J126" s="93">
        <v>0</v>
      </c>
      <c r="K126" s="93">
        <v>0</v>
      </c>
      <c r="L126" s="93">
        <v>0</v>
      </c>
      <c r="M126" s="93">
        <v>0</v>
      </c>
      <c r="N126" s="93">
        <v>0</v>
      </c>
      <c r="O126" s="93">
        <v>0</v>
      </c>
      <c r="P126" s="93">
        <v>0</v>
      </c>
      <c r="Q126" s="93">
        <v>0</v>
      </c>
      <c r="R126" s="93">
        <v>0</v>
      </c>
      <c r="S126" s="93">
        <v>0</v>
      </c>
    </row>
    <row r="127" spans="1:19">
      <c r="A127" s="93" t="s">
        <v>426</v>
      </c>
      <c r="B127" s="94">
        <v>151507000000</v>
      </c>
      <c r="C127" s="93">
        <v>142286.399</v>
      </c>
      <c r="D127" s="93" t="s">
        <v>624</v>
      </c>
      <c r="E127" s="93">
        <v>66738.464999999997</v>
      </c>
      <c r="F127" s="93">
        <v>10771.038</v>
      </c>
      <c r="G127" s="93">
        <v>17975.566999999999</v>
      </c>
      <c r="H127" s="93">
        <v>0</v>
      </c>
      <c r="I127" s="93">
        <v>46801.33</v>
      </c>
      <c r="J127" s="93">
        <v>0</v>
      </c>
      <c r="K127" s="93">
        <v>0</v>
      </c>
      <c r="L127" s="93">
        <v>0</v>
      </c>
      <c r="M127" s="93">
        <v>0</v>
      </c>
      <c r="N127" s="93">
        <v>0</v>
      </c>
      <c r="O127" s="93">
        <v>0</v>
      </c>
      <c r="P127" s="93">
        <v>0</v>
      </c>
      <c r="Q127" s="93">
        <v>0</v>
      </c>
      <c r="R127" s="93">
        <v>0</v>
      </c>
      <c r="S127" s="93">
        <v>0</v>
      </c>
    </row>
    <row r="128" spans="1:19">
      <c r="A128" s="93" t="s">
        <v>427</v>
      </c>
      <c r="B128" s="94">
        <v>128966000000</v>
      </c>
      <c r="C128" s="93">
        <v>109040.52899999999</v>
      </c>
      <c r="D128" s="93" t="s">
        <v>549</v>
      </c>
      <c r="E128" s="93">
        <v>66738.464999999997</v>
      </c>
      <c r="F128" s="93">
        <v>10771.038</v>
      </c>
      <c r="G128" s="93">
        <v>17975.566999999999</v>
      </c>
      <c r="H128" s="93">
        <v>0</v>
      </c>
      <c r="I128" s="93">
        <v>9863.4590000000007</v>
      </c>
      <c r="J128" s="93">
        <v>3692</v>
      </c>
      <c r="K128" s="93">
        <v>0</v>
      </c>
      <c r="L128" s="93">
        <v>0</v>
      </c>
      <c r="M128" s="93">
        <v>0</v>
      </c>
      <c r="N128" s="93">
        <v>0</v>
      </c>
      <c r="O128" s="93">
        <v>0</v>
      </c>
      <c r="P128" s="93">
        <v>0</v>
      </c>
      <c r="Q128" s="93">
        <v>0</v>
      </c>
      <c r="R128" s="93">
        <v>0</v>
      </c>
      <c r="S128" s="93">
        <v>0</v>
      </c>
    </row>
    <row r="129" spans="1:19">
      <c r="A129" s="93" t="s">
        <v>428</v>
      </c>
      <c r="B129" s="94">
        <v>133645000000</v>
      </c>
      <c r="C129" s="93">
        <v>103452.17200000001</v>
      </c>
      <c r="D129" s="93" t="s">
        <v>625</v>
      </c>
      <c r="E129" s="93">
        <v>66738.464999999997</v>
      </c>
      <c r="F129" s="93">
        <v>10771.038</v>
      </c>
      <c r="G129" s="93">
        <v>17975.566999999999</v>
      </c>
      <c r="H129" s="93">
        <v>0</v>
      </c>
      <c r="I129" s="93">
        <v>7967.1030000000001</v>
      </c>
      <c r="J129" s="93">
        <v>0</v>
      </c>
      <c r="K129" s="93">
        <v>0</v>
      </c>
      <c r="L129" s="93">
        <v>0</v>
      </c>
      <c r="M129" s="93">
        <v>0</v>
      </c>
      <c r="N129" s="93">
        <v>0</v>
      </c>
      <c r="O129" s="93">
        <v>0</v>
      </c>
      <c r="P129" s="93">
        <v>0</v>
      </c>
      <c r="Q129" s="93">
        <v>0</v>
      </c>
      <c r="R129" s="93">
        <v>0</v>
      </c>
      <c r="S129" s="93">
        <v>0</v>
      </c>
    </row>
    <row r="130" spans="1:19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</row>
    <row r="131" spans="1:19">
      <c r="A131" s="93" t="s">
        <v>429</v>
      </c>
      <c r="B131" s="94">
        <v>1923030000000</v>
      </c>
      <c r="C131" s="93"/>
      <c r="D131" s="93"/>
      <c r="E131" s="93"/>
      <c r="F131" s="93"/>
      <c r="G131" s="93"/>
      <c r="H131" s="93"/>
      <c r="I131" s="93"/>
      <c r="J131" s="93"/>
      <c r="K131" s="93">
        <v>0</v>
      </c>
      <c r="L131" s="93">
        <v>0</v>
      </c>
      <c r="M131" s="93">
        <v>0</v>
      </c>
      <c r="N131" s="93">
        <v>0</v>
      </c>
      <c r="O131" s="93">
        <v>0</v>
      </c>
      <c r="P131" s="93">
        <v>0</v>
      </c>
      <c r="Q131" s="93">
        <v>0</v>
      </c>
      <c r="R131" s="93">
        <v>0</v>
      </c>
      <c r="S131" s="93">
        <v>0</v>
      </c>
    </row>
    <row r="132" spans="1:19">
      <c r="A132" s="93" t="s">
        <v>430</v>
      </c>
      <c r="B132" s="94">
        <v>120866000000</v>
      </c>
      <c r="C132" s="93">
        <v>99795.453999999998</v>
      </c>
      <c r="D132" s="93"/>
      <c r="E132" s="93">
        <v>66738.464999999997</v>
      </c>
      <c r="F132" s="93">
        <v>10771.038</v>
      </c>
      <c r="G132" s="93">
        <v>17975.566999999999</v>
      </c>
      <c r="H132" s="93">
        <v>0</v>
      </c>
      <c r="I132" s="93">
        <v>618.38400000000001</v>
      </c>
      <c r="J132" s="93">
        <v>0</v>
      </c>
      <c r="K132" s="93">
        <v>0</v>
      </c>
      <c r="L132" s="93">
        <v>0</v>
      </c>
      <c r="M132" s="93">
        <v>0</v>
      </c>
      <c r="N132" s="93">
        <v>0</v>
      </c>
      <c r="O132" s="93">
        <v>0</v>
      </c>
      <c r="P132" s="93">
        <v>0</v>
      </c>
      <c r="Q132" s="93">
        <v>0</v>
      </c>
      <c r="R132" s="93">
        <v>0</v>
      </c>
      <c r="S132" s="93">
        <v>0</v>
      </c>
    </row>
    <row r="133" spans="1:19">
      <c r="A133" s="93" t="s">
        <v>431</v>
      </c>
      <c r="B133" s="94">
        <v>214194000000</v>
      </c>
      <c r="C133" s="93">
        <v>175900.57399999999</v>
      </c>
      <c r="D133" s="93"/>
      <c r="E133" s="93">
        <v>66738.464999999997</v>
      </c>
      <c r="F133" s="93">
        <v>10771.038</v>
      </c>
      <c r="G133" s="93">
        <v>17975.566999999999</v>
      </c>
      <c r="H133" s="93">
        <v>0</v>
      </c>
      <c r="I133" s="93">
        <v>80415.504000000001</v>
      </c>
      <c r="J133" s="93">
        <v>3692</v>
      </c>
      <c r="K133" s="93">
        <v>0</v>
      </c>
      <c r="L133" s="93">
        <v>0</v>
      </c>
      <c r="M133" s="93">
        <v>0</v>
      </c>
      <c r="N133" s="93">
        <v>0</v>
      </c>
      <c r="O133" s="93">
        <v>0</v>
      </c>
      <c r="P133" s="93">
        <v>0</v>
      </c>
      <c r="Q133" s="93">
        <v>0</v>
      </c>
      <c r="R133" s="93">
        <v>0</v>
      </c>
      <c r="S133" s="93">
        <v>0</v>
      </c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5"/>
      <c r="B135" s="93" t="s">
        <v>462</v>
      </c>
      <c r="C135" s="93" t="s">
        <v>463</v>
      </c>
      <c r="D135" s="93" t="s">
        <v>464</v>
      </c>
      <c r="E135" s="93" t="s">
        <v>239</v>
      </c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3" t="s">
        <v>465</v>
      </c>
      <c r="B136" s="93">
        <v>52846.77</v>
      </c>
      <c r="C136" s="93">
        <v>3000.5</v>
      </c>
      <c r="D136" s="93">
        <v>0</v>
      </c>
      <c r="E136" s="93">
        <v>55847.27</v>
      </c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3" t="s">
        <v>466</v>
      </c>
      <c r="B137" s="93">
        <v>23.04</v>
      </c>
      <c r="C137" s="93">
        <v>1.31</v>
      </c>
      <c r="D137" s="93">
        <v>0</v>
      </c>
      <c r="E137" s="93">
        <v>24.35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3" t="s">
        <v>467</v>
      </c>
      <c r="B138" s="93">
        <v>23.04</v>
      </c>
      <c r="C138" s="93">
        <v>1.31</v>
      </c>
      <c r="D138" s="93">
        <v>0</v>
      </c>
      <c r="E138" s="93">
        <v>24.35</v>
      </c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4"/>
      <c r="B139" s="84"/>
    </row>
    <row r="140" spans="1:19">
      <c r="A140" s="84"/>
      <c r="B140" s="84"/>
    </row>
    <row r="141" spans="1:19">
      <c r="A141" s="84"/>
      <c r="B141" s="84"/>
    </row>
    <row r="142" spans="1:19">
      <c r="A142" s="84"/>
      <c r="B142" s="8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10</vt:i4>
      </vt:variant>
      <vt:variant>
        <vt:lpstr>Named Ranges</vt:lpstr>
      </vt:variant>
      <vt:variant>
        <vt:i4>16</vt:i4>
      </vt:variant>
    </vt:vector>
  </HeadingPairs>
  <TitlesOfParts>
    <vt:vector size="31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LtgSch</vt:lpstr>
      <vt:lpstr>EqpSch</vt:lpstr>
      <vt:lpstr>OccSch</vt:lpstr>
      <vt:lpstr>HeatSch</vt:lpstr>
      <vt:lpstr>CoolSch</vt:lpstr>
      <vt:lpstr>Miami!retail01miami_9</vt:lpstr>
      <vt:lpstr>Houston!retail02houston_9</vt:lpstr>
      <vt:lpstr>Phoenix!retail03phoenix_9</vt:lpstr>
      <vt:lpstr>Atlanta!retail04atlanta_9</vt:lpstr>
      <vt:lpstr>LosAngeles!retail05losangeles_9</vt:lpstr>
      <vt:lpstr>LasVegas!retail06lasvegas_9</vt:lpstr>
      <vt:lpstr>SanFrancisco!retail07sanfrancisco_9</vt:lpstr>
      <vt:lpstr>Baltimore!retail08baltimore_9</vt:lpstr>
      <vt:lpstr>Albuquerque!retail09albuquerque_9</vt:lpstr>
      <vt:lpstr>Seattle!retail10seattle_9</vt:lpstr>
      <vt:lpstr>Chicago!retail11chicago_9</vt:lpstr>
      <vt:lpstr>Boulder!retail12boulder_9</vt:lpstr>
      <vt:lpstr>Minneapolis!retail13minneapolis_9</vt:lpstr>
      <vt:lpstr>Helena!retail14helena_9</vt:lpstr>
      <vt:lpstr>Duluth!retail15duluth_9</vt:lpstr>
      <vt:lpstr>Fairbanks!retail16fairbanks_9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kfield</cp:lastModifiedBy>
  <cp:lastPrinted>2008-11-04T19:32:18Z</cp:lastPrinted>
  <dcterms:created xsi:type="dcterms:W3CDTF">2007-11-14T19:26:56Z</dcterms:created>
  <dcterms:modified xsi:type="dcterms:W3CDTF">2010-02-17T04:41:16Z</dcterms:modified>
</cp:coreProperties>
</file>