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53"/>
  </bookViews>
  <sheets>
    <sheet name="BuildingSummary" sheetId="8" r:id="rId1"/>
    <sheet name="ZoneSummary" sheetId="10" r:id="rId2"/>
    <sheet name="LocationSummary" sheetId="7" r:id="rId3"/>
    <sheet name="Miami" sheetId="40" state="veryHidden" r:id="rId4"/>
    <sheet name="Houston" sheetId="39" state="veryHidden" r:id="rId5"/>
    <sheet name="Phoenix" sheetId="38" state="veryHidden" r:id="rId6"/>
    <sheet name="Atlanta" sheetId="37" state="veryHidden" r:id="rId7"/>
    <sheet name="LosAngeles" sheetId="36" state="veryHidden" r:id="rId8"/>
    <sheet name="LasVegas" sheetId="35" state="veryHidden" r:id="rId9"/>
    <sheet name="SanFrancisco" sheetId="34" state="veryHidden" r:id="rId10"/>
    <sheet name="Baltimore" sheetId="33" state="veryHidden" r:id="rId11"/>
    <sheet name="Albuquerque" sheetId="32" state="veryHidden" r:id="rId12"/>
    <sheet name="Seattle" sheetId="31" state="veryHidden" r:id="rId13"/>
    <sheet name="Chicago" sheetId="30" state="veryHidden" r:id="rId14"/>
    <sheet name="Boulder" sheetId="29" state="veryHidden" r:id="rId15"/>
    <sheet name="Minneapolis" sheetId="28" state="veryHidden" r:id="rId16"/>
    <sheet name="Helena" sheetId="27" state="veryHidden" r:id="rId17"/>
    <sheet name="Duluth" sheetId="26" state="veryHidden" r:id="rId18"/>
    <sheet name="Fairbanks" sheetId="25" state="veryHidden" r:id="rId19"/>
    <sheet name="Picture" sheetId="3" r:id="rId20"/>
    <sheet name="Electricity" sheetId="4" r:id="rId21"/>
    <sheet name="Gas" sheetId="11" r:id="rId22"/>
    <sheet name="EUI" sheetId="17" r:id="rId23"/>
    <sheet name="Water" sheetId="42" r:id="rId24"/>
    <sheet name="Carbon" sheetId="41" r:id="rId25"/>
    <sheet name="Schedules" sheetId="19" r:id="rId26"/>
    <sheet name="LtgSch" sheetId="20" r:id="rId27"/>
    <sheet name="EqpSch" sheetId="21" r:id="rId28"/>
    <sheet name="OccSch" sheetId="22" r:id="rId29"/>
    <sheet name="HeatSch" sheetId="23" r:id="rId30"/>
    <sheet name="CoolSch" sheetId="24" r:id="rId31"/>
  </sheets>
  <definedNames>
    <definedName name="stmall01miami_8" localSheetId="3">Miami!$A$1:$S$214</definedName>
    <definedName name="stmall02houston_8" localSheetId="4">Houston!$A$1:$S$214</definedName>
    <definedName name="stmall03phoenix_8" localSheetId="5">Phoenix!$A$1:$S$214</definedName>
    <definedName name="stmall04atlanta_8" localSheetId="6">Atlanta!$A$1:$S$214</definedName>
    <definedName name="stmall05losangeles_8" localSheetId="7">LosAngeles!$A$1:$S$214</definedName>
    <definedName name="stmall06lasvegas_8" localSheetId="8">LasVegas!$A$1:$S$214</definedName>
    <definedName name="stmall07sanfrancisco_8" localSheetId="9">SanFrancisco!$A$1:$S$214</definedName>
    <definedName name="stmall08baltimore_8" localSheetId="10">Baltimore!$A$1:$S$214</definedName>
    <definedName name="stmall09albuquerque_8" localSheetId="11">Albuquerque!$A$1:$S$214</definedName>
    <definedName name="stmall10seattle_8" localSheetId="12">Seattle!$A$1:$S$214</definedName>
    <definedName name="stmall11chicago_8" localSheetId="13">Chicago!$A$1:$S$214</definedName>
    <definedName name="stmall12boulder_8" localSheetId="14">Boulder!$A$1:$S$214</definedName>
    <definedName name="stmall13minneapolis_8" localSheetId="15">Minneapolis!$A$1:$S$214</definedName>
    <definedName name="stmall14helena_8" localSheetId="16">Helena!$A$1:$S$214</definedName>
    <definedName name="stmall15duluth_8" localSheetId="17">Duluth!$A$1:$S$214</definedName>
    <definedName name="stmall16fairbanks_8" localSheetId="18">Fairbanks!$A$1:$S$214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265"/>
  <c r="Q265"/>
  <c r="P265"/>
  <c r="O265"/>
  <c r="N265"/>
  <c r="M265"/>
  <c r="L265"/>
  <c r="K265"/>
  <c r="J265"/>
  <c r="I265"/>
  <c r="H265"/>
  <c r="G265"/>
  <c r="F265"/>
  <c r="E265"/>
  <c r="D265"/>
  <c r="C265"/>
  <c r="R264"/>
  <c r="Q264"/>
  <c r="P264"/>
  <c r="O264"/>
  <c r="N264"/>
  <c r="M264"/>
  <c r="L264"/>
  <c r="K264"/>
  <c r="J264"/>
  <c r="I264"/>
  <c r="H264"/>
  <c r="G264"/>
  <c r="F264"/>
  <c r="E264"/>
  <c r="D264"/>
  <c r="C264"/>
  <c r="B75"/>
  <c r="B76"/>
  <c r="B77"/>
  <c r="B78"/>
  <c r="B79"/>
  <c r="B80"/>
  <c r="B81"/>
  <c r="B82"/>
  <c r="B83"/>
  <c r="B74"/>
  <c r="R262"/>
  <c r="Q262"/>
  <c r="P262"/>
  <c r="O262"/>
  <c r="N262"/>
  <c r="M262"/>
  <c r="L262"/>
  <c r="K262"/>
  <c r="J262"/>
  <c r="I262"/>
  <c r="H262"/>
  <c r="G262"/>
  <c r="F262"/>
  <c r="E262"/>
  <c r="D262"/>
  <c r="C262"/>
  <c r="R261"/>
  <c r="Q261"/>
  <c r="P261"/>
  <c r="O261"/>
  <c r="N261"/>
  <c r="M261"/>
  <c r="L261"/>
  <c r="K261"/>
  <c r="J261"/>
  <c r="I261"/>
  <c r="H261"/>
  <c r="G261"/>
  <c r="F261"/>
  <c r="E261"/>
  <c r="D261"/>
  <c r="C261"/>
  <c r="R260"/>
  <c r="Q260"/>
  <c r="P260"/>
  <c r="O260"/>
  <c r="N260"/>
  <c r="M260"/>
  <c r="L260"/>
  <c r="K260"/>
  <c r="J260"/>
  <c r="I260"/>
  <c r="H260"/>
  <c r="G260"/>
  <c r="F260"/>
  <c r="E260"/>
  <c r="D260"/>
  <c r="C260"/>
  <c r="R259"/>
  <c r="Q259"/>
  <c r="P259"/>
  <c r="O259"/>
  <c r="N259"/>
  <c r="M259"/>
  <c r="L259"/>
  <c r="K259"/>
  <c r="J259"/>
  <c r="I259"/>
  <c r="H259"/>
  <c r="G259"/>
  <c r="F259"/>
  <c r="E259"/>
  <c r="D259"/>
  <c r="C259"/>
  <c r="R258"/>
  <c r="Q258"/>
  <c r="P258"/>
  <c r="O258"/>
  <c r="N258"/>
  <c r="M258"/>
  <c r="L258"/>
  <c r="K258"/>
  <c r="J258"/>
  <c r="I258"/>
  <c r="H258"/>
  <c r="G258"/>
  <c r="F258"/>
  <c r="E258"/>
  <c r="D258"/>
  <c r="C258"/>
  <c r="R257"/>
  <c r="Q257"/>
  <c r="P257"/>
  <c r="O257"/>
  <c r="N257"/>
  <c r="M257"/>
  <c r="L257"/>
  <c r="K257"/>
  <c r="J257"/>
  <c r="I257"/>
  <c r="H257"/>
  <c r="G257"/>
  <c r="F257"/>
  <c r="E257"/>
  <c r="D257"/>
  <c r="C257"/>
  <c r="R256"/>
  <c r="Q256"/>
  <c r="P256"/>
  <c r="O256"/>
  <c r="N256"/>
  <c r="M256"/>
  <c r="L256"/>
  <c r="K256"/>
  <c r="J256"/>
  <c r="I256"/>
  <c r="H256"/>
  <c r="G256"/>
  <c r="F256"/>
  <c r="E256"/>
  <c r="D256"/>
  <c r="C256"/>
  <c r="R255"/>
  <c r="Q255"/>
  <c r="P255"/>
  <c r="O255"/>
  <c r="N255"/>
  <c r="M255"/>
  <c r="L255"/>
  <c r="K255"/>
  <c r="J255"/>
  <c r="I255"/>
  <c r="H255"/>
  <c r="G255"/>
  <c r="F255"/>
  <c r="E255"/>
  <c r="D255"/>
  <c r="C255"/>
  <c r="R254"/>
  <c r="Q254"/>
  <c r="P254"/>
  <c r="O254"/>
  <c r="N254"/>
  <c r="M254"/>
  <c r="L254"/>
  <c r="K254"/>
  <c r="J254"/>
  <c r="I254"/>
  <c r="H254"/>
  <c r="G254"/>
  <c r="F254"/>
  <c r="E254"/>
  <c r="D254"/>
  <c r="C254"/>
  <c r="R253"/>
  <c r="Q253"/>
  <c r="P253"/>
  <c r="O253"/>
  <c r="N253"/>
  <c r="M253"/>
  <c r="L253"/>
  <c r="K253"/>
  <c r="J253"/>
  <c r="I253"/>
  <c r="H253"/>
  <c r="G253"/>
  <c r="F253"/>
  <c r="E253"/>
  <c r="D253"/>
  <c r="C253"/>
  <c r="R252"/>
  <c r="Q252"/>
  <c r="P252"/>
  <c r="O252"/>
  <c r="N252"/>
  <c r="M252"/>
  <c r="L252"/>
  <c r="K252"/>
  <c r="J252"/>
  <c r="I252"/>
  <c r="H252"/>
  <c r="G252"/>
  <c r="F252"/>
  <c r="E252"/>
  <c r="D252"/>
  <c r="C252"/>
  <c r="R249"/>
  <c r="Q249"/>
  <c r="P249"/>
  <c r="O249"/>
  <c r="N249"/>
  <c r="M249"/>
  <c r="L249"/>
  <c r="K249"/>
  <c r="J249"/>
  <c r="I249"/>
  <c r="H249"/>
  <c r="G249"/>
  <c r="F249"/>
  <c r="E249"/>
  <c r="D249"/>
  <c r="C249"/>
  <c r="R248"/>
  <c r="Q248"/>
  <c r="P248"/>
  <c r="O248"/>
  <c r="N248"/>
  <c r="M248"/>
  <c r="L248"/>
  <c r="K248"/>
  <c r="J248"/>
  <c r="I248"/>
  <c r="H248"/>
  <c r="G248"/>
  <c r="F248"/>
  <c r="E248"/>
  <c r="D248"/>
  <c r="C248"/>
  <c r="R247"/>
  <c r="Q247"/>
  <c r="P247"/>
  <c r="O247"/>
  <c r="N247"/>
  <c r="M247"/>
  <c r="L247"/>
  <c r="K247"/>
  <c r="J247"/>
  <c r="I247"/>
  <c r="H247"/>
  <c r="G247"/>
  <c r="F247"/>
  <c r="E247"/>
  <c r="D247"/>
  <c r="C247"/>
  <c r="R246"/>
  <c r="Q246"/>
  <c r="P246"/>
  <c r="O246"/>
  <c r="N246"/>
  <c r="M246"/>
  <c r="L246"/>
  <c r="K246"/>
  <c r="J246"/>
  <c r="I246"/>
  <c r="H246"/>
  <c r="G246"/>
  <c r="F246"/>
  <c r="E246"/>
  <c r="D246"/>
  <c r="C246"/>
  <c r="R245"/>
  <c r="Q245"/>
  <c r="P245"/>
  <c r="O245"/>
  <c r="N245"/>
  <c r="M245"/>
  <c r="L245"/>
  <c r="K245"/>
  <c r="J245"/>
  <c r="I245"/>
  <c r="H245"/>
  <c r="G245"/>
  <c r="F245"/>
  <c r="E245"/>
  <c r="D245"/>
  <c r="C245"/>
  <c r="R244"/>
  <c r="Q244"/>
  <c r="P244"/>
  <c r="O244"/>
  <c r="N244"/>
  <c r="M244"/>
  <c r="L244"/>
  <c r="K244"/>
  <c r="J244"/>
  <c r="I244"/>
  <c r="H244"/>
  <c r="G244"/>
  <c r="F244"/>
  <c r="E244"/>
  <c r="D244"/>
  <c r="C244"/>
  <c r="R243"/>
  <c r="Q243"/>
  <c r="P243"/>
  <c r="O243"/>
  <c r="N243"/>
  <c r="M243"/>
  <c r="L243"/>
  <c r="K243"/>
  <c r="J243"/>
  <c r="I243"/>
  <c r="H243"/>
  <c r="G243"/>
  <c r="F243"/>
  <c r="E243"/>
  <c r="D243"/>
  <c r="C243"/>
  <c r="R242"/>
  <c r="Q242"/>
  <c r="P242"/>
  <c r="O242"/>
  <c r="N242"/>
  <c r="M242"/>
  <c r="L242"/>
  <c r="K242"/>
  <c r="J242"/>
  <c r="I242"/>
  <c r="H242"/>
  <c r="G242"/>
  <c r="F242"/>
  <c r="E242"/>
  <c r="D242"/>
  <c r="C242"/>
  <c r="R241"/>
  <c r="Q241"/>
  <c r="P241"/>
  <c r="O241"/>
  <c r="N241"/>
  <c r="M241"/>
  <c r="L241"/>
  <c r="K241"/>
  <c r="J241"/>
  <c r="I241"/>
  <c r="H241"/>
  <c r="G241"/>
  <c r="F241"/>
  <c r="E241"/>
  <c r="D241"/>
  <c r="C241"/>
  <c r="R240"/>
  <c r="Q240"/>
  <c r="P240"/>
  <c r="O240"/>
  <c r="N240"/>
  <c r="M240"/>
  <c r="L240"/>
  <c r="K240"/>
  <c r="J240"/>
  <c r="I240"/>
  <c r="H240"/>
  <c r="G240"/>
  <c r="F240"/>
  <c r="E240"/>
  <c r="D240"/>
  <c r="C240"/>
  <c r="R239"/>
  <c r="Q239"/>
  <c r="P239"/>
  <c r="O239"/>
  <c r="N239"/>
  <c r="M239"/>
  <c r="L239"/>
  <c r="K239"/>
  <c r="J239"/>
  <c r="I239"/>
  <c r="H239"/>
  <c r="G239"/>
  <c r="F239"/>
  <c r="E239"/>
  <c r="D239"/>
  <c r="C239"/>
  <c r="R272"/>
  <c r="Q272"/>
  <c r="P272"/>
  <c r="O272"/>
  <c r="N272"/>
  <c r="M272"/>
  <c r="L272"/>
  <c r="K272"/>
  <c r="J272"/>
  <c r="I272"/>
  <c r="H272"/>
  <c r="G272"/>
  <c r="F272"/>
  <c r="E272"/>
  <c r="D272"/>
  <c r="C272"/>
  <c r="R278"/>
  <c r="Q278"/>
  <c r="P278"/>
  <c r="O278"/>
  <c r="N278"/>
  <c r="M278"/>
  <c r="L278"/>
  <c r="K278"/>
  <c r="J278"/>
  <c r="I278"/>
  <c r="H278"/>
  <c r="G278"/>
  <c r="F278"/>
  <c r="E278"/>
  <c r="D278"/>
  <c r="C278"/>
  <c r="R277"/>
  <c r="Q277"/>
  <c r="P277"/>
  <c r="O277"/>
  <c r="N277"/>
  <c r="M277"/>
  <c r="L277"/>
  <c r="K277"/>
  <c r="J277"/>
  <c r="I277"/>
  <c r="H277"/>
  <c r="G277"/>
  <c r="F277"/>
  <c r="E277"/>
  <c r="D277"/>
  <c r="C277"/>
  <c r="R276"/>
  <c r="Q276"/>
  <c r="P276"/>
  <c r="O276"/>
  <c r="N276"/>
  <c r="M276"/>
  <c r="L276"/>
  <c r="K276"/>
  <c r="J276"/>
  <c r="I276"/>
  <c r="H276"/>
  <c r="G276"/>
  <c r="F276"/>
  <c r="E276"/>
  <c r="D276"/>
  <c r="C276"/>
  <c r="R275"/>
  <c r="Q275"/>
  <c r="P275"/>
  <c r="O275"/>
  <c r="N275"/>
  <c r="M275"/>
  <c r="L275"/>
  <c r="K275"/>
  <c r="J275"/>
  <c r="I275"/>
  <c r="H275"/>
  <c r="G275"/>
  <c r="F275"/>
  <c r="E275"/>
  <c r="D275"/>
  <c r="C275"/>
  <c r="R274"/>
  <c r="Q274"/>
  <c r="P274"/>
  <c r="O274"/>
  <c r="N274"/>
  <c r="M274"/>
  <c r="L274"/>
  <c r="K274"/>
  <c r="J274"/>
  <c r="I274"/>
  <c r="H274"/>
  <c r="G274"/>
  <c r="F274"/>
  <c r="E274"/>
  <c r="D274"/>
  <c r="C274"/>
  <c r="R273"/>
  <c r="Q273"/>
  <c r="P273"/>
  <c r="O273"/>
  <c r="N273"/>
  <c r="M273"/>
  <c r="L273"/>
  <c r="K273"/>
  <c r="J273"/>
  <c r="I273"/>
  <c r="H273"/>
  <c r="G273"/>
  <c r="F273"/>
  <c r="E273"/>
  <c r="D273"/>
  <c r="C273"/>
  <c r="R251"/>
  <c r="Q251"/>
  <c r="P251"/>
  <c r="O251"/>
  <c r="N251"/>
  <c r="M251"/>
  <c r="L251"/>
  <c r="K251"/>
  <c r="J251"/>
  <c r="I251"/>
  <c r="H251"/>
  <c r="G251"/>
  <c r="F251"/>
  <c r="E251"/>
  <c r="D251"/>
  <c r="C251"/>
  <c r="R238"/>
  <c r="Q238"/>
  <c r="P238"/>
  <c r="O238"/>
  <c r="N238"/>
  <c r="M238"/>
  <c r="L238"/>
  <c r="K238"/>
  <c r="J238"/>
  <c r="I238"/>
  <c r="H238"/>
  <c r="G238"/>
  <c r="F238"/>
  <c r="E238"/>
  <c r="D238"/>
  <c r="C238"/>
  <c r="R98"/>
  <c r="Q98"/>
  <c r="P98"/>
  <c r="O98"/>
  <c r="N98"/>
  <c r="M98"/>
  <c r="L98"/>
  <c r="K98"/>
  <c r="J98"/>
  <c r="I98"/>
  <c r="H98"/>
  <c r="G98"/>
  <c r="F98"/>
  <c r="E98"/>
  <c r="D98"/>
  <c r="C98"/>
  <c r="R103"/>
  <c r="Q103"/>
  <c r="P103"/>
  <c r="O103"/>
  <c r="N103"/>
  <c r="M103"/>
  <c r="L103"/>
  <c r="K103"/>
  <c r="J103"/>
  <c r="I103"/>
  <c r="H103"/>
  <c r="G103"/>
  <c r="F103"/>
  <c r="E103"/>
  <c r="D103"/>
  <c r="C103"/>
  <c r="R101"/>
  <c r="Q101"/>
  <c r="P101"/>
  <c r="O101"/>
  <c r="N101"/>
  <c r="M101"/>
  <c r="L101"/>
  <c r="K101"/>
  <c r="J101"/>
  <c r="I101"/>
  <c r="H101"/>
  <c r="G101"/>
  <c r="F101"/>
  <c r="E101"/>
  <c r="D101"/>
  <c r="C101"/>
  <c r="R100"/>
  <c r="Q100"/>
  <c r="P100"/>
  <c r="O100"/>
  <c r="N100"/>
  <c r="M100"/>
  <c r="L100"/>
  <c r="K100"/>
  <c r="J100"/>
  <c r="I100"/>
  <c r="H100"/>
  <c r="G100"/>
  <c r="F100"/>
  <c r="E100"/>
  <c r="D100"/>
  <c r="C100"/>
  <c r="R97"/>
  <c r="Q97"/>
  <c r="P97"/>
  <c r="O97"/>
  <c r="N97"/>
  <c r="M97"/>
  <c r="L97"/>
  <c r="K97"/>
  <c r="J97"/>
  <c r="I97"/>
  <c r="H97"/>
  <c r="G97"/>
  <c r="F97"/>
  <c r="E97"/>
  <c r="D97"/>
  <c r="C97"/>
  <c r="R270"/>
  <c r="R269"/>
  <c r="R268"/>
  <c r="R267"/>
  <c r="R235"/>
  <c r="R234"/>
  <c r="R233"/>
  <c r="R232"/>
  <c r="R231"/>
  <c r="R230"/>
  <c r="R229"/>
  <c r="R228"/>
  <c r="R227"/>
  <c r="R226"/>
  <c r="R225"/>
  <c r="R224"/>
  <c r="R223"/>
  <c r="R222"/>
  <c r="R221"/>
  <c r="R220"/>
  <c r="R218"/>
  <c r="R217"/>
  <c r="R216"/>
  <c r="R215"/>
  <c r="R214"/>
  <c r="R213"/>
  <c r="R212"/>
  <c r="R211"/>
  <c r="R210"/>
  <c r="R209"/>
  <c r="R208"/>
  <c r="R207"/>
  <c r="R206"/>
  <c r="R205"/>
  <c r="R204"/>
  <c r="R202"/>
  <c r="R201"/>
  <c r="R200"/>
  <c r="R199"/>
  <c r="R198"/>
  <c r="R197"/>
  <c r="R196"/>
  <c r="R195"/>
  <c r="R194"/>
  <c r="R193"/>
  <c r="R192"/>
  <c r="R191"/>
  <c r="R190"/>
  <c r="R189"/>
  <c r="R188"/>
  <c r="R186"/>
  <c r="R185"/>
  <c r="R184"/>
  <c r="R183"/>
  <c r="R182"/>
  <c r="R181"/>
  <c r="R180"/>
  <c r="R179"/>
  <c r="R178"/>
  <c r="R177"/>
  <c r="R176"/>
  <c r="R175"/>
  <c r="R174"/>
  <c r="R173"/>
  <c r="R172"/>
  <c r="R169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20"/>
  <c r="R119"/>
  <c r="R118"/>
  <c r="R117"/>
  <c r="R116"/>
  <c r="R115"/>
  <c r="R114"/>
  <c r="R113"/>
  <c r="R112"/>
  <c r="R111"/>
  <c r="R110"/>
  <c r="R109"/>
  <c r="R108"/>
  <c r="R107"/>
  <c r="R106"/>
  <c r="R94"/>
  <c r="R93"/>
  <c r="R92"/>
  <c r="R91"/>
  <c r="R90"/>
  <c r="R89"/>
  <c r="R88"/>
  <c r="R87"/>
  <c r="R86"/>
  <c r="R85"/>
  <c r="R72"/>
  <c r="R71"/>
  <c r="R70"/>
  <c r="R69"/>
  <c r="R68"/>
  <c r="R67"/>
  <c r="R66"/>
  <c r="R65"/>
  <c r="R64"/>
  <c r="R63"/>
  <c r="R61"/>
  <c r="R60"/>
  <c r="R59"/>
  <c r="R58"/>
  <c r="R57"/>
  <c r="R56"/>
  <c r="R55"/>
  <c r="R54"/>
  <c r="R53"/>
  <c r="R52"/>
  <c r="R49"/>
  <c r="R48"/>
  <c r="R47"/>
  <c r="R46"/>
  <c r="R45"/>
  <c r="R44"/>
  <c r="R43"/>
  <c r="R42"/>
  <c r="R41"/>
  <c r="R40"/>
  <c r="R38"/>
  <c r="R83" s="1"/>
  <c r="R37"/>
  <c r="R82" s="1"/>
  <c r="R36"/>
  <c r="R81" s="1"/>
  <c r="R35"/>
  <c r="R80" s="1"/>
  <c r="R34"/>
  <c r="R79" s="1"/>
  <c r="R33"/>
  <c r="R78" s="1"/>
  <c r="R32"/>
  <c r="R77" s="1"/>
  <c r="R31"/>
  <c r="R76" s="1"/>
  <c r="R30"/>
  <c r="R75" s="1"/>
  <c r="R29"/>
  <c r="R74" s="1"/>
  <c r="R25"/>
  <c r="R17"/>
  <c r="R16"/>
  <c r="R15"/>
  <c r="R13"/>
  <c r="R10"/>
  <c r="Q270"/>
  <c r="Q269"/>
  <c r="Q268"/>
  <c r="Q267"/>
  <c r="Q235"/>
  <c r="Q234"/>
  <c r="Q233"/>
  <c r="Q232"/>
  <c r="Q231"/>
  <c r="Q230"/>
  <c r="Q229"/>
  <c r="Q228"/>
  <c r="Q227"/>
  <c r="Q226"/>
  <c r="Q225"/>
  <c r="Q224"/>
  <c r="Q223"/>
  <c r="Q222"/>
  <c r="Q221"/>
  <c r="Q220"/>
  <c r="Q218"/>
  <c r="Q217"/>
  <c r="Q216"/>
  <c r="Q215"/>
  <c r="Q214"/>
  <c r="Q213"/>
  <c r="Q212"/>
  <c r="Q211"/>
  <c r="Q210"/>
  <c r="Q209"/>
  <c r="Q208"/>
  <c r="Q207"/>
  <c r="Q206"/>
  <c r="Q205"/>
  <c r="Q204"/>
  <c r="Q202"/>
  <c r="Q201"/>
  <c r="Q200"/>
  <c r="Q199"/>
  <c r="Q198"/>
  <c r="Q197"/>
  <c r="Q196"/>
  <c r="Q195"/>
  <c r="Q194"/>
  <c r="Q193"/>
  <c r="Q192"/>
  <c r="Q191"/>
  <c r="Q190"/>
  <c r="Q189"/>
  <c r="Q188"/>
  <c r="Q186"/>
  <c r="Q185"/>
  <c r="Q184"/>
  <c r="Q183"/>
  <c r="Q182"/>
  <c r="Q181"/>
  <c r="Q180"/>
  <c r="Q179"/>
  <c r="Q178"/>
  <c r="Q177"/>
  <c r="Q176"/>
  <c r="Q175"/>
  <c r="Q174"/>
  <c r="Q173"/>
  <c r="Q172"/>
  <c r="Q169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20"/>
  <c r="Q119"/>
  <c r="Q118"/>
  <c r="Q117"/>
  <c r="Q116"/>
  <c r="Q115"/>
  <c r="Q114"/>
  <c r="Q113"/>
  <c r="Q112"/>
  <c r="Q111"/>
  <c r="Q110"/>
  <c r="Q109"/>
  <c r="Q108"/>
  <c r="Q107"/>
  <c r="Q106"/>
  <c r="Q94"/>
  <c r="Q93"/>
  <c r="Q92"/>
  <c r="Q91"/>
  <c r="Q90"/>
  <c r="Q89"/>
  <c r="Q88"/>
  <c r="Q87"/>
  <c r="Q86"/>
  <c r="Q85"/>
  <c r="Q72"/>
  <c r="Q71"/>
  <c r="Q70"/>
  <c r="Q69"/>
  <c r="Q68"/>
  <c r="Q67"/>
  <c r="Q66"/>
  <c r="Q65"/>
  <c r="Q64"/>
  <c r="Q63"/>
  <c r="Q61"/>
  <c r="Q60"/>
  <c r="Q59"/>
  <c r="Q58"/>
  <c r="Q57"/>
  <c r="Q56"/>
  <c r="Q55"/>
  <c r="Q54"/>
  <c r="Q53"/>
  <c r="Q52"/>
  <c r="Q49"/>
  <c r="Q48"/>
  <c r="Q47"/>
  <c r="Q46"/>
  <c r="Q45"/>
  <c r="Q44"/>
  <c r="Q43"/>
  <c r="Q42"/>
  <c r="Q41"/>
  <c r="Q40"/>
  <c r="Q38"/>
  <c r="Q83" s="1"/>
  <c r="Q37"/>
  <c r="Q82" s="1"/>
  <c r="Q36"/>
  <c r="Q81" s="1"/>
  <c r="Q35"/>
  <c r="Q80" s="1"/>
  <c r="Q34"/>
  <c r="Q79" s="1"/>
  <c r="Q33"/>
  <c r="Q78" s="1"/>
  <c r="Q32"/>
  <c r="Q77" s="1"/>
  <c r="Q31"/>
  <c r="Q76" s="1"/>
  <c r="Q30"/>
  <c r="Q75" s="1"/>
  <c r="Q29"/>
  <c r="Q74" s="1"/>
  <c r="Q25"/>
  <c r="Q17"/>
  <c r="Q16"/>
  <c r="Q15"/>
  <c r="Q13"/>
  <c r="Q10"/>
  <c r="P270"/>
  <c r="P269"/>
  <c r="P268"/>
  <c r="P267"/>
  <c r="P235"/>
  <c r="P234"/>
  <c r="P233"/>
  <c r="P232"/>
  <c r="P231"/>
  <c r="P230"/>
  <c r="P229"/>
  <c r="P228"/>
  <c r="P227"/>
  <c r="P226"/>
  <c r="P225"/>
  <c r="P224"/>
  <c r="P223"/>
  <c r="P222"/>
  <c r="P221"/>
  <c r="P220"/>
  <c r="P218"/>
  <c r="P217"/>
  <c r="P216"/>
  <c r="P215"/>
  <c r="P214"/>
  <c r="P213"/>
  <c r="P212"/>
  <c r="P211"/>
  <c r="P210"/>
  <c r="P209"/>
  <c r="P208"/>
  <c r="P207"/>
  <c r="P206"/>
  <c r="P205"/>
  <c r="P204"/>
  <c r="P202"/>
  <c r="P201"/>
  <c r="P200"/>
  <c r="P199"/>
  <c r="P198"/>
  <c r="P197"/>
  <c r="P196"/>
  <c r="P195"/>
  <c r="P194"/>
  <c r="P193"/>
  <c r="P192"/>
  <c r="P191"/>
  <c r="P190"/>
  <c r="P189"/>
  <c r="P188"/>
  <c r="P186"/>
  <c r="P185"/>
  <c r="P184"/>
  <c r="P183"/>
  <c r="P182"/>
  <c r="P181"/>
  <c r="P180"/>
  <c r="P179"/>
  <c r="P178"/>
  <c r="P177"/>
  <c r="P176"/>
  <c r="P175"/>
  <c r="P174"/>
  <c r="P173"/>
  <c r="P172"/>
  <c r="P169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20"/>
  <c r="P119"/>
  <c r="P118"/>
  <c r="P117"/>
  <c r="P116"/>
  <c r="P115"/>
  <c r="P114"/>
  <c r="P113"/>
  <c r="P112"/>
  <c r="P111"/>
  <c r="P110"/>
  <c r="P109"/>
  <c r="P108"/>
  <c r="P107"/>
  <c r="P106"/>
  <c r="P94"/>
  <c r="P93"/>
  <c r="P92"/>
  <c r="P91"/>
  <c r="P90"/>
  <c r="P89"/>
  <c r="P88"/>
  <c r="P87"/>
  <c r="P86"/>
  <c r="P85"/>
  <c r="P72"/>
  <c r="P71"/>
  <c r="P70"/>
  <c r="P69"/>
  <c r="P68"/>
  <c r="P67"/>
  <c r="P66"/>
  <c r="P65"/>
  <c r="P64"/>
  <c r="P63"/>
  <c r="P61"/>
  <c r="P60"/>
  <c r="P59"/>
  <c r="P58"/>
  <c r="P57"/>
  <c r="P56"/>
  <c r="P55"/>
  <c r="P54"/>
  <c r="P53"/>
  <c r="P52"/>
  <c r="P49"/>
  <c r="P48"/>
  <c r="P47"/>
  <c r="P46"/>
  <c r="P45"/>
  <c r="P44"/>
  <c r="P43"/>
  <c r="P42"/>
  <c r="P41"/>
  <c r="P40"/>
  <c r="P38"/>
  <c r="P83" s="1"/>
  <c r="P37"/>
  <c r="P82" s="1"/>
  <c r="P36"/>
  <c r="P81" s="1"/>
  <c r="P35"/>
  <c r="P80" s="1"/>
  <c r="P34"/>
  <c r="P79" s="1"/>
  <c r="P33"/>
  <c r="P78" s="1"/>
  <c r="P32"/>
  <c r="P77" s="1"/>
  <c r="P31"/>
  <c r="P76" s="1"/>
  <c r="P30"/>
  <c r="P75" s="1"/>
  <c r="P29"/>
  <c r="P74" s="1"/>
  <c r="P25"/>
  <c r="P17"/>
  <c r="P16"/>
  <c r="P15"/>
  <c r="P13"/>
  <c r="P10"/>
  <c r="O270"/>
  <c r="O269"/>
  <c r="O268"/>
  <c r="O267"/>
  <c r="O235"/>
  <c r="O234"/>
  <c r="O233"/>
  <c r="O232"/>
  <c r="O231"/>
  <c r="O230"/>
  <c r="O229"/>
  <c r="O228"/>
  <c r="O227"/>
  <c r="O226"/>
  <c r="O225"/>
  <c r="O224"/>
  <c r="O223"/>
  <c r="O222"/>
  <c r="O221"/>
  <c r="O220"/>
  <c r="O218"/>
  <c r="O217"/>
  <c r="O216"/>
  <c r="O215"/>
  <c r="O214"/>
  <c r="O213"/>
  <c r="O212"/>
  <c r="O211"/>
  <c r="O210"/>
  <c r="O209"/>
  <c r="O208"/>
  <c r="O207"/>
  <c r="O206"/>
  <c r="O205"/>
  <c r="O204"/>
  <c r="O202"/>
  <c r="O201"/>
  <c r="O200"/>
  <c r="O199"/>
  <c r="O198"/>
  <c r="O197"/>
  <c r="O196"/>
  <c r="O195"/>
  <c r="O194"/>
  <c r="O193"/>
  <c r="O192"/>
  <c r="O191"/>
  <c r="O190"/>
  <c r="O189"/>
  <c r="O188"/>
  <c r="O186"/>
  <c r="O185"/>
  <c r="O184"/>
  <c r="O183"/>
  <c r="O182"/>
  <c r="O181"/>
  <c r="O180"/>
  <c r="O179"/>
  <c r="O178"/>
  <c r="O177"/>
  <c r="O176"/>
  <c r="O175"/>
  <c r="O174"/>
  <c r="O173"/>
  <c r="O172"/>
  <c r="O169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20"/>
  <c r="O119"/>
  <c r="O118"/>
  <c r="O117"/>
  <c r="O116"/>
  <c r="O115"/>
  <c r="O114"/>
  <c r="O113"/>
  <c r="O112"/>
  <c r="O111"/>
  <c r="O110"/>
  <c r="O109"/>
  <c r="O108"/>
  <c r="O107"/>
  <c r="O106"/>
  <c r="O94"/>
  <c r="O93"/>
  <c r="O92"/>
  <c r="O91"/>
  <c r="O90"/>
  <c r="O89"/>
  <c r="O88"/>
  <c r="O87"/>
  <c r="O86"/>
  <c r="O85"/>
  <c r="O72"/>
  <c r="O71"/>
  <c r="O70"/>
  <c r="O69"/>
  <c r="O68"/>
  <c r="O67"/>
  <c r="O66"/>
  <c r="O65"/>
  <c r="O64"/>
  <c r="O63"/>
  <c r="O61"/>
  <c r="O60"/>
  <c r="O59"/>
  <c r="O58"/>
  <c r="O57"/>
  <c r="O56"/>
  <c r="O55"/>
  <c r="O54"/>
  <c r="O53"/>
  <c r="O52"/>
  <c r="O49"/>
  <c r="O48"/>
  <c r="O47"/>
  <c r="O46"/>
  <c r="O45"/>
  <c r="O44"/>
  <c r="O43"/>
  <c r="O42"/>
  <c r="O41"/>
  <c r="O40"/>
  <c r="O38"/>
  <c r="O83" s="1"/>
  <c r="O37"/>
  <c r="O82" s="1"/>
  <c r="O36"/>
  <c r="O81" s="1"/>
  <c r="O35"/>
  <c r="O80" s="1"/>
  <c r="O34"/>
  <c r="O79" s="1"/>
  <c r="O33"/>
  <c r="O78" s="1"/>
  <c r="O32"/>
  <c r="O77" s="1"/>
  <c r="O31"/>
  <c r="O76" s="1"/>
  <c r="O30"/>
  <c r="O75" s="1"/>
  <c r="O29"/>
  <c r="O74" s="1"/>
  <c r="O25"/>
  <c r="O17"/>
  <c r="O16"/>
  <c r="O15"/>
  <c r="O13"/>
  <c r="O10"/>
  <c r="N270"/>
  <c r="N269"/>
  <c r="N268"/>
  <c r="N267"/>
  <c r="N235"/>
  <c r="N234"/>
  <c r="N233"/>
  <c r="N232"/>
  <c r="N231"/>
  <c r="N230"/>
  <c r="N229"/>
  <c r="N228"/>
  <c r="N227"/>
  <c r="N226"/>
  <c r="N225"/>
  <c r="N224"/>
  <c r="N223"/>
  <c r="N222"/>
  <c r="N221"/>
  <c r="N220"/>
  <c r="N218"/>
  <c r="N217"/>
  <c r="N216"/>
  <c r="N215"/>
  <c r="N214"/>
  <c r="N213"/>
  <c r="N212"/>
  <c r="N211"/>
  <c r="N210"/>
  <c r="N209"/>
  <c r="N208"/>
  <c r="N207"/>
  <c r="N206"/>
  <c r="N205"/>
  <c r="N204"/>
  <c r="N202"/>
  <c r="N201"/>
  <c r="N200"/>
  <c r="N199"/>
  <c r="N198"/>
  <c r="N197"/>
  <c r="N196"/>
  <c r="N195"/>
  <c r="N194"/>
  <c r="N193"/>
  <c r="N192"/>
  <c r="N191"/>
  <c r="N190"/>
  <c r="N189"/>
  <c r="N188"/>
  <c r="N186"/>
  <c r="N185"/>
  <c r="N184"/>
  <c r="N183"/>
  <c r="N182"/>
  <c r="N181"/>
  <c r="N180"/>
  <c r="N179"/>
  <c r="N178"/>
  <c r="N177"/>
  <c r="N176"/>
  <c r="N175"/>
  <c r="N174"/>
  <c r="N173"/>
  <c r="N172"/>
  <c r="N169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20"/>
  <c r="N119"/>
  <c r="N118"/>
  <c r="N117"/>
  <c r="N116"/>
  <c r="N115"/>
  <c r="N114"/>
  <c r="N113"/>
  <c r="N112"/>
  <c r="N111"/>
  <c r="N110"/>
  <c r="N109"/>
  <c r="N108"/>
  <c r="N107"/>
  <c r="N106"/>
  <c r="N94"/>
  <c r="N93"/>
  <c r="N92"/>
  <c r="N91"/>
  <c r="N90"/>
  <c r="N89"/>
  <c r="N88"/>
  <c r="N87"/>
  <c r="N86"/>
  <c r="N85"/>
  <c r="N72"/>
  <c r="N71"/>
  <c r="N70"/>
  <c r="N69"/>
  <c r="N68"/>
  <c r="N67"/>
  <c r="N66"/>
  <c r="N65"/>
  <c r="N64"/>
  <c r="N63"/>
  <c r="N61"/>
  <c r="N60"/>
  <c r="N59"/>
  <c r="N58"/>
  <c r="N57"/>
  <c r="N56"/>
  <c r="N55"/>
  <c r="N54"/>
  <c r="N53"/>
  <c r="N52"/>
  <c r="N49"/>
  <c r="N48"/>
  <c r="N47"/>
  <c r="N46"/>
  <c r="N45"/>
  <c r="N44"/>
  <c r="N43"/>
  <c r="N42"/>
  <c r="N41"/>
  <c r="N40"/>
  <c r="N38"/>
  <c r="N83" s="1"/>
  <c r="N37"/>
  <c r="N82" s="1"/>
  <c r="N36"/>
  <c r="N81" s="1"/>
  <c r="N35"/>
  <c r="N80" s="1"/>
  <c r="N34"/>
  <c r="N79" s="1"/>
  <c r="N33"/>
  <c r="N78" s="1"/>
  <c r="N32"/>
  <c r="N77" s="1"/>
  <c r="N31"/>
  <c r="N76" s="1"/>
  <c r="N30"/>
  <c r="N75" s="1"/>
  <c r="N29"/>
  <c r="N74" s="1"/>
  <c r="N25"/>
  <c r="N17"/>
  <c r="N16"/>
  <c r="N15"/>
  <c r="N13"/>
  <c r="N10"/>
  <c r="M270"/>
  <c r="M269"/>
  <c r="M268"/>
  <c r="M267"/>
  <c r="M235"/>
  <c r="M234"/>
  <c r="M233"/>
  <c r="M232"/>
  <c r="M231"/>
  <c r="M230"/>
  <c r="M229"/>
  <c r="M228"/>
  <c r="M227"/>
  <c r="M226"/>
  <c r="M225"/>
  <c r="M224"/>
  <c r="M223"/>
  <c r="M222"/>
  <c r="M221"/>
  <c r="M220"/>
  <c r="M218"/>
  <c r="M217"/>
  <c r="M216"/>
  <c r="M215"/>
  <c r="M214"/>
  <c r="M213"/>
  <c r="M212"/>
  <c r="M211"/>
  <c r="M210"/>
  <c r="M209"/>
  <c r="M208"/>
  <c r="M207"/>
  <c r="M206"/>
  <c r="M205"/>
  <c r="M204"/>
  <c r="M202"/>
  <c r="M201"/>
  <c r="M200"/>
  <c r="M199"/>
  <c r="M198"/>
  <c r="M197"/>
  <c r="M196"/>
  <c r="M195"/>
  <c r="M194"/>
  <c r="M193"/>
  <c r="M192"/>
  <c r="M191"/>
  <c r="M190"/>
  <c r="M189"/>
  <c r="M188"/>
  <c r="M186"/>
  <c r="M185"/>
  <c r="M184"/>
  <c r="M183"/>
  <c r="M182"/>
  <c r="M181"/>
  <c r="M180"/>
  <c r="M179"/>
  <c r="M178"/>
  <c r="M177"/>
  <c r="M176"/>
  <c r="M175"/>
  <c r="M174"/>
  <c r="M173"/>
  <c r="M172"/>
  <c r="M169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20"/>
  <c r="M119"/>
  <c r="M118"/>
  <c r="M117"/>
  <c r="M116"/>
  <c r="M115"/>
  <c r="M114"/>
  <c r="M113"/>
  <c r="M112"/>
  <c r="M111"/>
  <c r="M110"/>
  <c r="M109"/>
  <c r="M108"/>
  <c r="M107"/>
  <c r="M106"/>
  <c r="M94"/>
  <c r="M93"/>
  <c r="M92"/>
  <c r="M91"/>
  <c r="M90"/>
  <c r="M89"/>
  <c r="M88"/>
  <c r="M87"/>
  <c r="M86"/>
  <c r="M85"/>
  <c r="M72"/>
  <c r="M71"/>
  <c r="M70"/>
  <c r="M69"/>
  <c r="M68"/>
  <c r="M67"/>
  <c r="M66"/>
  <c r="M65"/>
  <c r="M64"/>
  <c r="M63"/>
  <c r="M61"/>
  <c r="M60"/>
  <c r="M59"/>
  <c r="M58"/>
  <c r="M57"/>
  <c r="M56"/>
  <c r="M55"/>
  <c r="M54"/>
  <c r="M53"/>
  <c r="M52"/>
  <c r="M49"/>
  <c r="M48"/>
  <c r="M47"/>
  <c r="M46"/>
  <c r="M45"/>
  <c r="M44"/>
  <c r="M43"/>
  <c r="M42"/>
  <c r="M41"/>
  <c r="M40"/>
  <c r="M38"/>
  <c r="M83" s="1"/>
  <c r="M37"/>
  <c r="M82" s="1"/>
  <c r="M36"/>
  <c r="M81" s="1"/>
  <c r="M35"/>
  <c r="M80" s="1"/>
  <c r="M34"/>
  <c r="M79" s="1"/>
  <c r="M33"/>
  <c r="M78" s="1"/>
  <c r="M32"/>
  <c r="M77" s="1"/>
  <c r="M31"/>
  <c r="M76" s="1"/>
  <c r="M30"/>
  <c r="M75" s="1"/>
  <c r="M29"/>
  <c r="M74" s="1"/>
  <c r="M25"/>
  <c r="M17"/>
  <c r="M16"/>
  <c r="M15"/>
  <c r="M13"/>
  <c r="M10"/>
  <c r="L270"/>
  <c r="L269"/>
  <c r="L268"/>
  <c r="L267"/>
  <c r="L235"/>
  <c r="L234"/>
  <c r="L233"/>
  <c r="L232"/>
  <c r="L231"/>
  <c r="L230"/>
  <c r="L229"/>
  <c r="L228"/>
  <c r="L227"/>
  <c r="L226"/>
  <c r="L225"/>
  <c r="L224"/>
  <c r="L223"/>
  <c r="L222"/>
  <c r="L221"/>
  <c r="L220"/>
  <c r="L218"/>
  <c r="L217"/>
  <c r="L216"/>
  <c r="L215"/>
  <c r="L214"/>
  <c r="L213"/>
  <c r="L212"/>
  <c r="L211"/>
  <c r="L210"/>
  <c r="L209"/>
  <c r="L208"/>
  <c r="L207"/>
  <c r="L206"/>
  <c r="L205"/>
  <c r="L204"/>
  <c r="L202"/>
  <c r="L201"/>
  <c r="L200"/>
  <c r="L199"/>
  <c r="L198"/>
  <c r="L197"/>
  <c r="L196"/>
  <c r="L195"/>
  <c r="L194"/>
  <c r="L193"/>
  <c r="L192"/>
  <c r="L191"/>
  <c r="L190"/>
  <c r="L189"/>
  <c r="L188"/>
  <c r="L186"/>
  <c r="L185"/>
  <c r="L184"/>
  <c r="L183"/>
  <c r="L182"/>
  <c r="L181"/>
  <c r="L180"/>
  <c r="L179"/>
  <c r="L178"/>
  <c r="L177"/>
  <c r="L176"/>
  <c r="L175"/>
  <c r="L174"/>
  <c r="L173"/>
  <c r="L172"/>
  <c r="L169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20"/>
  <c r="L119"/>
  <c r="L118"/>
  <c r="L117"/>
  <c r="L116"/>
  <c r="L115"/>
  <c r="L114"/>
  <c r="L113"/>
  <c r="L112"/>
  <c r="L111"/>
  <c r="L110"/>
  <c r="L109"/>
  <c r="L108"/>
  <c r="L107"/>
  <c r="L106"/>
  <c r="L94"/>
  <c r="L93"/>
  <c r="L92"/>
  <c r="L91"/>
  <c r="L90"/>
  <c r="L89"/>
  <c r="L88"/>
  <c r="L87"/>
  <c r="L86"/>
  <c r="L85"/>
  <c r="L72"/>
  <c r="L71"/>
  <c r="L70"/>
  <c r="L69"/>
  <c r="L68"/>
  <c r="L67"/>
  <c r="L66"/>
  <c r="L65"/>
  <c r="L64"/>
  <c r="L63"/>
  <c r="L61"/>
  <c r="L60"/>
  <c r="L59"/>
  <c r="L58"/>
  <c r="L57"/>
  <c r="L56"/>
  <c r="L55"/>
  <c r="L54"/>
  <c r="L53"/>
  <c r="L52"/>
  <c r="L49"/>
  <c r="L48"/>
  <c r="L47"/>
  <c r="L46"/>
  <c r="L45"/>
  <c r="L44"/>
  <c r="L43"/>
  <c r="L42"/>
  <c r="L41"/>
  <c r="L40"/>
  <c r="L38"/>
  <c r="L83" s="1"/>
  <c r="L37"/>
  <c r="L82" s="1"/>
  <c r="L36"/>
  <c r="L81" s="1"/>
  <c r="L35"/>
  <c r="L80" s="1"/>
  <c r="L34"/>
  <c r="L79" s="1"/>
  <c r="L33"/>
  <c r="L78" s="1"/>
  <c r="L32"/>
  <c r="L77" s="1"/>
  <c r="L31"/>
  <c r="L76" s="1"/>
  <c r="L30"/>
  <c r="L75" s="1"/>
  <c r="L29"/>
  <c r="L74" s="1"/>
  <c r="L25"/>
  <c r="L17"/>
  <c r="L16"/>
  <c r="L15"/>
  <c r="L13"/>
  <c r="L10"/>
  <c r="K270"/>
  <c r="K269"/>
  <c r="K268"/>
  <c r="K267"/>
  <c r="K235"/>
  <c r="K234"/>
  <c r="K233"/>
  <c r="K232"/>
  <c r="K231"/>
  <c r="K230"/>
  <c r="K229"/>
  <c r="K228"/>
  <c r="K227"/>
  <c r="K226"/>
  <c r="K225"/>
  <c r="K224"/>
  <c r="K223"/>
  <c r="K222"/>
  <c r="K221"/>
  <c r="K220"/>
  <c r="K218"/>
  <c r="K217"/>
  <c r="K216"/>
  <c r="K215"/>
  <c r="K214"/>
  <c r="K213"/>
  <c r="K212"/>
  <c r="K211"/>
  <c r="K210"/>
  <c r="K209"/>
  <c r="K208"/>
  <c r="K207"/>
  <c r="K206"/>
  <c r="K205"/>
  <c r="K204"/>
  <c r="K202"/>
  <c r="K201"/>
  <c r="K200"/>
  <c r="K199"/>
  <c r="K198"/>
  <c r="K197"/>
  <c r="K196"/>
  <c r="K195"/>
  <c r="K194"/>
  <c r="K193"/>
  <c r="K192"/>
  <c r="K191"/>
  <c r="K190"/>
  <c r="K189"/>
  <c r="K188"/>
  <c r="K186"/>
  <c r="K185"/>
  <c r="K184"/>
  <c r="K183"/>
  <c r="K182"/>
  <c r="K181"/>
  <c r="K180"/>
  <c r="K179"/>
  <c r="K178"/>
  <c r="K177"/>
  <c r="K176"/>
  <c r="K175"/>
  <c r="K174"/>
  <c r="K173"/>
  <c r="K172"/>
  <c r="K169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20"/>
  <c r="K119"/>
  <c r="K118"/>
  <c r="K117"/>
  <c r="K116"/>
  <c r="K115"/>
  <c r="K114"/>
  <c r="K113"/>
  <c r="K112"/>
  <c r="K111"/>
  <c r="K110"/>
  <c r="K109"/>
  <c r="K108"/>
  <c r="K107"/>
  <c r="K106"/>
  <c r="K94"/>
  <c r="K93"/>
  <c r="K92"/>
  <c r="K91"/>
  <c r="K90"/>
  <c r="K89"/>
  <c r="K88"/>
  <c r="K87"/>
  <c r="K86"/>
  <c r="K85"/>
  <c r="K72"/>
  <c r="K71"/>
  <c r="K70"/>
  <c r="K69"/>
  <c r="K68"/>
  <c r="K67"/>
  <c r="K66"/>
  <c r="K65"/>
  <c r="K64"/>
  <c r="K63"/>
  <c r="K61"/>
  <c r="K60"/>
  <c r="K59"/>
  <c r="K58"/>
  <c r="K57"/>
  <c r="K56"/>
  <c r="K55"/>
  <c r="K54"/>
  <c r="K53"/>
  <c r="K52"/>
  <c r="K49"/>
  <c r="K48"/>
  <c r="K47"/>
  <c r="K46"/>
  <c r="K45"/>
  <c r="K44"/>
  <c r="K43"/>
  <c r="K42"/>
  <c r="K41"/>
  <c r="K40"/>
  <c r="K38"/>
  <c r="K83" s="1"/>
  <c r="K37"/>
  <c r="K82" s="1"/>
  <c r="K36"/>
  <c r="K81" s="1"/>
  <c r="K35"/>
  <c r="K80" s="1"/>
  <c r="K34"/>
  <c r="K79" s="1"/>
  <c r="K33"/>
  <c r="K78" s="1"/>
  <c r="K32"/>
  <c r="K77" s="1"/>
  <c r="K31"/>
  <c r="K76" s="1"/>
  <c r="K30"/>
  <c r="K75" s="1"/>
  <c r="K29"/>
  <c r="K74" s="1"/>
  <c r="K25"/>
  <c r="K17"/>
  <c r="K16"/>
  <c r="K15"/>
  <c r="K13"/>
  <c r="K10"/>
  <c r="J270"/>
  <c r="J269"/>
  <c r="J268"/>
  <c r="J267"/>
  <c r="J235"/>
  <c r="J234"/>
  <c r="J233"/>
  <c r="J232"/>
  <c r="J231"/>
  <c r="J230"/>
  <c r="J229"/>
  <c r="J228"/>
  <c r="J227"/>
  <c r="J226"/>
  <c r="J225"/>
  <c r="J224"/>
  <c r="J223"/>
  <c r="J222"/>
  <c r="J221"/>
  <c r="J220"/>
  <c r="J218"/>
  <c r="J217"/>
  <c r="J216"/>
  <c r="J215"/>
  <c r="J214"/>
  <c r="J213"/>
  <c r="J212"/>
  <c r="J211"/>
  <c r="J210"/>
  <c r="J209"/>
  <c r="J208"/>
  <c r="J207"/>
  <c r="J206"/>
  <c r="J205"/>
  <c r="J204"/>
  <c r="J202"/>
  <c r="J201"/>
  <c r="J200"/>
  <c r="J199"/>
  <c r="J198"/>
  <c r="J197"/>
  <c r="J196"/>
  <c r="J195"/>
  <c r="J194"/>
  <c r="J193"/>
  <c r="J192"/>
  <c r="J191"/>
  <c r="J190"/>
  <c r="J189"/>
  <c r="J188"/>
  <c r="J186"/>
  <c r="J185"/>
  <c r="J184"/>
  <c r="J183"/>
  <c r="J182"/>
  <c r="J181"/>
  <c r="J180"/>
  <c r="J179"/>
  <c r="J178"/>
  <c r="J177"/>
  <c r="J176"/>
  <c r="J175"/>
  <c r="J174"/>
  <c r="J173"/>
  <c r="J172"/>
  <c r="J169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20"/>
  <c r="J119"/>
  <c r="J118"/>
  <c r="J117"/>
  <c r="J116"/>
  <c r="J115"/>
  <c r="J114"/>
  <c r="J113"/>
  <c r="J112"/>
  <c r="J111"/>
  <c r="J110"/>
  <c r="J109"/>
  <c r="J108"/>
  <c r="J107"/>
  <c r="J106"/>
  <c r="J94"/>
  <c r="J93"/>
  <c r="J92"/>
  <c r="J91"/>
  <c r="J90"/>
  <c r="J89"/>
  <c r="J88"/>
  <c r="J87"/>
  <c r="J86"/>
  <c r="J85"/>
  <c r="J72"/>
  <c r="J71"/>
  <c r="J70"/>
  <c r="J69"/>
  <c r="J68"/>
  <c r="J67"/>
  <c r="J66"/>
  <c r="J65"/>
  <c r="J64"/>
  <c r="J63"/>
  <c r="J61"/>
  <c r="J60"/>
  <c r="J59"/>
  <c r="J58"/>
  <c r="J57"/>
  <c r="J56"/>
  <c r="J55"/>
  <c r="J54"/>
  <c r="J53"/>
  <c r="J52"/>
  <c r="J49"/>
  <c r="J48"/>
  <c r="J47"/>
  <c r="J46"/>
  <c r="J45"/>
  <c r="J44"/>
  <c r="J43"/>
  <c r="J42"/>
  <c r="J41"/>
  <c r="J40"/>
  <c r="J38"/>
  <c r="J37"/>
  <c r="J36"/>
  <c r="J35"/>
  <c r="J34"/>
  <c r="J33"/>
  <c r="J32"/>
  <c r="J31"/>
  <c r="J30"/>
  <c r="J29"/>
  <c r="J25"/>
  <c r="J17"/>
  <c r="J16"/>
  <c r="J15"/>
  <c r="J13"/>
  <c r="J10"/>
  <c r="I270"/>
  <c r="I269"/>
  <c r="I268"/>
  <c r="I267"/>
  <c r="I235"/>
  <c r="I234"/>
  <c r="I233"/>
  <c r="I232"/>
  <c r="I231"/>
  <c r="I230"/>
  <c r="I229"/>
  <c r="I228"/>
  <c r="I227"/>
  <c r="I226"/>
  <c r="I225"/>
  <c r="I224"/>
  <c r="I223"/>
  <c r="I222"/>
  <c r="I221"/>
  <c r="I220"/>
  <c r="I218"/>
  <c r="I217"/>
  <c r="I216"/>
  <c r="I215"/>
  <c r="I214"/>
  <c r="I213"/>
  <c r="I212"/>
  <c r="I211"/>
  <c r="I210"/>
  <c r="I209"/>
  <c r="I208"/>
  <c r="I207"/>
  <c r="I206"/>
  <c r="I205"/>
  <c r="I204"/>
  <c r="I202"/>
  <c r="I201"/>
  <c r="I200"/>
  <c r="I199"/>
  <c r="I198"/>
  <c r="I197"/>
  <c r="I196"/>
  <c r="I195"/>
  <c r="I194"/>
  <c r="I193"/>
  <c r="I192"/>
  <c r="I191"/>
  <c r="I190"/>
  <c r="I189"/>
  <c r="I188"/>
  <c r="I186"/>
  <c r="I185"/>
  <c r="I184"/>
  <c r="I183"/>
  <c r="I182"/>
  <c r="I181"/>
  <c r="I180"/>
  <c r="I179"/>
  <c r="I178"/>
  <c r="I177"/>
  <c r="I176"/>
  <c r="I175"/>
  <c r="I174"/>
  <c r="I173"/>
  <c r="I172"/>
  <c r="I169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20"/>
  <c r="I119"/>
  <c r="I118"/>
  <c r="I117"/>
  <c r="I116"/>
  <c r="I115"/>
  <c r="I114"/>
  <c r="I113"/>
  <c r="I112"/>
  <c r="I111"/>
  <c r="I110"/>
  <c r="I109"/>
  <c r="I108"/>
  <c r="I107"/>
  <c r="I106"/>
  <c r="I94"/>
  <c r="I93"/>
  <c r="I92"/>
  <c r="I91"/>
  <c r="I90"/>
  <c r="I89"/>
  <c r="I88"/>
  <c r="I87"/>
  <c r="I86"/>
  <c r="I85"/>
  <c r="I72"/>
  <c r="I71"/>
  <c r="I70"/>
  <c r="I69"/>
  <c r="I68"/>
  <c r="I67"/>
  <c r="I66"/>
  <c r="I65"/>
  <c r="I64"/>
  <c r="I63"/>
  <c r="I61"/>
  <c r="I60"/>
  <c r="I59"/>
  <c r="I58"/>
  <c r="I57"/>
  <c r="I56"/>
  <c r="I55"/>
  <c r="I54"/>
  <c r="I53"/>
  <c r="I52"/>
  <c r="I49"/>
  <c r="I48"/>
  <c r="I47"/>
  <c r="I46"/>
  <c r="I45"/>
  <c r="I44"/>
  <c r="I43"/>
  <c r="I42"/>
  <c r="I41"/>
  <c r="I40"/>
  <c r="I38"/>
  <c r="I83" s="1"/>
  <c r="I37"/>
  <c r="I82" s="1"/>
  <c r="I36"/>
  <c r="I81" s="1"/>
  <c r="I35"/>
  <c r="I80" s="1"/>
  <c r="I34"/>
  <c r="I79" s="1"/>
  <c r="I33"/>
  <c r="I78" s="1"/>
  <c r="I32"/>
  <c r="I77" s="1"/>
  <c r="I31"/>
  <c r="I76" s="1"/>
  <c r="I30"/>
  <c r="I75" s="1"/>
  <c r="I29"/>
  <c r="I74" s="1"/>
  <c r="I25"/>
  <c r="I17"/>
  <c r="I16"/>
  <c r="I15"/>
  <c r="I13"/>
  <c r="I10"/>
  <c r="H270"/>
  <c r="H269"/>
  <c r="H268"/>
  <c r="H267"/>
  <c r="H235"/>
  <c r="H234"/>
  <c r="H233"/>
  <c r="H232"/>
  <c r="H231"/>
  <c r="H230"/>
  <c r="H229"/>
  <c r="H228"/>
  <c r="H227"/>
  <c r="H226"/>
  <c r="H225"/>
  <c r="H224"/>
  <c r="H223"/>
  <c r="H222"/>
  <c r="H221"/>
  <c r="H220"/>
  <c r="H218"/>
  <c r="H217"/>
  <c r="H216"/>
  <c r="H215"/>
  <c r="H214"/>
  <c r="H213"/>
  <c r="H212"/>
  <c r="H211"/>
  <c r="H210"/>
  <c r="H209"/>
  <c r="H208"/>
  <c r="H207"/>
  <c r="H206"/>
  <c r="H205"/>
  <c r="H204"/>
  <c r="H202"/>
  <c r="H201"/>
  <c r="H200"/>
  <c r="H199"/>
  <c r="H198"/>
  <c r="H197"/>
  <c r="H196"/>
  <c r="H195"/>
  <c r="H194"/>
  <c r="H193"/>
  <c r="H192"/>
  <c r="H191"/>
  <c r="H190"/>
  <c r="H189"/>
  <c r="H188"/>
  <c r="H186"/>
  <c r="H185"/>
  <c r="H184"/>
  <c r="H183"/>
  <c r="H182"/>
  <c r="H181"/>
  <c r="H180"/>
  <c r="H179"/>
  <c r="H178"/>
  <c r="H177"/>
  <c r="H176"/>
  <c r="H175"/>
  <c r="H174"/>
  <c r="H173"/>
  <c r="H172"/>
  <c r="H169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20"/>
  <c r="H119"/>
  <c r="H118"/>
  <c r="H117"/>
  <c r="H116"/>
  <c r="H115"/>
  <c r="H114"/>
  <c r="H113"/>
  <c r="H112"/>
  <c r="H111"/>
  <c r="H110"/>
  <c r="H109"/>
  <c r="H108"/>
  <c r="H107"/>
  <c r="H106"/>
  <c r="H94"/>
  <c r="H93"/>
  <c r="H92"/>
  <c r="H91"/>
  <c r="H90"/>
  <c r="H89"/>
  <c r="H88"/>
  <c r="H87"/>
  <c r="H86"/>
  <c r="H85"/>
  <c r="H72"/>
  <c r="H71"/>
  <c r="H70"/>
  <c r="H69"/>
  <c r="H68"/>
  <c r="H67"/>
  <c r="H66"/>
  <c r="H65"/>
  <c r="H64"/>
  <c r="H63"/>
  <c r="H61"/>
  <c r="H60"/>
  <c r="H59"/>
  <c r="H58"/>
  <c r="H57"/>
  <c r="H56"/>
  <c r="H55"/>
  <c r="H54"/>
  <c r="H53"/>
  <c r="H52"/>
  <c r="H49"/>
  <c r="H48"/>
  <c r="H47"/>
  <c r="H46"/>
  <c r="H45"/>
  <c r="H44"/>
  <c r="H43"/>
  <c r="H42"/>
  <c r="H41"/>
  <c r="H40"/>
  <c r="H38"/>
  <c r="H83" s="1"/>
  <c r="H37"/>
  <c r="H82" s="1"/>
  <c r="H36"/>
  <c r="H81" s="1"/>
  <c r="H35"/>
  <c r="H80" s="1"/>
  <c r="H34"/>
  <c r="H79" s="1"/>
  <c r="H33"/>
  <c r="H78" s="1"/>
  <c r="H32"/>
  <c r="H77" s="1"/>
  <c r="H31"/>
  <c r="H76" s="1"/>
  <c r="H30"/>
  <c r="H75" s="1"/>
  <c r="H29"/>
  <c r="H74" s="1"/>
  <c r="H25"/>
  <c r="H17"/>
  <c r="H16"/>
  <c r="H15"/>
  <c r="H13"/>
  <c r="H10"/>
  <c r="G270"/>
  <c r="G269"/>
  <c r="G268"/>
  <c r="G267"/>
  <c r="G235"/>
  <c r="G234"/>
  <c r="G233"/>
  <c r="G232"/>
  <c r="G231"/>
  <c r="G230"/>
  <c r="G229"/>
  <c r="G228"/>
  <c r="G227"/>
  <c r="G226"/>
  <c r="G225"/>
  <c r="G224"/>
  <c r="G223"/>
  <c r="G222"/>
  <c r="G221"/>
  <c r="G220"/>
  <c r="G218"/>
  <c r="G217"/>
  <c r="G216"/>
  <c r="G215"/>
  <c r="G214"/>
  <c r="G213"/>
  <c r="G212"/>
  <c r="G211"/>
  <c r="G210"/>
  <c r="G209"/>
  <c r="G208"/>
  <c r="G207"/>
  <c r="G206"/>
  <c r="G205"/>
  <c r="G204"/>
  <c r="G202"/>
  <c r="G201"/>
  <c r="G200"/>
  <c r="G199"/>
  <c r="G198"/>
  <c r="G197"/>
  <c r="G196"/>
  <c r="G195"/>
  <c r="G194"/>
  <c r="G193"/>
  <c r="G192"/>
  <c r="G191"/>
  <c r="G190"/>
  <c r="G189"/>
  <c r="G188"/>
  <c r="G186"/>
  <c r="G185"/>
  <c r="G184"/>
  <c r="G183"/>
  <c r="G182"/>
  <c r="G181"/>
  <c r="G180"/>
  <c r="G179"/>
  <c r="G178"/>
  <c r="G177"/>
  <c r="G176"/>
  <c r="G175"/>
  <c r="G174"/>
  <c r="G173"/>
  <c r="G172"/>
  <c r="G169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20"/>
  <c r="G119"/>
  <c r="G118"/>
  <c r="G117"/>
  <c r="G116"/>
  <c r="G115"/>
  <c r="G114"/>
  <c r="G113"/>
  <c r="G112"/>
  <c r="G111"/>
  <c r="G110"/>
  <c r="G109"/>
  <c r="G108"/>
  <c r="G107"/>
  <c r="G106"/>
  <c r="G94"/>
  <c r="G93"/>
  <c r="G92"/>
  <c r="G91"/>
  <c r="G90"/>
  <c r="G89"/>
  <c r="G88"/>
  <c r="G87"/>
  <c r="G86"/>
  <c r="G85"/>
  <c r="G72"/>
  <c r="G71"/>
  <c r="G70"/>
  <c r="G69"/>
  <c r="G68"/>
  <c r="G67"/>
  <c r="G66"/>
  <c r="G65"/>
  <c r="G64"/>
  <c r="G63"/>
  <c r="G61"/>
  <c r="G60"/>
  <c r="G59"/>
  <c r="G58"/>
  <c r="G57"/>
  <c r="G56"/>
  <c r="G55"/>
  <c r="G54"/>
  <c r="G53"/>
  <c r="G52"/>
  <c r="G49"/>
  <c r="G48"/>
  <c r="G47"/>
  <c r="G46"/>
  <c r="G45"/>
  <c r="G44"/>
  <c r="G43"/>
  <c r="G42"/>
  <c r="G41"/>
  <c r="G40"/>
  <c r="G38"/>
  <c r="G83" s="1"/>
  <c r="G37"/>
  <c r="G82" s="1"/>
  <c r="G36"/>
  <c r="G81" s="1"/>
  <c r="G35"/>
  <c r="G80" s="1"/>
  <c r="G34"/>
  <c r="G79" s="1"/>
  <c r="G33"/>
  <c r="G78" s="1"/>
  <c r="G32"/>
  <c r="G77" s="1"/>
  <c r="G31"/>
  <c r="G76" s="1"/>
  <c r="G30"/>
  <c r="G75" s="1"/>
  <c r="G29"/>
  <c r="G74" s="1"/>
  <c r="G25"/>
  <c r="G17"/>
  <c r="G16"/>
  <c r="G15"/>
  <c r="G13"/>
  <c r="G10"/>
  <c r="F270"/>
  <c r="F269"/>
  <c r="F268"/>
  <c r="F267"/>
  <c r="F235"/>
  <c r="F234"/>
  <c r="F233"/>
  <c r="F232"/>
  <c r="F231"/>
  <c r="F230"/>
  <c r="F229"/>
  <c r="F228"/>
  <c r="F227"/>
  <c r="F226"/>
  <c r="F225"/>
  <c r="F224"/>
  <c r="F223"/>
  <c r="F222"/>
  <c r="F221"/>
  <c r="F220"/>
  <c r="F218"/>
  <c r="F217"/>
  <c r="F216"/>
  <c r="F215"/>
  <c r="F214"/>
  <c r="F213"/>
  <c r="F212"/>
  <c r="F211"/>
  <c r="F210"/>
  <c r="F209"/>
  <c r="F208"/>
  <c r="F207"/>
  <c r="F206"/>
  <c r="F205"/>
  <c r="F204"/>
  <c r="F202"/>
  <c r="F201"/>
  <c r="F200"/>
  <c r="F199"/>
  <c r="F198"/>
  <c r="F197"/>
  <c r="F196"/>
  <c r="F195"/>
  <c r="F194"/>
  <c r="F193"/>
  <c r="F192"/>
  <c r="F191"/>
  <c r="F190"/>
  <c r="F189"/>
  <c r="F188"/>
  <c r="F186"/>
  <c r="F185"/>
  <c r="F184"/>
  <c r="F183"/>
  <c r="F182"/>
  <c r="F181"/>
  <c r="F180"/>
  <c r="F179"/>
  <c r="F178"/>
  <c r="F177"/>
  <c r="F176"/>
  <c r="F175"/>
  <c r="F174"/>
  <c r="F173"/>
  <c r="F172"/>
  <c r="F169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20"/>
  <c r="F119"/>
  <c r="F118"/>
  <c r="F117"/>
  <c r="F116"/>
  <c r="F115"/>
  <c r="F114"/>
  <c r="F113"/>
  <c r="F112"/>
  <c r="F111"/>
  <c r="F110"/>
  <c r="F109"/>
  <c r="F108"/>
  <c r="F107"/>
  <c r="F106"/>
  <c r="F94"/>
  <c r="F93"/>
  <c r="F92"/>
  <c r="F91"/>
  <c r="F90"/>
  <c r="F89"/>
  <c r="F88"/>
  <c r="F87"/>
  <c r="F86"/>
  <c r="F85"/>
  <c r="F72"/>
  <c r="F71"/>
  <c r="F70"/>
  <c r="F69"/>
  <c r="F68"/>
  <c r="F67"/>
  <c r="F66"/>
  <c r="F65"/>
  <c r="F64"/>
  <c r="F63"/>
  <c r="F61"/>
  <c r="F60"/>
  <c r="F59"/>
  <c r="F58"/>
  <c r="F57"/>
  <c r="F56"/>
  <c r="F55"/>
  <c r="F54"/>
  <c r="F53"/>
  <c r="F52"/>
  <c r="F49"/>
  <c r="F48"/>
  <c r="F47"/>
  <c r="F46"/>
  <c r="F45"/>
  <c r="F44"/>
  <c r="F43"/>
  <c r="F42"/>
  <c r="F41"/>
  <c r="F40"/>
  <c r="F38"/>
  <c r="F37"/>
  <c r="F36"/>
  <c r="F35"/>
  <c r="F34"/>
  <c r="F33"/>
  <c r="F32"/>
  <c r="F31"/>
  <c r="F30"/>
  <c r="F29"/>
  <c r="F25"/>
  <c r="F17"/>
  <c r="F16"/>
  <c r="F15"/>
  <c r="F13"/>
  <c r="F10"/>
  <c r="E270"/>
  <c r="E269"/>
  <c r="E268"/>
  <c r="E267"/>
  <c r="E235"/>
  <c r="E234"/>
  <c r="E233"/>
  <c r="E232"/>
  <c r="E231"/>
  <c r="E230"/>
  <c r="E229"/>
  <c r="E228"/>
  <c r="E227"/>
  <c r="E226"/>
  <c r="E225"/>
  <c r="E224"/>
  <c r="E223"/>
  <c r="E222"/>
  <c r="E221"/>
  <c r="E220"/>
  <c r="E218"/>
  <c r="E217"/>
  <c r="E216"/>
  <c r="E215"/>
  <c r="E214"/>
  <c r="E213"/>
  <c r="E212"/>
  <c r="E211"/>
  <c r="E210"/>
  <c r="E209"/>
  <c r="E208"/>
  <c r="E207"/>
  <c r="E206"/>
  <c r="E205"/>
  <c r="E204"/>
  <c r="E202"/>
  <c r="E201"/>
  <c r="E200"/>
  <c r="E199"/>
  <c r="E198"/>
  <c r="E197"/>
  <c r="E196"/>
  <c r="E195"/>
  <c r="E194"/>
  <c r="E193"/>
  <c r="E192"/>
  <c r="E191"/>
  <c r="E190"/>
  <c r="E189"/>
  <c r="E188"/>
  <c r="E186"/>
  <c r="E185"/>
  <c r="E184"/>
  <c r="E183"/>
  <c r="E182"/>
  <c r="E181"/>
  <c r="E180"/>
  <c r="E179"/>
  <c r="E178"/>
  <c r="E177"/>
  <c r="E176"/>
  <c r="E175"/>
  <c r="E174"/>
  <c r="E173"/>
  <c r="E172"/>
  <c r="E169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20"/>
  <c r="E119"/>
  <c r="E118"/>
  <c r="E117"/>
  <c r="E116"/>
  <c r="E115"/>
  <c r="E114"/>
  <c r="E113"/>
  <c r="E112"/>
  <c r="E111"/>
  <c r="E110"/>
  <c r="E109"/>
  <c r="E108"/>
  <c r="E107"/>
  <c r="E106"/>
  <c r="E94"/>
  <c r="E93"/>
  <c r="E92"/>
  <c r="E91"/>
  <c r="E90"/>
  <c r="E89"/>
  <c r="E88"/>
  <c r="E87"/>
  <c r="E86"/>
  <c r="E85"/>
  <c r="E72"/>
  <c r="E71"/>
  <c r="E70"/>
  <c r="E69"/>
  <c r="E68"/>
  <c r="E67"/>
  <c r="E66"/>
  <c r="E65"/>
  <c r="E64"/>
  <c r="E63"/>
  <c r="E61"/>
  <c r="E60"/>
  <c r="E59"/>
  <c r="E58"/>
  <c r="E57"/>
  <c r="E56"/>
  <c r="E55"/>
  <c r="E54"/>
  <c r="E53"/>
  <c r="E52"/>
  <c r="E49"/>
  <c r="E48"/>
  <c r="E47"/>
  <c r="E46"/>
  <c r="E45"/>
  <c r="E44"/>
  <c r="E43"/>
  <c r="E42"/>
  <c r="E41"/>
  <c r="E40"/>
  <c r="E38"/>
  <c r="E83" s="1"/>
  <c r="E37"/>
  <c r="E82" s="1"/>
  <c r="E36"/>
  <c r="E81" s="1"/>
  <c r="E35"/>
  <c r="E80" s="1"/>
  <c r="E34"/>
  <c r="E79" s="1"/>
  <c r="E33"/>
  <c r="E78" s="1"/>
  <c r="E32"/>
  <c r="E77" s="1"/>
  <c r="E31"/>
  <c r="E76" s="1"/>
  <c r="E30"/>
  <c r="E75" s="1"/>
  <c r="E29"/>
  <c r="E74" s="1"/>
  <c r="E25"/>
  <c r="E17"/>
  <c r="E16"/>
  <c r="E15"/>
  <c r="E13"/>
  <c r="E10"/>
  <c r="D270"/>
  <c r="D269"/>
  <c r="D268"/>
  <c r="D267"/>
  <c r="D235"/>
  <c r="D234"/>
  <c r="D233"/>
  <c r="D232"/>
  <c r="D231"/>
  <c r="D230"/>
  <c r="D229"/>
  <c r="D228"/>
  <c r="D227"/>
  <c r="D226"/>
  <c r="D225"/>
  <c r="D224"/>
  <c r="D223"/>
  <c r="D222"/>
  <c r="D221"/>
  <c r="D220"/>
  <c r="D218"/>
  <c r="D217"/>
  <c r="D216"/>
  <c r="D215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6"/>
  <c r="D195"/>
  <c r="D194"/>
  <c r="D193"/>
  <c r="D192"/>
  <c r="D191"/>
  <c r="D190"/>
  <c r="D189"/>
  <c r="D188"/>
  <c r="D186"/>
  <c r="D185"/>
  <c r="D184"/>
  <c r="D183"/>
  <c r="D182"/>
  <c r="D181"/>
  <c r="D180"/>
  <c r="D179"/>
  <c r="D178"/>
  <c r="D177"/>
  <c r="D176"/>
  <c r="D175"/>
  <c r="D174"/>
  <c r="D173"/>
  <c r="D172"/>
  <c r="D169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20"/>
  <c r="D119"/>
  <c r="D118"/>
  <c r="D117"/>
  <c r="D116"/>
  <c r="D115"/>
  <c r="D114"/>
  <c r="D113"/>
  <c r="D112"/>
  <c r="D111"/>
  <c r="D110"/>
  <c r="D109"/>
  <c r="D108"/>
  <c r="D107"/>
  <c r="D106"/>
  <c r="D94"/>
  <c r="D93"/>
  <c r="D92"/>
  <c r="D91"/>
  <c r="D90"/>
  <c r="D89"/>
  <c r="D88"/>
  <c r="D87"/>
  <c r="D86"/>
  <c r="D85"/>
  <c r="D72"/>
  <c r="D71"/>
  <c r="D70"/>
  <c r="D69"/>
  <c r="D68"/>
  <c r="D67"/>
  <c r="D66"/>
  <c r="D65"/>
  <c r="D64"/>
  <c r="D63"/>
  <c r="D61"/>
  <c r="D60"/>
  <c r="D59"/>
  <c r="D58"/>
  <c r="D57"/>
  <c r="D56"/>
  <c r="D55"/>
  <c r="D54"/>
  <c r="D53"/>
  <c r="D52"/>
  <c r="D49"/>
  <c r="D48"/>
  <c r="D47"/>
  <c r="D46"/>
  <c r="D45"/>
  <c r="D44"/>
  <c r="D43"/>
  <c r="D42"/>
  <c r="D41"/>
  <c r="D40"/>
  <c r="D38"/>
  <c r="D37"/>
  <c r="D36"/>
  <c r="D35"/>
  <c r="D34"/>
  <c r="D33"/>
  <c r="D32"/>
  <c r="D31"/>
  <c r="D30"/>
  <c r="D29"/>
  <c r="D25"/>
  <c r="D17"/>
  <c r="D16"/>
  <c r="D15"/>
  <c r="D13"/>
  <c r="D10"/>
  <c r="C270"/>
  <c r="C269"/>
  <c r="C268"/>
  <c r="C267"/>
  <c r="C235"/>
  <c r="C234"/>
  <c r="C233"/>
  <c r="C232"/>
  <c r="C231"/>
  <c r="C230"/>
  <c r="C229"/>
  <c r="C228"/>
  <c r="C227"/>
  <c r="C226"/>
  <c r="C225"/>
  <c r="C224"/>
  <c r="C223"/>
  <c r="C222"/>
  <c r="C221"/>
  <c r="C220"/>
  <c r="C218"/>
  <c r="C217"/>
  <c r="C216"/>
  <c r="C215"/>
  <c r="C214"/>
  <c r="C213"/>
  <c r="C212"/>
  <c r="C211"/>
  <c r="C210"/>
  <c r="C209"/>
  <c r="C208"/>
  <c r="C207"/>
  <c r="C206"/>
  <c r="C205"/>
  <c r="C204"/>
  <c r="C202"/>
  <c r="C201"/>
  <c r="C200"/>
  <c r="C199"/>
  <c r="C198"/>
  <c r="C197"/>
  <c r="C196"/>
  <c r="C195"/>
  <c r="C194"/>
  <c r="C193"/>
  <c r="C192"/>
  <c r="C191"/>
  <c r="C190"/>
  <c r="C189"/>
  <c r="C188"/>
  <c r="C186"/>
  <c r="C185"/>
  <c r="C184"/>
  <c r="C183"/>
  <c r="C182"/>
  <c r="C181"/>
  <c r="C180"/>
  <c r="C179"/>
  <c r="C178"/>
  <c r="C177"/>
  <c r="C176"/>
  <c r="C175"/>
  <c r="C174"/>
  <c r="C173"/>
  <c r="C172"/>
  <c r="C169"/>
  <c r="C168"/>
  <c r="C167"/>
  <c r="C166"/>
  <c r="C165"/>
  <c r="C164"/>
  <c r="C163"/>
  <c r="C162"/>
  <c r="C161"/>
  <c r="C160"/>
  <c r="C159"/>
  <c r="C158"/>
  <c r="C157"/>
  <c r="C156"/>
  <c r="C155"/>
  <c r="C154"/>
  <c r="C152"/>
  <c r="C151"/>
  <c r="C150"/>
  <c r="C149"/>
  <c r="C148"/>
  <c r="C147"/>
  <c r="C146"/>
  <c r="C145"/>
  <c r="C144"/>
  <c r="C143"/>
  <c r="C142"/>
  <c r="C141"/>
  <c r="C140"/>
  <c r="C139"/>
  <c r="C138"/>
  <c r="C136"/>
  <c r="C135"/>
  <c r="C134"/>
  <c r="C133"/>
  <c r="C132"/>
  <c r="C131"/>
  <c r="C130"/>
  <c r="C129"/>
  <c r="C128"/>
  <c r="C127"/>
  <c r="C126"/>
  <c r="C125"/>
  <c r="C124"/>
  <c r="C123"/>
  <c r="C122"/>
  <c r="C120"/>
  <c r="C119"/>
  <c r="C118"/>
  <c r="C117"/>
  <c r="C116"/>
  <c r="C115"/>
  <c r="C114"/>
  <c r="C113"/>
  <c r="C112"/>
  <c r="C111"/>
  <c r="C110"/>
  <c r="C109"/>
  <c r="C108"/>
  <c r="C107"/>
  <c r="C106"/>
  <c r="C86"/>
  <c r="C87"/>
  <c r="C88"/>
  <c r="C89"/>
  <c r="C90"/>
  <c r="C91"/>
  <c r="C92"/>
  <c r="C93"/>
  <c r="C94"/>
  <c r="C85"/>
  <c r="B86"/>
  <c r="B87"/>
  <c r="B88"/>
  <c r="B89"/>
  <c r="B90"/>
  <c r="B91"/>
  <c r="B92"/>
  <c r="B93"/>
  <c r="B94"/>
  <c r="B85"/>
  <c r="C64"/>
  <c r="C65"/>
  <c r="C66"/>
  <c r="C67"/>
  <c r="C68"/>
  <c r="C69"/>
  <c r="C70"/>
  <c r="C71"/>
  <c r="C72"/>
  <c r="C63"/>
  <c r="C53"/>
  <c r="C54"/>
  <c r="C55"/>
  <c r="C56"/>
  <c r="C57"/>
  <c r="C58"/>
  <c r="C59"/>
  <c r="C60"/>
  <c r="C61"/>
  <c r="C52"/>
  <c r="C30"/>
  <c r="C31"/>
  <c r="C32"/>
  <c r="C33"/>
  <c r="C34"/>
  <c r="C35"/>
  <c r="C36"/>
  <c r="C37"/>
  <c r="C38"/>
  <c r="C29"/>
  <c r="C41"/>
  <c r="C42"/>
  <c r="C43"/>
  <c r="C44"/>
  <c r="C45"/>
  <c r="C46"/>
  <c r="C47"/>
  <c r="C48"/>
  <c r="C49"/>
  <c r="C40"/>
  <c r="B64"/>
  <c r="B65"/>
  <c r="B66"/>
  <c r="B67"/>
  <c r="B68"/>
  <c r="B69"/>
  <c r="B70"/>
  <c r="B71"/>
  <c r="B72"/>
  <c r="B63"/>
  <c r="B53"/>
  <c r="B54"/>
  <c r="B55"/>
  <c r="B56"/>
  <c r="B57"/>
  <c r="B58"/>
  <c r="B59"/>
  <c r="B60"/>
  <c r="B61"/>
  <c r="B52"/>
  <c r="B41"/>
  <c r="B42"/>
  <c r="B43"/>
  <c r="B44"/>
  <c r="B45"/>
  <c r="B46"/>
  <c r="B47"/>
  <c r="B48"/>
  <c r="B49"/>
  <c r="B40"/>
  <c r="B30"/>
  <c r="B31"/>
  <c r="B32"/>
  <c r="B33"/>
  <c r="B34"/>
  <c r="B35"/>
  <c r="B36"/>
  <c r="B37"/>
  <c r="B38"/>
  <c r="B29"/>
  <c r="C17"/>
  <c r="C16"/>
  <c r="C15"/>
  <c r="C25"/>
  <c r="C13"/>
  <c r="C10"/>
  <c r="J13" i="10"/>
  <c r="H13"/>
  <c r="G13"/>
  <c r="E13"/>
  <c r="D13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tMall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" name="Connection1" type="4" refreshedVersion="3" background="1" saveData="1">
    <webPr sourceData="1" parsePre="1" consecutive="1" xl2000="1" url="file:///C:/Projects/Benchmarks/branches/v1.2_4.0/StMall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" name="Connection10" type="4" refreshedVersion="3" background="1" saveData="1">
    <webPr sourceData="1" parsePre="1" consecutive="1" xl2000="1" url="file:///C:/Projects/Benchmarks/branches/v1.2_4.0/StMall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" name="Connection11" type="4" refreshedVersion="3" background="1" saveData="1">
    <webPr sourceData="1" parsePre="1" consecutive="1" xl2000="1" url="file:///C:/Projects/Benchmarks/branches/v1.2_4.0/StMall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" name="Connection12" type="4" refreshedVersion="3" background="1" saveData="1">
    <webPr sourceData="1" parsePre="1" consecutive="1" xl2000="1" url="file:///C:/Projects/Benchmarks/branches/v1.2_4.0/StMall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" name="Connection13" type="4" refreshedVersion="3" background="1" saveData="1">
    <webPr sourceData="1" parsePre="1" consecutive="1" xl2000="1" url="file:///C:/Projects/Benchmarks/branches/v1.2_4.0/StMall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" name="Connection14" type="4" refreshedVersion="3" background="1" saveData="1">
    <webPr sourceData="1" parsePre="1" consecutive="1" xl2000="1" url="file:///C:/Projects/Benchmarks/branches/v1.2_4.0/StMall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" name="Connection15" type="4" refreshedVersion="3" background="1" saveData="1">
    <webPr sourceData="1" parsePre="1" consecutive="1" xl2000="1" url="file:///C:/Projects/Benchmarks/branches/v1.2_4.0/StMall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" name="Connection2" type="4" refreshedVersion="3" background="1" saveData="1">
    <webPr sourceData="1" parsePre="1" consecutive="1" xl2000="1" url="file:///C:/Projects/Benchmarks/branches/v1.2_4.0/StMall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" name="Connection3" type="4" refreshedVersion="3" background="1" saveData="1">
    <webPr sourceData="1" parsePre="1" consecutive="1" xl2000="1" url="file:///C:/Projects/Benchmarks/branches/v1.2_4.0/StMall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1" name="Connection4" type="4" refreshedVersion="3" background="1" saveData="1">
    <webPr sourceData="1" parsePre="1" consecutive="1" xl2000="1" url="file:///C:/Projects/Benchmarks/branches/v1.2_4.0/StMall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2" name="Connection5" type="4" refreshedVersion="3" background="1" saveData="1">
    <webPr sourceData="1" parsePre="1" consecutive="1" xl2000="1" url="file:///C:/Projects/Benchmarks/branches/v1.2_4.0/StMall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3" name="Connection6" type="4" refreshedVersion="3" background="1" saveData="1">
    <webPr sourceData="1" parsePre="1" consecutive="1" xl2000="1" url="file:///C:/Projects/Benchmarks/branches/v1.2_4.0/StMall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4" name="Connection7" type="4" refreshedVersion="3" background="1" saveData="1">
    <webPr sourceData="1" parsePre="1" consecutive="1" xl2000="1" url="file:///C:/Projects/Benchmarks/branches/v1.2_4.0/StMall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5" name="Connection8" type="4" refreshedVersion="3" background="1" saveData="1">
    <webPr sourceData="1" parsePre="1" consecutive="1" xl2000="1" url="file:///C:/Projects/Benchmarks/branches/v1.2_4.0/StMall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6" name="Connection9" type="4" refreshedVersion="3" background="1" saveData="1">
    <webPr sourceData="1" parsePre="1" consecutive="1" xl2000="1" url="file:///C:/Projects/Benchmarks/branches/v1.2_4.0/StMall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</connections>
</file>

<file path=xl/sharedStrings.xml><?xml version="1.0" encoding="utf-8"?>
<sst xmlns="http://schemas.openxmlformats.org/spreadsheetml/2006/main" count="9487" uniqueCount="715">
  <si>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</si>
  <si>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</si>
  <si>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</si>
  <si>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</si>
  <si>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</si>
  <si>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</si>
  <si>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</si>
  <si>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</si>
  <si>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</si>
  <si>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</si>
  <si>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</si>
  <si>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</si>
  <si>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</si>
  <si>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</si>
  <si>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</si>
  <si>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</si>
  <si>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</si>
  <si>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</si>
  <si>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</si>
  <si>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</si>
  <si>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</si>
  <si>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</si>
  <si>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</si>
  <si>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</si>
  <si>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</si>
  <si>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</si>
  <si>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</si>
  <si>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</si>
  <si>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</si>
  <si>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</si>
  <si>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</si>
  <si>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</si>
  <si>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</si>
  <si>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</si>
  <si>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</si>
  <si>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</si>
  <si>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</si>
  <si>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</si>
  <si>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</si>
  <si>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</si>
  <si>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</si>
  <si>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</si>
  <si>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</si>
  <si>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</si>
  <si>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</si>
  <si>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</si>
  <si>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</si>
  <si>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</si>
  <si>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</si>
  <si>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</si>
  <si>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</si>
  <si>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</si>
  <si>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</si>
  <si>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</si>
  <si>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</si>
  <si>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</si>
  <si>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</si>
  <si>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</si>
  <si>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</si>
  <si>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</si>
  <si>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</si>
  <si>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</si>
  <si>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</si>
  <si>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</si>
  <si>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</si>
  <si>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</si>
  <si>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</si>
  <si>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</si>
  <si>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</si>
  <si>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</si>
  <si>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</si>
  <si>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</si>
  <si>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</si>
  <si>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</si>
  <si>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</si>
  <si>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</si>
  <si>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</si>
  <si>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</si>
  <si>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</si>
  <si>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</si>
  <si>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</si>
  <si>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</si>
  <si>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</si>
  <si>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</si>
  <si>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</si>
  <si>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</si>
  <si>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</si>
  <si>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</si>
  <si>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</si>
  <si>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</si>
  <si>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</si>
  <si>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</si>
  <si>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</si>
  <si>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</si>
  <si>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</si>
  <si>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</si>
  <si>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</si>
  <si>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</si>
  <si>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</si>
  <si>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</si>
  <si>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</si>
  <si>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</si>
  <si>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</si>
  <si>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</si>
  <si>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</si>
  <si>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</si>
  <si>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</si>
  <si>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</si>
  <si>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</si>
  <si>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</si>
  <si>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</si>
  <si>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</si>
  <si>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</si>
  <si>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</si>
  <si>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</si>
  <si>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</si>
  <si>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</si>
  <si>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</si>
  <si>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</si>
  <si>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</si>
  <si>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</si>
  <si>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</si>
  <si>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</si>
  <si>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</si>
  <si>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</si>
  <si>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</si>
  <si>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</si>
  <si>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</si>
  <si>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</si>
  <si>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</si>
  <si>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</si>
  <si>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</si>
  <si>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</si>
  <si>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</si>
  <si>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</si>
  <si>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</si>
  <si>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</si>
  <si>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</si>
  <si>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</si>
  <si>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</si>
  <si>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</si>
  <si>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</si>
  <si>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</si>
  <si>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</si>
  <si>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</si>
  <si>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</si>
  <si>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</si>
  <si>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</si>
  <si>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</si>
  <si>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</si>
  <si>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</si>
  <si>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</si>
  <si>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</si>
  <si>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</si>
  <si>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</si>
  <si>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</si>
  <si>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</si>
  <si>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</si>
  <si>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</si>
  <si>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</si>
  <si>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</si>
  <si>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</si>
  <si>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</si>
  <si>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</si>
  <si>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</si>
  <si>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</si>
  <si>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</si>
  <si>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</si>
  <si>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</si>
  <si>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</si>
  <si>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</si>
  <si>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</si>
  <si>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</si>
  <si>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</si>
  <si>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</si>
  <si>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</si>
  <si>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</si>
  <si>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</si>
  <si>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</si>
  <si>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</si>
  <si>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</si>
  <si>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</si>
  <si>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</si>
  <si>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</si>
  <si>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</si>
  <si>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</si>
  <si>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</si>
  <si>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</si>
  <si>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</si>
  <si>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</si>
  <si>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</si>
  <si>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</si>
  <si>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</si>
  <si>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</si>
  <si>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</si>
  <si>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</si>
  <si>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</si>
  <si>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</si>
  <si>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</si>
  <si>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</si>
  <si>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</si>
  <si>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</si>
  <si>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[3] ASHRAE Standard 62-1999 Table 6-1, Atlanta, GA:  American Society of Heating, Refrigerating and Air-Conditioning Engineers.</t>
  </si>
  <si>
    <t>[4] DOE Benchmark Report</t>
  </si>
  <si>
    <t xml:space="preserve">Benchmark Strip Mall </t>
  </si>
  <si>
    <t>10 stores</t>
  </si>
  <si>
    <t>Steel-frame</t>
  </si>
  <si>
    <t>South: 0.26
East: 0.00
North: 0.00
West: 0.00
Total: 0.105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</si>
  <si>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</si>
  <si>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</si>
  <si>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</si>
  <si>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</si>
  <si>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</si>
  <si>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</si>
  <si>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</si>
  <si>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</si>
  <si>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</si>
  <si>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</si>
  <si>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</si>
  <si>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</si>
  <si>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</si>
  <si>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</si>
  <si>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</si>
  <si>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</si>
  <si>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</si>
  <si>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</si>
  <si>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</si>
  <si>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</si>
  <si>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</si>
  <si>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</si>
  <si>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</si>
  <si>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</si>
  <si>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</si>
  <si>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</si>
  <si>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</si>
  <si>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</si>
  <si>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</si>
  <si>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</si>
  <si>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</si>
  <si>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</si>
  <si>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</si>
  <si>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</si>
  <si>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</si>
  <si>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</si>
  <si>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</si>
  <si>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</si>
  <si>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</si>
  <si>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</si>
  <si>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</si>
  <si>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</si>
  <si>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</si>
  <si>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</si>
  <si>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</si>
  <si>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</si>
  <si>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</si>
  <si>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</si>
  <si>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</si>
  <si>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</si>
  <si>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</si>
  <si>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</si>
  <si>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</si>
  <si>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</si>
  <si>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</si>
  <si>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</si>
  <si>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</si>
  <si>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</si>
  <si>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</si>
  <si>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</si>
  <si>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</si>
  <si>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MinRelHumSetSch</t>
  </si>
  <si>
    <t>MaxRelHumSetSch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</si>
  <si>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</si>
  <si>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</si>
  <si>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</si>
  <si>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</si>
  <si>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</si>
  <si>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</si>
  <si>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</si>
  <si>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</si>
  <si>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</si>
  <si>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</si>
  <si>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</si>
  <si>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</si>
  <si>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</si>
  <si>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</si>
  <si>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</si>
  <si>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</si>
  <si>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</si>
  <si>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</si>
  <si>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</si>
  <si>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</si>
  <si>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</si>
  <si>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</si>
  <si>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</si>
  <si>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</si>
  <si>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</si>
  <si>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</si>
  <si>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</si>
  <si>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</si>
  <si>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</si>
  <si>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</si>
  <si>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</si>
  <si>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</si>
  <si>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</si>
  <si>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</si>
  <si>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</si>
  <si>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</si>
  <si>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</si>
  <si>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</si>
  <si>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</si>
  <si>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</si>
  <si>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</si>
  <si>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</si>
  <si>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</si>
  <si>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</si>
  <si>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</si>
  <si>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</si>
  <si>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</si>
  <si>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</si>
  <si>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</si>
  <si>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</si>
  <si>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LGSTORE1</t>
  </si>
  <si>
    <t>LGSTORE2</t>
  </si>
  <si>
    <t>SMSTORE1</t>
  </si>
  <si>
    <t>SMSTORE2</t>
  </si>
  <si>
    <t>SMSTORE3</t>
  </si>
  <si>
    <t>SMSTORE4</t>
  </si>
  <si>
    <t>SMSTORE5</t>
  </si>
  <si>
    <t>SMSTORE6</t>
  </si>
  <si>
    <t>SMSTORE7</t>
  </si>
  <si>
    <t>SMSTORE8</t>
  </si>
  <si>
    <t>Total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</si>
  <si>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</si>
  <si>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</si>
  <si>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</si>
  <si>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</si>
  <si>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</si>
  <si>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</si>
  <si>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</si>
  <si>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</si>
  <si>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</si>
  <si>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LGSTORE1_WALL_1</t>
  </si>
  <si>
    <t>EXT-WALLS-STEELFRAME-NONRES</t>
  </si>
  <si>
    <t>S</t>
  </si>
  <si>
    <t>LGSTORE1_WALL_2</t>
  </si>
  <si>
    <t>W</t>
  </si>
  <si>
    <t>LGSTORE1_WALL_3</t>
  </si>
  <si>
    <t>N</t>
  </si>
  <si>
    <t>LGSTORE1_FLOOR</t>
  </si>
  <si>
    <t>EXT-SLAB</t>
  </si>
  <si>
    <t>LGSTORE1_ROOF</t>
  </si>
  <si>
    <t>ROOF-IEAD-NONRES</t>
  </si>
  <si>
    <t>LGSTORE2_WALL_1</t>
  </si>
  <si>
    <t>LGSTORE2_WALL_3</t>
  </si>
  <si>
    <t>LGSTORE2_FLOOR</t>
  </si>
  <si>
    <t>LGSTORE2_ROOF</t>
  </si>
  <si>
    <t>SMSTORE1_WALL_1</t>
  </si>
  <si>
    <t>SMSTORE1_WALL_3</t>
  </si>
  <si>
    <t>SMSTORE1_FLOOR</t>
  </si>
  <si>
    <t>SMSTORE1_ROOF</t>
  </si>
  <si>
    <t>SMSTORE2_WALL_1</t>
  </si>
  <si>
    <t>SMSTORE2_WALL_3</t>
  </si>
  <si>
    <t>SMSTORE2_FLOOR</t>
  </si>
  <si>
    <t>SMSTORE2_ROOF</t>
  </si>
  <si>
    <t>SMSTORE3_WALL_1</t>
  </si>
  <si>
    <t>SMSTORE3_WALL_3</t>
  </si>
  <si>
    <t>SMSTORE3_FLOOR</t>
  </si>
  <si>
    <t>SMSTORE3_ROOF</t>
  </si>
  <si>
    <t>SMSTORE4_WALL_1</t>
  </si>
  <si>
    <t>SMSTORE4_WALL_3</t>
  </si>
  <si>
    <t>SMSTORE4_FLOOR</t>
  </si>
  <si>
    <t>SMSTORE4_ROOF</t>
  </si>
  <si>
    <t>SMSTORE5_WALL_1</t>
  </si>
  <si>
    <t>SMSTORE5_WALL_3</t>
  </si>
  <si>
    <t>SMSTORE5_FLOOR</t>
  </si>
  <si>
    <t>SMSTORE5_ROOF</t>
  </si>
  <si>
    <t>SMSTORE6_WALL_1</t>
  </si>
  <si>
    <t>SMSTORE6_WALL_3</t>
  </si>
  <si>
    <t>SMSTORE6_FLOOR</t>
  </si>
  <si>
    <t>SMSTORE6_ROOF</t>
  </si>
  <si>
    <t>SMSTORE7_WALL_1</t>
  </si>
  <si>
    <t>SMSTORE7_WALL_3</t>
  </si>
  <si>
    <t>SMSTORE7_FLOOR</t>
  </si>
  <si>
    <t>SMSTORE7_ROOF</t>
  </si>
  <si>
    <t>SMSTORE8_WALL_1</t>
  </si>
  <si>
    <t>SMSTORE8_WALL_3</t>
  </si>
  <si>
    <t>SMSTORE8_WALL_4</t>
  </si>
  <si>
    <t>E</t>
  </si>
  <si>
    <t>SMSTORE8_FLOOR</t>
  </si>
  <si>
    <t>SMSTORE8_ROOF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</si>
  <si>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</si>
  <si>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</si>
  <si>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</si>
  <si>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</si>
  <si>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</si>
  <si>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</si>
  <si>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LGSTORE1_WALL_1_DOOR_1</t>
  </si>
  <si>
    <t>No</t>
  </si>
  <si>
    <t>LGSTORE1_WALL_1_DOOR_2</t>
  </si>
  <si>
    <t>LGSTORE1_WALL_1_WINDOW_1</t>
  </si>
  <si>
    <t>LGSTORE1_WALL_1_WINDOW_2</t>
  </si>
  <si>
    <t>LGSTORE1_WALL_1_WINDOW_3</t>
  </si>
  <si>
    <t>LGSTORE1_WALL_1_WINDOW_4</t>
  </si>
  <si>
    <t>LGSTORE2_WALL_1_DOOR_1</t>
  </si>
  <si>
    <t>LGSTORE2_WALL_1_DOOR_2</t>
  </si>
  <si>
    <t>LGSTORE2_WALL_1_WINDOW_1</t>
  </si>
  <si>
    <t>LGSTORE2_WALL_1_WINDOW_2</t>
  </si>
  <si>
    <t>LGSTORE2_WALL_1_WINDOW_3</t>
  </si>
  <si>
    <t>LGSTORE2_WALL_1_WINDOW_4</t>
  </si>
  <si>
    <t>SMSTORE1_WALL_1_DOOR</t>
  </si>
  <si>
    <t>SMSTORE1_WALL_1_WINDOW_1</t>
  </si>
  <si>
    <t>SMSTORE1_WALL_1_WINDOW_2</t>
  </si>
  <si>
    <t>SMSTORE2_WALL_1_DOOR</t>
  </si>
  <si>
    <t>SMSTORE2_WALL_1_WINDOW_1</t>
  </si>
  <si>
    <t>SMSTORE2_WALL_1_WINDOW_2</t>
  </si>
  <si>
    <t>SMSTORE3_WALL_1_DOOR</t>
  </si>
  <si>
    <t>SMSTORE3_WALL_1_WINDOW_1</t>
  </si>
  <si>
    <t>SMSTORE3_WALL_1_WINDOW_2</t>
  </si>
  <si>
    <t>SMSTORE4_WALL_1_DOOR</t>
  </si>
  <si>
    <t>SMSTORE4_WALL_1_WINDOW_1</t>
  </si>
  <si>
    <t>SMSTORE4_WALL_1_WINDOW_2</t>
  </si>
  <si>
    <t>SMSTORE5_WALL_1_DOOR</t>
  </si>
  <si>
    <t>SMSTORE5_WALL_1_WINDOW_1</t>
  </si>
  <si>
    <t>SMSTORE5_WALL_1_WINDOW_2</t>
  </si>
  <si>
    <t>SMSTORE6_WALL_1_DOOR</t>
  </si>
  <si>
    <t>SMSTORE6_WALL_1_WINDOW_1</t>
  </si>
  <si>
    <t>SMSTORE6_WALL_1_WINDOW_2</t>
  </si>
  <si>
    <t>SMSTORE7_WALL_1_DOOR</t>
  </si>
  <si>
    <t>SMSTORE7_WALL_1_WINDOW_1</t>
  </si>
  <si>
    <t>SMSTORE7_WALL_1_WINDOW_2</t>
  </si>
  <si>
    <t>SMSTORE8_WALL_1_DOOR</t>
  </si>
  <si>
    <t>SMSTORE8_WALL_1_WINDOW_1</t>
  </si>
  <si>
    <t>SMSTORE8_WALL_1_WINDOW_2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</si>
  <si>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</si>
  <si>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</si>
  <si>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</si>
  <si>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</si>
  <si>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</si>
  <si>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</si>
  <si>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</si>
  <si>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</si>
  <si>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</si>
  <si>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</si>
  <si>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PSZ-AC_10:10_UNITARY_PACKAGE_COOLCOIL</t>
  </si>
  <si>
    <t>Coil:Cooling:DX:SingleSpeed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</si>
  <si>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</si>
  <si>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</si>
  <si>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</si>
  <si>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</si>
  <si>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</si>
  <si>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</si>
  <si>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</si>
  <si>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</si>
  <si>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</si>
  <si>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</si>
  <si>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Coil:Heating:Gas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</si>
  <si>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</si>
  <si>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</si>
  <si>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</si>
  <si>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</si>
  <si>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</si>
  <si>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</si>
  <si>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</si>
  <si>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</si>
  <si>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</si>
  <si>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</si>
  <si>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</si>
  <si>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</si>
  <si>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</si>
  <si>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</si>
  <si>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</si>
  <si>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PSZ-AC_10:10_UNITARY_PACKAGE_FAN</t>
  </si>
  <si>
    <t>Fan:OnOff</t>
  </si>
  <si>
    <t>Unitary Fans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</si>
  <si>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</si>
  <si>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</si>
  <si>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</si>
  <si>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</si>
  <si>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</si>
  <si>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</si>
  <si>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</si>
  <si>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</si>
  <si>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</si>
  <si>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</si>
  <si>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</si>
  <si>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</si>
  <si>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</si>
  <si>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</si>
  <si>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</si>
  <si>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</si>
  <si>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</si>
  <si>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</si>
  <si>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</si>
  <si>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</si>
  <si>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</si>
  <si>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</si>
  <si>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</si>
  <si>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</si>
  <si>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</si>
  <si>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</si>
  <si>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</si>
  <si>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</si>
  <si>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</si>
  <si>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</si>
  <si>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</si>
  <si>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</si>
  <si>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</si>
  <si>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</si>
  <si>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</si>
  <si>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</si>
  <si>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</si>
  <si>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</si>
  <si>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</si>
  <si>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</si>
  <si>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</si>
  <si>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</si>
  <si>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</si>
  <si>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</si>
  <si>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</si>
  <si>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</si>
  <si>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</si>
  <si>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</si>
  <si>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</si>
  <si>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</si>
  <si>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</si>
  <si>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</si>
  <si>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</si>
  <si>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</si>
  <si>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</si>
  <si>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</si>
  <si>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</si>
  <si>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06-JAN-13:00</t>
  </si>
  <si>
    <t>24-MAY-14:00</t>
  </si>
  <si>
    <t>13-JUL-14:00</t>
  </si>
  <si>
    <t>11-SEP-14:00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</si>
  <si>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</si>
  <si>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</si>
  <si>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</si>
  <si>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</si>
  <si>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</si>
  <si>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</si>
  <si>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</si>
  <si>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25-MAR-12:30</t>
  </si>
  <si>
    <t>13-JUN-14:00</t>
  </si>
  <si>
    <t>06-OCT-15:00</t>
  </si>
  <si>
    <t>03-NOV-14:30</t>
  </si>
  <si>
    <t>02-DEC-12:00</t>
  </si>
  <si>
    <t>28-JAN-14:00</t>
  </si>
  <si>
    <t>28-FEB-15:00</t>
  </si>
  <si>
    <t>17-MAR-14:00</t>
  </si>
  <si>
    <t>01-APR-15:00</t>
  </si>
  <si>
    <t>27-MAY-15:00</t>
  </si>
  <si>
    <t>28-JUN-15:00</t>
  </si>
  <si>
    <t>11-JUL-15:00</t>
  </si>
  <si>
    <t>01-AUG-16:00</t>
  </si>
  <si>
    <t>14-OCT-13:00</t>
  </si>
  <si>
    <t>09-DEC-15:30</t>
  </si>
  <si>
    <t>18-FEB-15:00</t>
  </si>
  <si>
    <t>15-APR-15:00</t>
  </si>
  <si>
    <t>19-JUN-14:00</t>
  </si>
  <si>
    <t>03-JUL-14:00</t>
  </si>
  <si>
    <t>11-SEP-13:00</t>
  </si>
  <si>
    <t>12-OCT-15:00</t>
  </si>
  <si>
    <t>26-JAN-13:00</t>
  </si>
  <si>
    <t>13-FEB-11:00</t>
  </si>
  <si>
    <t>11-APR-15:00</t>
  </si>
  <si>
    <t>25-SEP-14:00</t>
  </si>
  <si>
    <t>20-NOV-12:00</t>
  </si>
  <si>
    <t>19-DEC-12:00</t>
  </si>
  <si>
    <t>31-MAR-15:00</t>
  </si>
  <si>
    <t>21-APR-14:00</t>
  </si>
  <si>
    <t>31-MAY-15:00</t>
  </si>
  <si>
    <t>27-JUN-15:00</t>
  </si>
  <si>
    <t>24-JUL-15:00</t>
  </si>
  <si>
    <t>01-SEP-14:00</t>
  </si>
  <si>
    <t>03-OCT-14:00</t>
  </si>
  <si>
    <t>05-DEC-16:30</t>
  </si>
  <si>
    <t>15-FEB-15:00</t>
  </si>
  <si>
    <t>01-MAR-17:00</t>
  </si>
  <si>
    <t>29-APR-13:00</t>
  </si>
  <si>
    <t>17-MAY-13:00</t>
  </si>
  <si>
    <t>03-JUL-12:00</t>
  </si>
  <si>
    <t>28-SEP-14:00</t>
  </si>
  <si>
    <t>13-OCT-14:00</t>
  </si>
  <si>
    <t>01-DEC-16:00</t>
  </si>
  <si>
    <t>01-FEB-17:30</t>
  </si>
  <si>
    <t>09-MAR-15:00</t>
  </si>
  <si>
    <t>04-APR-15:00</t>
  </si>
  <si>
    <t>25-JUL-12:00</t>
  </si>
  <si>
    <t>09-SEP-14:30</t>
  </si>
  <si>
    <t>29-JUN-14:00</t>
  </si>
  <si>
    <t>31-JUL-14:00</t>
  </si>
  <si>
    <t>01-AUG-14:00</t>
  </si>
  <si>
    <t>02-JAN-16:30</t>
  </si>
  <si>
    <t>28-JUN-14:00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</si>
  <si>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</si>
  <si>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</si>
  <si>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</si>
  <si>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</si>
  <si>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</si>
  <si>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</si>
  <si>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</si>
  <si>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</si>
  <si>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04-AUG-15:00</t>
  </si>
  <si>
    <t>02-NOV-14:00</t>
  </si>
  <si>
    <t>25-APR-14:00</t>
  </si>
  <si>
    <t>23-MAY-15:00</t>
  </si>
  <si>
    <t>17-JUL-15:00</t>
  </si>
  <si>
    <t>30-AUG-13:00</t>
  </si>
  <si>
    <t>02-SEP-14:00</t>
  </si>
  <si>
    <t>05-OCT-14:00</t>
  </si>
  <si>
    <t>27-MAY-14:00</t>
  </si>
  <si>
    <t>15-JUL-14:00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</si>
  <si>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</si>
  <si>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</si>
  <si>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</si>
  <si>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</si>
  <si>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</si>
  <si>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</si>
  <si>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</si>
  <si>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</si>
  <si>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</si>
  <si>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20-JUN-15:00</t>
  </si>
  <si>
    <t>29-JUL-15:00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</si>
  <si>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</si>
  <si>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</si>
  <si>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</si>
  <si>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</si>
  <si>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</si>
  <si>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25-FEB-13:39</t>
  </si>
  <si>
    <t>27-JUN-14:00</t>
  </si>
  <si>
    <t>23-FEB-15:09</t>
  </si>
  <si>
    <t>26-MAY-14:00</t>
  </si>
  <si>
    <t>31-AUG-14:09</t>
  </si>
  <si>
    <t>17-AUG-14:39</t>
  </si>
  <si>
    <t>22-NOV-15:09</t>
  </si>
  <si>
    <t>31-MAR-14:09</t>
  </si>
  <si>
    <t>05-OCT-14:09</t>
  </si>
  <si>
    <t>02-JAN-16:40</t>
  </si>
  <si>
    <t>08-FEB-17:10</t>
  </si>
  <si>
    <t>10-NOV-16:40</t>
  </si>
  <si>
    <t>06-NOV-17:10</t>
  </si>
  <si>
    <t>01-DEC-16:49</t>
  </si>
  <si>
    <t>02-JAN-16:49</t>
  </si>
  <si>
    <t>04-NOV-13:00</t>
  </si>
  <si>
    <t>01-DEC-16:40</t>
  </si>
  <si>
    <t>02-JAN-17:10</t>
  </si>
  <si>
    <t>02-MAR-15:09</t>
  </si>
  <si>
    <t>08-NOV-17:10</t>
  </si>
  <si>
    <t>01-FEB-17:10</t>
  </si>
  <si>
    <t>01-MAR-17:49</t>
  </si>
  <si>
    <t>17-OCT-14:00</t>
  </si>
  <si>
    <t>01-NOV-16:49</t>
  </si>
  <si>
    <t>01-DEC-16:19</t>
  </si>
  <si>
    <t>01-FEB-17:19</t>
  </si>
  <si>
    <t>01-APR-09:09</t>
  </si>
  <si>
    <t>02-JAN-09:09</t>
  </si>
  <si>
    <t>01-FEB-09:09</t>
  </si>
  <si>
    <t>23-OCT-08:09</t>
  </si>
  <si>
    <t>01-NOV-08:09</t>
  </si>
  <si>
    <t>01-DEC-09:09</t>
  </si>
  <si>
    <t>13-MAR-15:30</t>
  </si>
  <si>
    <t>01-APR-15:09</t>
  </si>
  <si>
    <t>21-AUG-14:30</t>
  </si>
  <si>
    <t>06-OCT-14:09</t>
  </si>
  <si>
    <t>07-NOV-14:39</t>
  </si>
  <si>
    <t>16-DEC-12:00</t>
  </si>
  <si>
    <t>29-APR-14:30</t>
  </si>
  <si>
    <t>18-JUL-12:00</t>
  </si>
  <si>
    <t>16-SEP-14:00</t>
  </si>
  <si>
    <t>09-SEP-15:09</t>
  </si>
  <si>
    <t>13-NOV-15:09</t>
  </si>
  <si>
    <t>23-JAN-15:00</t>
  </si>
  <si>
    <t>28-MAR-14:00</t>
  </si>
  <si>
    <t>31-MAY-16:00</t>
  </si>
  <si>
    <t>13-DEC-15:09</t>
  </si>
  <si>
    <t>30-MAY-12:00</t>
  </si>
  <si>
    <t>28-JUN-12:00</t>
  </si>
  <si>
    <t>24-JUL-14:20</t>
  </si>
  <si>
    <t>08-AUG-12:00</t>
  </si>
  <si>
    <t>18-JAN-16:49</t>
  </si>
  <si>
    <t>05-AUG-12:00</t>
  </si>
  <si>
    <t>06-JAN-17:10</t>
  </si>
  <si>
    <t>15-JUN-12:00</t>
  </si>
  <si>
    <t>15-AUG-11:00</t>
  </si>
  <si>
    <t>13-NOV-16:00</t>
  </si>
  <si>
    <t>30-JUN-15:00</t>
  </si>
  <si>
    <t>20-OCT-15:00</t>
  </si>
  <si>
    <t>14-FEB-15:00</t>
  </si>
  <si>
    <t>22-APR-13:00</t>
  </si>
  <si>
    <t>29-JUN-14:09</t>
  </si>
  <si>
    <t>21-FEB-17:40</t>
  </si>
  <si>
    <t>29-MAR-15:00</t>
  </si>
  <si>
    <t>29-APR-14:00</t>
  </si>
  <si>
    <t>05-MAY-15:00</t>
  </si>
  <si>
    <t>04-NOV-16:49</t>
  </si>
  <si>
    <t>31-MAR-14:00</t>
  </si>
  <si>
    <t>27-SEP-14:00</t>
  </si>
  <si>
    <t>27-JAN-17:10</t>
  </si>
  <si>
    <t>11-FEB-17:30</t>
  </si>
  <si>
    <t>30-MAR-16:00</t>
  </si>
  <si>
    <t>01-APR-16:00</t>
  </si>
  <si>
    <t>25-AUG-16:00</t>
  </si>
  <si>
    <t>02-NOV-16:00</t>
  </si>
  <si>
    <t>06-APR-16:00</t>
  </si>
  <si>
    <t>04-APR-14:00</t>
  </si>
  <si>
    <t>08-JUL-15:00</t>
  </si>
  <si>
    <t>30-MAY-16:00</t>
  </si>
  <si>
    <t>15-AUG-14:39</t>
  </si>
  <si>
    <t>Building Summary Strip Mall post-1980 construction</t>
  </si>
  <si>
    <t>WINDOW-NONRES-FIXED</t>
  </si>
  <si>
    <t>31-OCT-16:49</t>
  </si>
  <si>
    <t>04-NOV-16:00</t>
  </si>
  <si>
    <t>Built-up flat roof, insulation entirely above deck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</si>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</sst>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3" applyFont="1" applyFill="1" applyBorder="1"/>
    <xf numFmtId="0" fontId="14" fillId="2" borderId="1" xfId="3" applyFont="1" applyFill="1" applyBorder="1" applyAlignment="1">
      <alignment wrapText="1"/>
    </xf>
    <xf numFmtId="0" fontId="14" fillId="0" borderId="0" xfId="3" applyFont="1"/>
    <xf numFmtId="0" fontId="15" fillId="0" borderId="0" xfId="5" applyFont="1"/>
    <xf numFmtId="1" fontId="2" fillId="0" borderId="0" xfId="5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3" applyFont="1"/>
    <xf numFmtId="0" fontId="17" fillId="0" borderId="0" xfId="2" applyFont="1"/>
    <xf numFmtId="1" fontId="17" fillId="0" borderId="0" xfId="3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18" fillId="0" borderId="0" xfId="0" applyFont="1" applyFill="1" applyAlignment="1">
      <alignment horizontal="left" vertical="top"/>
    </xf>
    <xf numFmtId="1" fontId="18" fillId="0" borderId="0" xfId="0" applyNumberFormat="1" applyFont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1" fontId="18" fillId="0" borderId="0" xfId="0" applyNumberFormat="1" applyFont="1" applyAlignment="1">
      <alignment horizontal="center" vertical="top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7" fillId="0" borderId="0" xfId="3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0" fontId="22" fillId="0" borderId="0" xfId="0" applyFont="1" applyAlignment="1">
      <alignment vertical="top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4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1" fontId="18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8" fillId="0" borderId="0" xfId="6" applyNumberFormat="1" applyFont="1" applyAlignment="1">
      <alignment horizontal="center" vertical="top" wrapText="1"/>
    </xf>
    <xf numFmtId="164" fontId="15" fillId="0" borderId="0" xfId="7" applyNumberFormat="1" applyFont="1" applyBorder="1" applyAlignment="1">
      <alignment horizontal="center"/>
    </xf>
    <xf numFmtId="164" fontId="15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3" xfId="6"/>
    <cellStyle name="Normal 5" xfId="7"/>
    <cellStyle name="Normal_Loads-IP_New_SC" xfId="1"/>
    <cellStyle name="Normal_Schedules" xfId="2"/>
    <cellStyle name="Normal_Schedules_Trans" xfId="3"/>
    <cellStyle name="Normal_Sheet1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LocationSummary!$C$107:$R$107</c:f>
              <c:numCache>
                <c:formatCode>#,##0.00</c:formatCode>
                <c:ptCount val="16"/>
                <c:pt idx="0">
                  <c:v>218147.22222222222</c:v>
                </c:pt>
                <c:pt idx="1">
                  <c:v>136397.22222222222</c:v>
                </c:pt>
                <c:pt idx="2">
                  <c:v>135208.33333333334</c:v>
                </c:pt>
                <c:pt idx="3">
                  <c:v>78477.777777777781</c:v>
                </c:pt>
                <c:pt idx="4">
                  <c:v>34886.111111111109</c:v>
                </c:pt>
                <c:pt idx="5">
                  <c:v>84805.555555555562</c:v>
                </c:pt>
                <c:pt idx="6">
                  <c:v>8561.1111111111113</c:v>
                </c:pt>
                <c:pt idx="7">
                  <c:v>54038.888888888891</c:v>
                </c:pt>
                <c:pt idx="8">
                  <c:v>38516.666666666664</c:v>
                </c:pt>
                <c:pt idx="9">
                  <c:v>9336.1111111111113</c:v>
                </c:pt>
                <c:pt idx="10">
                  <c:v>41150</c:v>
                </c:pt>
                <c:pt idx="11">
                  <c:v>25213.888888888891</c:v>
                </c:pt>
                <c:pt idx="12">
                  <c:v>34011.111111111109</c:v>
                </c:pt>
                <c:pt idx="13">
                  <c:v>14733.333333333334</c:v>
                </c:pt>
                <c:pt idx="14">
                  <c:v>11655.555555555555</c:v>
                </c:pt>
                <c:pt idx="15">
                  <c:v>4383.333333333333</c:v>
                </c:pt>
              </c:numCache>
            </c:numRef>
          </c:val>
        </c:ser>
        <c:ser>
          <c:idx val="4"/>
          <c:order val="1"/>
          <c:tx>
            <c:strRef>
              <c:f>LocationSummary!$B$108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292500</c:v>
                </c:pt>
                <c:pt idx="1">
                  <c:v>292500</c:v>
                </c:pt>
                <c:pt idx="2">
                  <c:v>292500</c:v>
                </c:pt>
                <c:pt idx="3">
                  <c:v>292500</c:v>
                </c:pt>
                <c:pt idx="4">
                  <c:v>292500</c:v>
                </c:pt>
                <c:pt idx="5">
                  <c:v>292500</c:v>
                </c:pt>
                <c:pt idx="6">
                  <c:v>292500</c:v>
                </c:pt>
                <c:pt idx="7">
                  <c:v>292500</c:v>
                </c:pt>
                <c:pt idx="8">
                  <c:v>292500</c:v>
                </c:pt>
                <c:pt idx="9">
                  <c:v>292500</c:v>
                </c:pt>
                <c:pt idx="10">
                  <c:v>292500</c:v>
                </c:pt>
                <c:pt idx="11">
                  <c:v>292500</c:v>
                </c:pt>
                <c:pt idx="12">
                  <c:v>292500</c:v>
                </c:pt>
                <c:pt idx="13">
                  <c:v>292500</c:v>
                </c:pt>
                <c:pt idx="14">
                  <c:v>292500</c:v>
                </c:pt>
                <c:pt idx="15">
                  <c:v>292500</c:v>
                </c:pt>
              </c:numCache>
            </c:numRef>
          </c:val>
        </c:ser>
        <c:ser>
          <c:idx val="6"/>
          <c:order val="2"/>
          <c:tx>
            <c:strRef>
              <c:f>LocationSummary!$B$109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LocationSummary!$C$109:$R$109</c:f>
              <c:numCache>
                <c:formatCode>#,##0.00</c:formatCode>
                <c:ptCount val="16"/>
                <c:pt idx="0">
                  <c:v>25672.222222222223</c:v>
                </c:pt>
                <c:pt idx="1">
                  <c:v>25661.111111111109</c:v>
                </c:pt>
                <c:pt idx="2">
                  <c:v>25655.555555555555</c:v>
                </c:pt>
                <c:pt idx="3">
                  <c:v>25652.777777777777</c:v>
                </c:pt>
                <c:pt idx="4">
                  <c:v>25633.333333333332</c:v>
                </c:pt>
                <c:pt idx="5">
                  <c:v>25627.777777777777</c:v>
                </c:pt>
                <c:pt idx="6">
                  <c:v>25641.666666666668</c:v>
                </c:pt>
                <c:pt idx="7">
                  <c:v>25625</c:v>
                </c:pt>
                <c:pt idx="8">
                  <c:v>25633.333333333332</c:v>
                </c:pt>
                <c:pt idx="9">
                  <c:v>25583.333333333332</c:v>
                </c:pt>
                <c:pt idx="10">
                  <c:v>25627.777777777777</c:v>
                </c:pt>
                <c:pt idx="11">
                  <c:v>25613.888888888891</c:v>
                </c:pt>
                <c:pt idx="12">
                  <c:v>25611.111111111109</c:v>
                </c:pt>
                <c:pt idx="13">
                  <c:v>25605.555555555555</c:v>
                </c:pt>
                <c:pt idx="14">
                  <c:v>25591.666666666668</c:v>
                </c:pt>
                <c:pt idx="15">
                  <c:v>25436.111111111109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LocationSummary!$B$110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41477.777777777781</c:v>
                </c:pt>
                <c:pt idx="1">
                  <c:v>41477.777777777781</c:v>
                </c:pt>
                <c:pt idx="2">
                  <c:v>41477.777777777781</c:v>
                </c:pt>
                <c:pt idx="3">
                  <c:v>41477.777777777781</c:v>
                </c:pt>
                <c:pt idx="4">
                  <c:v>41477.777777777781</c:v>
                </c:pt>
                <c:pt idx="5">
                  <c:v>41477.777777777781</c:v>
                </c:pt>
                <c:pt idx="6">
                  <c:v>41477.777777777781</c:v>
                </c:pt>
                <c:pt idx="7">
                  <c:v>41477.777777777781</c:v>
                </c:pt>
                <c:pt idx="8">
                  <c:v>41477.777777777781</c:v>
                </c:pt>
                <c:pt idx="9">
                  <c:v>41477.777777777781</c:v>
                </c:pt>
                <c:pt idx="10">
                  <c:v>41477.777777777781</c:v>
                </c:pt>
                <c:pt idx="11">
                  <c:v>41477.777777777781</c:v>
                </c:pt>
                <c:pt idx="12">
                  <c:v>41477.777777777781</c:v>
                </c:pt>
                <c:pt idx="13">
                  <c:v>41477.777777777781</c:v>
                </c:pt>
                <c:pt idx="14">
                  <c:v>41477.777777777781</c:v>
                </c:pt>
                <c:pt idx="15">
                  <c:v>41477.777777777781</c:v>
                </c:pt>
              </c:numCache>
            </c:numRef>
          </c:val>
        </c:ser>
        <c:ser>
          <c:idx val="3"/>
          <c:order val="4"/>
          <c:tx>
            <c:strRef>
              <c:f>LocationSummary!$B$112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104519.44444444444</c:v>
                </c:pt>
                <c:pt idx="1">
                  <c:v>74827.777777777781</c:v>
                </c:pt>
                <c:pt idx="2">
                  <c:v>76161.111111111109</c:v>
                </c:pt>
                <c:pt idx="3">
                  <c:v>75658.333333333328</c:v>
                </c:pt>
                <c:pt idx="4">
                  <c:v>74486.111111111109</c:v>
                </c:pt>
                <c:pt idx="5">
                  <c:v>70197.222222222219</c:v>
                </c:pt>
                <c:pt idx="6">
                  <c:v>57986.111111111109</c:v>
                </c:pt>
                <c:pt idx="7">
                  <c:v>68325</c:v>
                </c:pt>
                <c:pt idx="8">
                  <c:v>69044.444444444438</c:v>
                </c:pt>
                <c:pt idx="9">
                  <c:v>60558.333333333336</c:v>
                </c:pt>
                <c:pt idx="10">
                  <c:v>80786.111111111109</c:v>
                </c:pt>
                <c:pt idx="11">
                  <c:v>78872.222222222219</c:v>
                </c:pt>
                <c:pt idx="12">
                  <c:v>92027.777777777781</c:v>
                </c:pt>
                <c:pt idx="13">
                  <c:v>97147.222222222219</c:v>
                </c:pt>
                <c:pt idx="14">
                  <c:v>99066.666666666672</c:v>
                </c:pt>
                <c:pt idx="15">
                  <c:v>152627.77777777778</c:v>
                </c:pt>
              </c:numCache>
            </c:numRef>
          </c:val>
        </c:ser>
        <c:overlap val="100"/>
        <c:axId val="100207232"/>
        <c:axId val="100229504"/>
      </c:barChart>
      <c:catAx>
        <c:axId val="1002072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29504"/>
        <c:crosses val="autoZero"/>
        <c:auto val="1"/>
        <c:lblAlgn val="ctr"/>
        <c:lblOffset val="50"/>
        <c:tickLblSkip val="1"/>
        <c:tickMarkSkip val="1"/>
      </c:catAx>
      <c:valAx>
        <c:axId val="100229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92495921696574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72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82389937106914"/>
          <c:y val="2.1750951604132679E-3"/>
          <c:w val="0.23862375138734748"/>
          <c:h val="0.261011419249593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Schedules!$D$48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Schedules!$D$49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473280"/>
        <c:axId val="101479552"/>
      </c:barChart>
      <c:catAx>
        <c:axId val="10147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9552"/>
        <c:crosses val="autoZero"/>
        <c:auto val="1"/>
        <c:lblAlgn val="ctr"/>
        <c:lblOffset val="100"/>
        <c:tickLblSkip val="1"/>
        <c:tickMarkSkip val="1"/>
      </c:catAx>
      <c:valAx>
        <c:axId val="101479552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89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3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90307066222717"/>
          <c:y val="0.11147362697118074"/>
          <c:w val="0.22752497225305043"/>
          <c:h val="0.1517128874388267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5.38336052202288E-2"/>
          <c:w val="0.83018867924528361"/>
          <c:h val="0.7145187601957551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LocationSummary!$C$122:$R$122</c:f>
              <c:numCache>
                <c:formatCode>#,##0.00</c:formatCode>
                <c:ptCount val="16"/>
                <c:pt idx="0">
                  <c:v>21330</c:v>
                </c:pt>
                <c:pt idx="1">
                  <c:v>302840</c:v>
                </c:pt>
                <c:pt idx="2">
                  <c:v>238770</c:v>
                </c:pt>
                <c:pt idx="3">
                  <c:v>639800</c:v>
                </c:pt>
                <c:pt idx="4">
                  <c:v>203310</c:v>
                </c:pt>
                <c:pt idx="5">
                  <c:v>407040</c:v>
                </c:pt>
                <c:pt idx="6">
                  <c:v>546770</c:v>
                </c:pt>
                <c:pt idx="7">
                  <c:v>1121050</c:v>
                </c:pt>
                <c:pt idx="8">
                  <c:v>793130</c:v>
                </c:pt>
                <c:pt idx="9">
                  <c:v>1010370</c:v>
                </c:pt>
                <c:pt idx="10">
                  <c:v>1572310</c:v>
                </c:pt>
                <c:pt idx="11">
                  <c:v>1145500</c:v>
                </c:pt>
                <c:pt idx="12">
                  <c:v>2055940</c:v>
                </c:pt>
                <c:pt idx="13">
                  <c:v>1690820</c:v>
                </c:pt>
                <c:pt idx="14">
                  <c:v>2542230</c:v>
                </c:pt>
                <c:pt idx="15">
                  <c:v>4150399.9999999995</c:v>
                </c:pt>
              </c:numCache>
            </c:numRef>
          </c:val>
        </c:ser>
        <c:overlap val="100"/>
        <c:axId val="100242176"/>
        <c:axId val="100243712"/>
      </c:barChart>
      <c:catAx>
        <c:axId val="1002421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3712"/>
        <c:crosses val="autoZero"/>
        <c:auto val="1"/>
        <c:lblAlgn val="ctr"/>
        <c:lblOffset val="50"/>
        <c:tickLblSkip val="1"/>
        <c:tickMarkSkip val="1"/>
      </c:catAx>
      <c:valAx>
        <c:axId val="100243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21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6.4709081022294834E-2"/>
          <c:w val="0.24306326304106629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3246329526916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LocationSummary!$B$173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LocationSummary!$C$173:$R$173</c:f>
              <c:numCache>
                <c:formatCode>0.00</c:formatCode>
                <c:ptCount val="16"/>
                <c:pt idx="0">
                  <c:v>375.69845765241683</c:v>
                </c:pt>
                <c:pt idx="1">
                  <c:v>234.90661716866316</c:v>
                </c:pt>
                <c:pt idx="2">
                  <c:v>232.85908377664663</c:v>
                </c:pt>
                <c:pt idx="3">
                  <c:v>135.1563396991848</c:v>
                </c:pt>
                <c:pt idx="4">
                  <c:v>60.08170997741972</c:v>
                </c:pt>
                <c:pt idx="5">
                  <c:v>146.05419265949709</c:v>
                </c:pt>
                <c:pt idx="6">
                  <c:v>14.744154005128401</c:v>
                </c:pt>
                <c:pt idx="7">
                  <c:v>93.067090206284192</c:v>
                </c:pt>
                <c:pt idx="8">
                  <c:v>66.334341153507594</c:v>
                </c:pt>
                <c:pt idx="9">
                  <c:v>16.078877875157868</c:v>
                </c:pt>
                <c:pt idx="10">
                  <c:v>70.86953193769375</c:v>
                </c:pt>
                <c:pt idx="11">
                  <c:v>43.423973362930077</c:v>
                </c:pt>
                <c:pt idx="12">
                  <c:v>58.574763672547739</c:v>
                </c:pt>
                <c:pt idx="13">
                  <c:v>25.374105400130123</c:v>
                </c:pt>
                <c:pt idx="14">
                  <c:v>20.073481572199469</c:v>
                </c:pt>
                <c:pt idx="15">
                  <c:v>7.5490833939301156</c:v>
                </c:pt>
              </c:numCache>
            </c:numRef>
          </c:val>
        </c:ser>
        <c:ser>
          <c:idx val="3"/>
          <c:order val="1"/>
          <c:tx>
            <c:strRef>
              <c:f>LocationSummary!$B$174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503.75062191434802</c:v>
                </c:pt>
                <c:pt idx="1">
                  <c:v>503.75062191434802</c:v>
                </c:pt>
                <c:pt idx="2">
                  <c:v>503.75062191434802</c:v>
                </c:pt>
                <c:pt idx="3">
                  <c:v>503.75062191434802</c:v>
                </c:pt>
                <c:pt idx="4">
                  <c:v>503.75062191434802</c:v>
                </c:pt>
                <c:pt idx="5">
                  <c:v>503.75062191434802</c:v>
                </c:pt>
                <c:pt idx="6">
                  <c:v>503.75062191434802</c:v>
                </c:pt>
                <c:pt idx="7">
                  <c:v>503.75062191434802</c:v>
                </c:pt>
                <c:pt idx="8">
                  <c:v>503.75062191434802</c:v>
                </c:pt>
                <c:pt idx="9">
                  <c:v>503.75062191434802</c:v>
                </c:pt>
                <c:pt idx="10">
                  <c:v>503.75062191434802</c:v>
                </c:pt>
                <c:pt idx="11">
                  <c:v>503.75062191434802</c:v>
                </c:pt>
                <c:pt idx="12">
                  <c:v>503.75062191434802</c:v>
                </c:pt>
                <c:pt idx="13">
                  <c:v>503.75062191434802</c:v>
                </c:pt>
                <c:pt idx="14">
                  <c:v>503.75062191434802</c:v>
                </c:pt>
                <c:pt idx="15">
                  <c:v>503.75062191434802</c:v>
                </c:pt>
              </c:numCache>
            </c:numRef>
          </c:val>
        </c:ser>
        <c:ser>
          <c:idx val="1"/>
          <c:order val="2"/>
          <c:tx>
            <c:strRef>
              <c:f>LocationSummary!$B$175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LocationSummary!$C$175:$R$175</c:f>
              <c:numCache>
                <c:formatCode>0.00</c:formatCode>
                <c:ptCount val="16"/>
                <c:pt idx="0">
                  <c:v>44.213326189291585</c:v>
                </c:pt>
                <c:pt idx="1">
                  <c:v>44.194190363197976</c:v>
                </c:pt>
                <c:pt idx="2">
                  <c:v>44.184622450151167</c:v>
                </c:pt>
                <c:pt idx="3">
                  <c:v>44.17983849362777</c:v>
                </c:pt>
                <c:pt idx="4">
                  <c:v>44.146350797963947</c:v>
                </c:pt>
                <c:pt idx="5">
                  <c:v>44.136782884917139</c:v>
                </c:pt>
                <c:pt idx="6">
                  <c:v>44.160702667534153</c:v>
                </c:pt>
                <c:pt idx="7">
                  <c:v>44.131998928393735</c:v>
                </c:pt>
                <c:pt idx="8">
                  <c:v>44.146350797963947</c:v>
                </c:pt>
                <c:pt idx="9">
                  <c:v>44.060239580542685</c:v>
                </c:pt>
                <c:pt idx="10">
                  <c:v>44.136782884917139</c:v>
                </c:pt>
                <c:pt idx="11">
                  <c:v>44.112863102300125</c:v>
                </c:pt>
                <c:pt idx="12">
                  <c:v>44.108079145776721</c:v>
                </c:pt>
                <c:pt idx="13">
                  <c:v>44.098511232729912</c:v>
                </c:pt>
                <c:pt idx="14">
                  <c:v>44.074591450112898</c:v>
                </c:pt>
                <c:pt idx="15">
                  <c:v>43.806689884802324</c:v>
                </c:pt>
              </c:numCache>
            </c:numRef>
          </c:val>
        </c:ser>
        <c:ser>
          <c:idx val="7"/>
          <c:order val="3"/>
          <c:tx>
            <c:strRef>
              <c:f>LocationSummary!$B$176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71.434038807455309</c:v>
                </c:pt>
                <c:pt idx="1">
                  <c:v>71.434038807455309</c:v>
                </c:pt>
                <c:pt idx="2">
                  <c:v>71.434038807455309</c:v>
                </c:pt>
                <c:pt idx="3">
                  <c:v>71.434038807455309</c:v>
                </c:pt>
                <c:pt idx="4">
                  <c:v>71.434038807455309</c:v>
                </c:pt>
                <c:pt idx="5">
                  <c:v>71.434038807455309</c:v>
                </c:pt>
                <c:pt idx="6">
                  <c:v>71.434038807455309</c:v>
                </c:pt>
                <c:pt idx="7">
                  <c:v>71.434038807455309</c:v>
                </c:pt>
                <c:pt idx="8">
                  <c:v>71.434038807455309</c:v>
                </c:pt>
                <c:pt idx="9">
                  <c:v>71.434038807455309</c:v>
                </c:pt>
                <c:pt idx="10">
                  <c:v>71.434038807455309</c:v>
                </c:pt>
                <c:pt idx="11">
                  <c:v>71.434038807455309</c:v>
                </c:pt>
                <c:pt idx="12">
                  <c:v>71.434038807455309</c:v>
                </c:pt>
                <c:pt idx="13">
                  <c:v>71.434038807455309</c:v>
                </c:pt>
                <c:pt idx="14">
                  <c:v>71.434038807455309</c:v>
                </c:pt>
                <c:pt idx="15">
                  <c:v>71.434038807455309</c:v>
                </c:pt>
              </c:numCache>
            </c:numRef>
          </c:val>
        </c:ser>
        <c:ser>
          <c:idx val="6"/>
          <c:order val="4"/>
          <c:tx>
            <c:strRef>
              <c:f>LocationSummary!$B$178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180.00593210608901</c:v>
                </c:pt>
                <c:pt idx="1">
                  <c:v>128.87022082743312</c:v>
                </c:pt>
                <c:pt idx="2">
                  <c:v>131.16651995866661</c:v>
                </c:pt>
                <c:pt idx="3">
                  <c:v>130.30062382793065</c:v>
                </c:pt>
                <c:pt idx="4">
                  <c:v>128.28179417505453</c:v>
                </c:pt>
                <c:pt idx="5">
                  <c:v>120.89536530292011</c:v>
                </c:pt>
                <c:pt idx="6">
                  <c:v>99.865092426040022</c:v>
                </c:pt>
                <c:pt idx="7">
                  <c:v>117.67097860614642</c:v>
                </c:pt>
                <c:pt idx="8">
                  <c:v>118.91002334570783</c:v>
                </c:pt>
                <c:pt idx="9">
                  <c:v>104.29503616671131</c:v>
                </c:pt>
                <c:pt idx="10">
                  <c:v>139.13180757013279</c:v>
                </c:pt>
                <c:pt idx="11">
                  <c:v>135.83566152550804</c:v>
                </c:pt>
                <c:pt idx="12">
                  <c:v>158.49247962034519</c:v>
                </c:pt>
                <c:pt idx="13">
                  <c:v>167.30931149297714</c:v>
                </c:pt>
                <c:pt idx="14">
                  <c:v>170.61502545064869</c:v>
                </c:pt>
                <c:pt idx="15">
                  <c:v>262.85927513490753</c:v>
                </c:pt>
              </c:numCache>
            </c:numRef>
          </c:val>
        </c:ser>
        <c:ser>
          <c:idx val="9"/>
          <c:order val="5"/>
          <c:tx>
            <c:strRef>
              <c:f>LocationSummary!$B$188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LocationSummary!$C$188:$R$188</c:f>
              <c:numCache>
                <c:formatCode>0.00</c:formatCode>
                <c:ptCount val="16"/>
                <c:pt idx="0">
                  <c:v>10.204179264418844</c:v>
                </c:pt>
                <c:pt idx="1">
                  <c:v>144.87733935473995</c:v>
                </c:pt>
                <c:pt idx="2">
                  <c:v>114.22652990929618</c:v>
                </c:pt>
                <c:pt idx="3">
                  <c:v>306.07753836733127</c:v>
                </c:pt>
                <c:pt idx="4">
                  <c:v>97.262620077308725</c:v>
                </c:pt>
                <c:pt idx="5">
                  <c:v>194.72616632860039</c:v>
                </c:pt>
                <c:pt idx="6">
                  <c:v>261.57239083011211</c:v>
                </c:pt>
                <c:pt idx="7">
                  <c:v>536.30544605610623</c:v>
                </c:pt>
                <c:pt idx="8">
                  <c:v>379.42994374067126</c:v>
                </c:pt>
                <c:pt idx="9">
                  <c:v>483.3566152550805</c:v>
                </c:pt>
                <c:pt idx="10">
                  <c:v>752.18626813119522</c:v>
                </c:pt>
                <c:pt idx="11">
                  <c:v>548.00221975582679</c:v>
                </c:pt>
                <c:pt idx="12">
                  <c:v>983.55275747254007</c:v>
                </c:pt>
                <c:pt idx="13">
                  <c:v>808.88093689004552</c:v>
                </c:pt>
                <c:pt idx="14">
                  <c:v>1216.1917792491101</c:v>
                </c:pt>
                <c:pt idx="15">
                  <c:v>1985.5333154732286</c:v>
                </c:pt>
              </c:numCache>
            </c:numRef>
          </c:val>
        </c:ser>
        <c:overlap val="100"/>
        <c:axId val="100326016"/>
        <c:axId val="100331904"/>
      </c:barChart>
      <c:catAx>
        <c:axId val="1003260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31904"/>
        <c:crosses val="autoZero"/>
        <c:auto val="1"/>
        <c:lblAlgn val="ctr"/>
        <c:lblOffset val="50"/>
        <c:tickLblSkip val="1"/>
        <c:tickMarkSkip val="1"/>
      </c:catAx>
      <c:valAx>
        <c:axId val="100331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19249592169657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6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05"/>
          <c:y val="5.6008700380641714E-2"/>
          <c:w val="0.31076581576026857"/>
          <c:h val="0.35889070146818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541620421753621"/>
          <c:y val="5.3833605220228814E-2"/>
          <c:w val="0.8168701442841287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LocationSummary!$C$270:$R$270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LocationSummary!$B$278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LocationSummary!$C$278:$R$278</c:f>
              <c:numCache>
                <c:formatCode>#,##0.00</c:formatCode>
                <c:ptCount val="16"/>
                <c:pt idx="0">
                  <c:v>361.462402</c:v>
                </c:pt>
                <c:pt idx="1">
                  <c:v>928.86330599999997</c:v>
                </c:pt>
                <c:pt idx="2">
                  <c:v>16961.400000000001</c:v>
                </c:pt>
                <c:pt idx="3">
                  <c:v>3207.75</c:v>
                </c:pt>
                <c:pt idx="4">
                  <c:v>8234.32</c:v>
                </c:pt>
                <c:pt idx="5">
                  <c:v>14117.800000000001</c:v>
                </c:pt>
                <c:pt idx="6">
                  <c:v>7482.5</c:v>
                </c:pt>
                <c:pt idx="7">
                  <c:v>109.4243381</c:v>
                </c:pt>
                <c:pt idx="8">
                  <c:v>2121.34</c:v>
                </c:pt>
                <c:pt idx="9">
                  <c:v>4387.6900000000005</c:v>
                </c:pt>
                <c:pt idx="10">
                  <c:v>747.08390190000011</c:v>
                </c:pt>
                <c:pt idx="11">
                  <c:v>2105.4700000000003</c:v>
                </c:pt>
                <c:pt idx="12">
                  <c:v>753.42380170000001</c:v>
                </c:pt>
                <c:pt idx="13">
                  <c:v>29864.400000000001</c:v>
                </c:pt>
                <c:pt idx="14">
                  <c:v>729.62925300000006</c:v>
                </c:pt>
                <c:pt idx="15">
                  <c:v>527.62020499999994</c:v>
                </c:pt>
              </c:numCache>
            </c:numRef>
          </c:val>
        </c:ser>
        <c:overlap val="100"/>
        <c:axId val="100369536"/>
        <c:axId val="100371072"/>
      </c:barChart>
      <c:catAx>
        <c:axId val="1003695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1072"/>
        <c:crosses val="autoZero"/>
        <c:auto val="1"/>
        <c:lblAlgn val="ctr"/>
        <c:lblOffset val="50"/>
        <c:tickLblSkip val="1"/>
        <c:tickMarkSkip val="1"/>
      </c:catAx>
      <c:valAx>
        <c:axId val="100371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95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78209396966334"/>
          <c:y val="8.4284937466014134E-2"/>
          <c:w val="0.25244100314319723"/>
          <c:h val="0.119321952618891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837587865334718"/>
          <c:y val="5.3833605220228814E-2"/>
          <c:w val="0.8139104698483165"/>
          <c:h val="0.71451876019575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LocationSummary!$C$272:$R$272</c:f>
              <c:numCache>
                <c:formatCode>#,##0.00</c:formatCode>
                <c:ptCount val="16"/>
                <c:pt idx="0">
                  <c:v>187509.6427</c:v>
                </c:pt>
                <c:pt idx="1">
                  <c:v>195879.1152</c:v>
                </c:pt>
                <c:pt idx="2">
                  <c:v>176678.03700000001</c:v>
                </c:pt>
                <c:pt idx="3">
                  <c:v>169796.35519999999</c:v>
                </c:pt>
                <c:pt idx="4">
                  <c:v>58474.605100000001</c:v>
                </c:pt>
                <c:pt idx="5">
                  <c:v>180904.64019999999</c:v>
                </c:pt>
                <c:pt idx="6">
                  <c:v>59663.831299999998</c:v>
                </c:pt>
                <c:pt idx="7">
                  <c:v>150276.7126</c:v>
                </c:pt>
                <c:pt idx="8">
                  <c:v>205141.88740000001</c:v>
                </c:pt>
                <c:pt idx="9">
                  <c:v>49498.9827</c:v>
                </c:pt>
                <c:pt idx="10">
                  <c:v>285086.82270000002</c:v>
                </c:pt>
                <c:pt idx="11">
                  <c:v>210068.59239999999</c:v>
                </c:pt>
                <c:pt idx="12">
                  <c:v>203301.4682</c:v>
                </c:pt>
                <c:pt idx="13">
                  <c:v>202780.4075</c:v>
                </c:pt>
                <c:pt idx="14">
                  <c:v>206820.79569999999</c:v>
                </c:pt>
                <c:pt idx="15">
                  <c:v>220158.24059999999</c:v>
                </c:pt>
              </c:numCache>
            </c:numRef>
          </c:val>
        </c:ser>
        <c:overlap val="100"/>
        <c:axId val="100702848"/>
        <c:axId val="100708736"/>
      </c:barChart>
      <c:catAx>
        <c:axId val="1007028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8736"/>
        <c:crosses val="autoZero"/>
        <c:auto val="1"/>
        <c:lblAlgn val="ctr"/>
        <c:lblOffset val="50"/>
        <c:tickLblSkip val="1"/>
        <c:tickMarkSkip val="1"/>
      </c:catAx>
      <c:valAx>
        <c:axId val="100708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28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07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957184"/>
        <c:axId val="100959360"/>
      </c:barChart>
      <c:catAx>
        <c:axId val="10095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9360"/>
        <c:crosses val="autoZero"/>
        <c:auto val="1"/>
        <c:lblAlgn val="ctr"/>
        <c:lblOffset val="100"/>
        <c:tickLblSkip val="1"/>
        <c:tickMarkSkip val="1"/>
      </c:catAx>
      <c:valAx>
        <c:axId val="100959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17E-3"/>
              <c:y val="0.41924959216965946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7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22"/>
          <c:y val="0.15497553017944651"/>
          <c:w val="0.174250832408436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38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01010432"/>
        <c:axId val="101016704"/>
      </c:barChart>
      <c:catAx>
        <c:axId val="10101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16704"/>
        <c:crosses val="autoZero"/>
        <c:auto val="1"/>
        <c:lblAlgn val="ctr"/>
        <c:lblOffset val="100"/>
        <c:tickLblSkip val="1"/>
        <c:tickMarkSkip val="1"/>
      </c:catAx>
      <c:valAx>
        <c:axId val="101016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54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10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45"/>
          <c:y val="0.16476345840130646"/>
          <c:w val="0.17425083240843736"/>
          <c:h val="0.133768352365416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38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161984"/>
        <c:axId val="101258368"/>
      </c:barChart>
      <c:catAx>
        <c:axId val="10116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8368"/>
        <c:crosses val="autoZero"/>
        <c:auto val="1"/>
        <c:lblAlgn val="ctr"/>
        <c:lblOffset val="100"/>
        <c:tickLblSkip val="1"/>
        <c:tickMarkSkip val="1"/>
      </c:catAx>
      <c:valAx>
        <c:axId val="101258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54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19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12"/>
          <c:w val="0.17425083240843539"/>
          <c:h val="0.133768352365415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Schedules!$D$43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3"/>
          <c:order val="2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293056"/>
        <c:axId val="101323904"/>
      </c:barChart>
      <c:catAx>
        <c:axId val="10129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7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23904"/>
        <c:crosses val="autoZero"/>
        <c:auto val="1"/>
        <c:lblAlgn val="ctr"/>
        <c:lblOffset val="100"/>
        <c:tickLblSkip val="1"/>
        <c:tickMarkSkip val="1"/>
      </c:catAx>
      <c:valAx>
        <c:axId val="10132390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930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1.3050570962479609E-2"/>
          <c:w val="0.20754716981132243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-8738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mall01miami_8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tmall10seattle_8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tmall11chicago_8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tmall12boulder_8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tmall13minneapolis_8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tmall14helena_8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tmall15duluth_8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tmall16fairbanks_8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mall02houston_8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mall03phoenix_8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mall04atlanta_8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mall05losangeles_8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mall06lasvegas_8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mall07sanfrancisco_8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mall08baltimore_8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tmall09albuquerque_8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7" customWidth="1"/>
    <col min="3" max="3" width="37" style="24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6" t="s">
        <v>709</v>
      </c>
      <c r="C1" s="35"/>
      <c r="D1" s="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6"/>
      <c r="C2" s="36" t="s">
        <v>1</v>
      </c>
      <c r="D2" s="22" t="s">
        <v>153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8" t="s">
        <v>7</v>
      </c>
    </row>
    <row r="4" spans="1:18">
      <c r="B4" s="19" t="s">
        <v>8</v>
      </c>
      <c r="C4" s="24" t="s">
        <v>204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9" t="s">
        <v>23</v>
      </c>
      <c r="C5" s="24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9" t="s">
        <v>25</v>
      </c>
      <c r="C6" s="24" t="s">
        <v>221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8" t="s">
        <v>26</v>
      </c>
    </row>
    <row r="8" spans="1:18" ht="14.25">
      <c r="B8" s="19" t="s">
        <v>280</v>
      </c>
      <c r="C8" s="24">
        <v>2090</v>
      </c>
      <c r="D8" s="7" t="s">
        <v>155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9" t="s">
        <v>27</v>
      </c>
      <c r="C9" s="24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9" t="s">
        <v>28</v>
      </c>
      <c r="C10" s="4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9" t="s">
        <v>29</v>
      </c>
      <c r="C11" s="24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63.75">
      <c r="B12" s="19" t="s">
        <v>30</v>
      </c>
      <c r="C12" s="24" t="s">
        <v>207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19" t="s">
        <v>31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19" t="s">
        <v>32</v>
      </c>
      <c r="C14" s="24" t="s">
        <v>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19" t="s">
        <v>34</v>
      </c>
      <c r="C15" s="24"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>
      <c r="B16" s="19" t="s">
        <v>35</v>
      </c>
      <c r="C16" s="24" t="s">
        <v>205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19" t="s">
        <v>272</v>
      </c>
      <c r="C17" s="76">
        <v>5.1816000000000004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25.5">
      <c r="B18" s="19" t="s">
        <v>148</v>
      </c>
      <c r="C18" s="1" t="s">
        <v>713</v>
      </c>
      <c r="D18" s="7" t="s">
        <v>155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18" t="s">
        <v>36</v>
      </c>
    </row>
    <row r="20" spans="1:18">
      <c r="B20" s="18" t="s">
        <v>37</v>
      </c>
    </row>
    <row r="21" spans="1:18">
      <c r="B21" s="19" t="s">
        <v>38</v>
      </c>
      <c r="C21" s="24" t="s">
        <v>206</v>
      </c>
      <c r="D21" s="7" t="s">
        <v>155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4.25">
      <c r="B22" s="19" t="s">
        <v>273</v>
      </c>
      <c r="C22" s="42">
        <v>1184.1300000000001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4.25">
      <c r="B23" s="19" t="s">
        <v>274</v>
      </c>
      <c r="C23" s="42">
        <v>1059.67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9" t="s">
        <v>39</v>
      </c>
      <c r="C24" s="43">
        <v>0.36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>
      <c r="B25" s="18" t="s">
        <v>40</v>
      </c>
    </row>
    <row r="26" spans="1:18">
      <c r="B26" s="19" t="s">
        <v>38</v>
      </c>
      <c r="C26" s="24" t="s">
        <v>265</v>
      </c>
      <c r="D26" s="7" t="s">
        <v>155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9" t="s">
        <v>273</v>
      </c>
      <c r="C27" s="24">
        <v>2090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9" t="s">
        <v>274</v>
      </c>
      <c r="C28" s="24">
        <v>2090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9" t="s">
        <v>41</v>
      </c>
      <c r="C29" s="8">
        <v>0.64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8" t="s">
        <v>42</v>
      </c>
    </row>
    <row r="31" spans="1:18" ht="63.75">
      <c r="B31" s="19" t="s">
        <v>275</v>
      </c>
      <c r="C31" s="85" t="s">
        <v>296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9" t="s">
        <v>276</v>
      </c>
      <c r="C32" s="24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B33" s="18" t="s">
        <v>45</v>
      </c>
    </row>
    <row r="34" spans="1:18" ht="14.25">
      <c r="B34" s="19" t="s">
        <v>275</v>
      </c>
      <c r="C34" s="24"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B35" s="19" t="s">
        <v>276</v>
      </c>
      <c r="C35" s="24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B36" s="18" t="s">
        <v>46</v>
      </c>
    </row>
    <row r="37" spans="1:18">
      <c r="B37" s="19" t="s">
        <v>47</v>
      </c>
      <c r="C37" s="24" t="s">
        <v>48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B38" s="19" t="s">
        <v>49</v>
      </c>
      <c r="C38" s="37" t="s">
        <v>220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B39" s="19" t="s">
        <v>275</v>
      </c>
      <c r="C39" s="24">
        <v>2090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B40" s="18" t="s">
        <v>50</v>
      </c>
    </row>
    <row r="41" spans="1:18">
      <c r="B41" s="19" t="s">
        <v>49</v>
      </c>
      <c r="C41" s="24" t="s">
        <v>51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B42" s="18" t="s">
        <v>52</v>
      </c>
    </row>
    <row r="43" spans="1:18">
      <c r="B43" s="19" t="s">
        <v>49</v>
      </c>
      <c r="C43" s="1" t="s">
        <v>295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B44" s="19" t="s">
        <v>275</v>
      </c>
      <c r="C44" s="8">
        <v>46.47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B45" s="19" t="s">
        <v>277</v>
      </c>
      <c r="C45" s="84">
        <v>1.8400000000000001E-7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8" t="s">
        <v>53</v>
      </c>
    </row>
    <row r="47" spans="1:18">
      <c r="B47" s="19" t="s">
        <v>54</v>
      </c>
      <c r="C47" s="8">
        <v>1.23</v>
      </c>
      <c r="D47" s="10" t="s">
        <v>156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>
      <c r="A48" s="18" t="s">
        <v>55</v>
      </c>
    </row>
    <row r="49" spans="2:18">
      <c r="B49" s="20" t="s">
        <v>56</v>
      </c>
      <c r="C49" s="24" t="s">
        <v>149</v>
      </c>
      <c r="D49" s="7" t="s">
        <v>155</v>
      </c>
    </row>
    <row r="50" spans="2:18">
      <c r="B50" s="19" t="s">
        <v>57</v>
      </c>
      <c r="C50" s="24" t="s">
        <v>150</v>
      </c>
      <c r="D50" s="7" t="s">
        <v>155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9" t="s">
        <v>58</v>
      </c>
      <c r="C51" s="24" t="s">
        <v>151</v>
      </c>
      <c r="D51" s="7" t="s">
        <v>155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9" t="s">
        <v>59</v>
      </c>
      <c r="C52" s="24" t="s">
        <v>152</v>
      </c>
      <c r="D52" s="7" t="s">
        <v>155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8" t="s">
        <v>66</v>
      </c>
    </row>
    <row r="54" spans="2:18">
      <c r="B54" s="19" t="s">
        <v>67</v>
      </c>
      <c r="C54" s="24" t="s">
        <v>64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9" t="s">
        <v>68</v>
      </c>
      <c r="C55" s="24" t="s">
        <v>64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9" t="s">
        <v>69</v>
      </c>
      <c r="C56" s="24" t="s">
        <v>64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2:18">
      <c r="B57" s="19" t="s">
        <v>278</v>
      </c>
      <c r="C57" s="24" t="s">
        <v>64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ht="14.25">
      <c r="B58" s="19" t="s">
        <v>279</v>
      </c>
      <c r="C58" s="24" t="s">
        <v>64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20"/>
      <c r="C59" s="3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20"/>
      <c r="C60" s="3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20"/>
      <c r="C61" s="3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20"/>
      <c r="C62" s="3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20"/>
      <c r="C63" s="3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20"/>
      <c r="C64" s="3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0"/>
      <c r="C65" s="3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0"/>
      <c r="C66" s="3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0"/>
      <c r="C67" s="3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20"/>
      <c r="C68" s="3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0"/>
      <c r="C69" s="3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0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0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0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0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0"/>
      <c r="C74" s="3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2:18">
      <c r="B75" s="20"/>
      <c r="C75" s="3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0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0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0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0"/>
      <c r="C79" s="3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0"/>
      <c r="C80" s="3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0"/>
      <c r="C81" s="3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0"/>
      <c r="C82" s="3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0"/>
      <c r="C83" s="3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>
      <c r="B84" s="20"/>
      <c r="C84" s="3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20"/>
      <c r="C85" s="3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7" spans="2:18">
      <c r="B87" s="18"/>
    </row>
    <row r="88" spans="2:18">
      <c r="B88" s="20"/>
      <c r="C88" s="3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20"/>
      <c r="C89" s="3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2:18">
      <c r="B90" s="20"/>
      <c r="C90" s="3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0"/>
      <c r="C91" s="3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0"/>
      <c r="C92" s="3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0"/>
      <c r="C93" s="3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0"/>
      <c r="C94" s="3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0"/>
      <c r="C95" s="3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0"/>
      <c r="C96" s="3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0"/>
      <c r="C97" s="3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0"/>
      <c r="C98" s="3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0"/>
      <c r="C99" s="3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0"/>
      <c r="C100" s="3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0"/>
      <c r="C101" s="3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0"/>
      <c r="C102" s="3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0"/>
      <c r="C103" s="3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0"/>
      <c r="C104" s="3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0"/>
      <c r="C105" s="3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2:18">
      <c r="B106" s="20"/>
      <c r="C106" s="3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0"/>
      <c r="C107" s="3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0"/>
      <c r="C108" s="3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0"/>
      <c r="C109" s="3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0"/>
      <c r="C110" s="3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0"/>
      <c r="C111" s="3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0"/>
      <c r="C112" s="3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0"/>
      <c r="C113" s="3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0"/>
      <c r="C114" s="3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>
      <c r="B115" s="20"/>
      <c r="C115" s="3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20"/>
      <c r="C116" s="3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8" spans="2:18">
      <c r="B118" s="18"/>
    </row>
    <row r="119" spans="2:18">
      <c r="B119" s="20"/>
      <c r="C119" s="3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20"/>
      <c r="C120" s="3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2:18">
      <c r="B121" s="20"/>
      <c r="C121" s="3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0"/>
      <c r="C122" s="3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0"/>
      <c r="C123" s="3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0"/>
      <c r="C124" s="3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0"/>
      <c r="C125" s="3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0"/>
      <c r="C126" s="3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0"/>
      <c r="C127" s="3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0"/>
      <c r="C128" s="3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0"/>
      <c r="C129" s="3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0"/>
      <c r="C130" s="3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0"/>
      <c r="C131" s="3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0"/>
      <c r="C132" s="3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0"/>
      <c r="C133" s="3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0"/>
      <c r="C134" s="3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0"/>
      <c r="C135" s="3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0"/>
      <c r="C136" s="3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2:18">
      <c r="B137" s="20"/>
      <c r="C137" s="3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0"/>
      <c r="C138" s="3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0"/>
      <c r="C139" s="3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0"/>
      <c r="C140" s="3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0"/>
      <c r="C141" s="3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0"/>
      <c r="C142" s="3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0"/>
      <c r="C143" s="3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0"/>
      <c r="C144" s="3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0"/>
      <c r="C145" s="3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>
      <c r="B146" s="20"/>
      <c r="C146" s="3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20"/>
      <c r="C147" s="3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9" spans="2:18">
      <c r="B149" s="18"/>
    </row>
    <row r="150" spans="2:18">
      <c r="B150" s="20"/>
      <c r="C150" s="3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20"/>
      <c r="C151" s="3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2:18">
      <c r="B152" s="20"/>
      <c r="C152" s="3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0"/>
      <c r="C153" s="3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0"/>
      <c r="C154" s="3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0"/>
      <c r="C155" s="3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0"/>
      <c r="C156" s="3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0"/>
      <c r="C157" s="3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0"/>
      <c r="C158" s="3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0"/>
      <c r="C159" s="3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0"/>
      <c r="C160" s="3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0"/>
      <c r="C161" s="3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0"/>
      <c r="C162" s="3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0"/>
      <c r="C163" s="3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0"/>
      <c r="C164" s="3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0"/>
      <c r="C165" s="3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0"/>
      <c r="C166" s="3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0"/>
      <c r="C167" s="3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2:18">
      <c r="B168" s="20"/>
      <c r="C168" s="3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0"/>
      <c r="C169" s="3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0"/>
      <c r="C170" s="3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0"/>
      <c r="C171" s="3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0"/>
      <c r="C172" s="3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0"/>
      <c r="C173" s="3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0"/>
      <c r="C174" s="3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0"/>
      <c r="C175" s="3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0"/>
      <c r="C176" s="3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>
      <c r="B177" s="20"/>
      <c r="C177" s="3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20"/>
      <c r="C178" s="3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80" spans="2:18">
      <c r="B180" s="18"/>
    </row>
    <row r="181" spans="2:18">
      <c r="B181" s="20"/>
      <c r="C181" s="3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20"/>
      <c r="C182" s="3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2:18">
      <c r="B183" s="20"/>
      <c r="C183" s="3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0"/>
      <c r="C184" s="3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0"/>
      <c r="C185" s="3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0"/>
      <c r="C186" s="3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0"/>
      <c r="C187" s="3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0"/>
      <c r="C188" s="3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0"/>
      <c r="C189" s="3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0"/>
      <c r="C190" s="3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0"/>
      <c r="C191" s="3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0"/>
      <c r="C192" s="3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0"/>
      <c r="C193" s="3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0"/>
      <c r="C194" s="3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0"/>
      <c r="C195" s="3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0"/>
      <c r="C196" s="3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0"/>
      <c r="C197" s="3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0"/>
      <c r="C198" s="3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2:18">
      <c r="B199" s="20"/>
      <c r="C199" s="3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0"/>
      <c r="C200" s="3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0"/>
      <c r="C201" s="3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0"/>
      <c r="C202" s="3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0"/>
      <c r="C203" s="3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0"/>
      <c r="C204" s="3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0"/>
      <c r="C205" s="3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0"/>
      <c r="C206" s="3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0"/>
      <c r="C207" s="3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2:18">
      <c r="B208" s="20"/>
      <c r="C208" s="3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20"/>
      <c r="C209" s="3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1" spans="2:18">
      <c r="B211" s="18"/>
    </row>
    <row r="212" spans="2:18">
      <c r="B212" s="20"/>
      <c r="C212" s="3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20"/>
      <c r="C213" s="3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2:18">
      <c r="B214" s="20"/>
      <c r="C214" s="3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0"/>
      <c r="C215" s="3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0"/>
      <c r="C216" s="3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0"/>
      <c r="C217" s="3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0"/>
      <c r="C218" s="3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0"/>
      <c r="C219" s="3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0"/>
      <c r="C220" s="3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0"/>
      <c r="C221" s="3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0"/>
      <c r="C222" s="3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0"/>
      <c r="C223" s="3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0"/>
      <c r="C224" s="3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0"/>
      <c r="C225" s="3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0"/>
      <c r="C226" s="3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0"/>
      <c r="C227" s="3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0"/>
      <c r="C228" s="3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0"/>
      <c r="C229" s="3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2:18">
      <c r="B230" s="20"/>
      <c r="C230" s="3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0"/>
      <c r="C231" s="3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0"/>
      <c r="C232" s="3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0"/>
      <c r="C233" s="3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0"/>
      <c r="C234" s="3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0"/>
      <c r="C235" s="3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0"/>
      <c r="C236" s="3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0"/>
      <c r="C237" s="3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0"/>
      <c r="C238" s="3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2:18">
      <c r="B239" s="20"/>
      <c r="C239" s="3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20"/>
      <c r="C240" s="3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2" spans="2:18">
      <c r="B242" s="18"/>
    </row>
    <row r="243" spans="2:18">
      <c r="B243" s="20"/>
      <c r="C243" s="3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20"/>
      <c r="C244" s="3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2:18">
      <c r="B245" s="20"/>
      <c r="C245" s="3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0"/>
      <c r="C246" s="3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0"/>
      <c r="C247" s="3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0"/>
      <c r="C248" s="3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0"/>
      <c r="C249" s="3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0"/>
      <c r="C250" s="3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0"/>
      <c r="C251" s="3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0"/>
      <c r="C252" s="3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0"/>
      <c r="C253" s="3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0"/>
      <c r="C254" s="3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0"/>
      <c r="C255" s="3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0"/>
      <c r="C256" s="3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0"/>
      <c r="C257" s="3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0"/>
      <c r="C258" s="3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0"/>
      <c r="C259" s="3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0"/>
      <c r="C260" s="3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2:18">
      <c r="B261" s="20"/>
      <c r="C261" s="3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0"/>
      <c r="C262" s="3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0"/>
      <c r="C263" s="3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0"/>
      <c r="C264" s="3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0"/>
      <c r="C265" s="3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0"/>
      <c r="C266" s="3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0"/>
      <c r="C267" s="3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0"/>
      <c r="C268" s="3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0"/>
      <c r="C269" s="3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2:18">
      <c r="B270" s="20"/>
      <c r="C270" s="3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20"/>
      <c r="C271" s="3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3" spans="2:18">
      <c r="B273" s="18"/>
    </row>
    <row r="274" spans="2:18">
      <c r="B274" s="20"/>
      <c r="C274" s="3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20"/>
      <c r="C275" s="3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2:18">
      <c r="B276" s="20"/>
      <c r="C276" s="3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0"/>
      <c r="C277" s="3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0"/>
      <c r="C278" s="3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0"/>
      <c r="C279" s="3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0"/>
      <c r="C280" s="3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0"/>
      <c r="C281" s="3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0"/>
      <c r="C282" s="3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0"/>
      <c r="C283" s="3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0"/>
      <c r="C284" s="3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0"/>
      <c r="C285" s="3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0"/>
      <c r="C286" s="3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0"/>
      <c r="C287" s="3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0"/>
      <c r="C288" s="3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0"/>
      <c r="C289" s="3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0"/>
      <c r="C290" s="3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0"/>
      <c r="C291" s="3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2:18">
      <c r="B292" s="20"/>
      <c r="C292" s="3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0"/>
      <c r="C293" s="3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0"/>
      <c r="C294" s="3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0"/>
      <c r="C295" s="3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0"/>
      <c r="C296" s="3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0"/>
      <c r="C297" s="3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0"/>
      <c r="C298" s="3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0"/>
      <c r="C299" s="3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0"/>
      <c r="C300" s="3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2:18">
      <c r="B301" s="20"/>
      <c r="C301" s="3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20"/>
      <c r="C302" s="3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4" spans="2:18">
      <c r="B304" s="18"/>
    </row>
    <row r="305" spans="2:18">
      <c r="B305" s="20"/>
      <c r="C305" s="3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20"/>
      <c r="C306" s="3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2:18">
      <c r="B307" s="20"/>
      <c r="C307" s="3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0"/>
      <c r="C308" s="3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0"/>
      <c r="C309" s="3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0"/>
      <c r="C310" s="3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0"/>
      <c r="C311" s="3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0"/>
      <c r="C312" s="3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0"/>
      <c r="C313" s="3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0"/>
      <c r="C314" s="3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0"/>
      <c r="C315" s="3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0"/>
      <c r="C316" s="3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0"/>
      <c r="C317" s="3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0"/>
      <c r="C318" s="3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0"/>
      <c r="C319" s="3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0"/>
      <c r="C320" s="3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0"/>
      <c r="C321" s="3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0"/>
      <c r="C322" s="3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2:18">
      <c r="B323" s="20"/>
      <c r="C323" s="3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0"/>
      <c r="C324" s="3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0"/>
      <c r="C325" s="3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0"/>
      <c r="C326" s="3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0"/>
      <c r="C327" s="3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0"/>
      <c r="C328" s="3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0"/>
      <c r="C329" s="3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0"/>
      <c r="C330" s="3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0"/>
      <c r="C331" s="3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2:18">
      <c r="B332" s="20"/>
      <c r="C332" s="3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20"/>
      <c r="C333" s="3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5" spans="2:18">
      <c r="B335" s="18"/>
    </row>
    <row r="336" spans="2:18">
      <c r="B336" s="20"/>
      <c r="C336" s="3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20"/>
      <c r="C337" s="3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2:18">
      <c r="B338" s="20"/>
      <c r="C338" s="3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0"/>
      <c r="C339" s="3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0"/>
      <c r="C340" s="3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0"/>
      <c r="C341" s="3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0"/>
      <c r="C342" s="3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0"/>
      <c r="C343" s="3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0"/>
      <c r="C344" s="3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0"/>
      <c r="C345" s="3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0"/>
      <c r="C346" s="3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0"/>
      <c r="C347" s="3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0"/>
      <c r="C348" s="3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0"/>
      <c r="C349" s="3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0"/>
      <c r="C350" s="3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0"/>
      <c r="C351" s="3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0"/>
      <c r="C352" s="3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0"/>
      <c r="C353" s="3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20"/>
      <c r="C354" s="3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0"/>
      <c r="C355" s="3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0"/>
      <c r="C356" s="3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0"/>
      <c r="C357" s="3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0"/>
      <c r="C358" s="3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0"/>
      <c r="C359" s="3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0"/>
      <c r="C360" s="3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0"/>
      <c r="C361" s="3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0"/>
      <c r="C362" s="3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2:18">
      <c r="B363" s="20"/>
      <c r="C363" s="3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20"/>
      <c r="C364" s="3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6" spans="2:18">
      <c r="B366" s="18"/>
    </row>
    <row r="367" spans="2:18">
      <c r="B367" s="20"/>
      <c r="C367" s="3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20"/>
      <c r="C368" s="3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20"/>
      <c r="C369" s="3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0"/>
      <c r="C370" s="3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0"/>
      <c r="C371" s="3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0"/>
      <c r="C372" s="3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0"/>
      <c r="C373" s="3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0"/>
      <c r="C374" s="3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0"/>
      <c r="C375" s="3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0"/>
      <c r="C376" s="3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0"/>
      <c r="C377" s="3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0"/>
      <c r="C378" s="3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0"/>
      <c r="C379" s="3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0"/>
      <c r="C380" s="3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0"/>
      <c r="C381" s="3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0"/>
      <c r="C382" s="3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0"/>
      <c r="C383" s="3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0"/>
      <c r="C384" s="3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20"/>
      <c r="C385" s="3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0"/>
      <c r="C386" s="3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0"/>
      <c r="C387" s="3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0"/>
      <c r="C388" s="3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0"/>
      <c r="C389" s="3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0"/>
      <c r="C390" s="3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0"/>
      <c r="C391" s="3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0"/>
      <c r="C392" s="3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0"/>
      <c r="C393" s="3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2:18">
      <c r="B394" s="20"/>
      <c r="C394" s="3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20"/>
      <c r="C395" s="3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7" spans="2:18">
      <c r="B397" s="18"/>
    </row>
    <row r="398" spans="2:18">
      <c r="B398" s="20"/>
      <c r="C398" s="3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20"/>
      <c r="C399" s="3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20"/>
      <c r="C400" s="3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0"/>
      <c r="C401" s="3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0"/>
      <c r="C402" s="3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0"/>
      <c r="C403" s="3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0"/>
      <c r="C404" s="3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0"/>
      <c r="C405" s="3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0"/>
      <c r="C406" s="3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0"/>
      <c r="C407" s="3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0"/>
      <c r="C408" s="3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0"/>
      <c r="C409" s="3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0"/>
      <c r="C410" s="3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0"/>
      <c r="C411" s="3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0"/>
      <c r="C412" s="3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0"/>
      <c r="C413" s="3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0"/>
      <c r="C414" s="3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0"/>
      <c r="C415" s="3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20"/>
      <c r="C416" s="3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0"/>
      <c r="C417" s="3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0"/>
      <c r="C418" s="3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0"/>
      <c r="C419" s="3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0"/>
      <c r="C420" s="3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0"/>
      <c r="C421" s="3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0"/>
      <c r="C422" s="3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0"/>
      <c r="C423" s="3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0"/>
      <c r="C424" s="3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2:18">
      <c r="B425" s="20"/>
      <c r="C425" s="3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20"/>
      <c r="C426" s="3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2080.96</v>
      </c>
      <c r="C2" s="94">
        <v>995.52</v>
      </c>
      <c r="D2" s="94">
        <v>995.52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2080.96</v>
      </c>
      <c r="C3" s="94">
        <v>995.52</v>
      </c>
      <c r="D3" s="94">
        <v>995.52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5345.4</v>
      </c>
      <c r="C4" s="94">
        <v>2557.2199999999998</v>
      </c>
      <c r="D4" s="94">
        <v>2557.2199999999998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5345.4</v>
      </c>
      <c r="C5" s="94">
        <v>2557.2199999999998</v>
      </c>
      <c r="D5" s="94">
        <v>2557.2199999999998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546.77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30.82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92.31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208.75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1534.19</v>
      </c>
      <c r="C28" s="94">
        <v>546.77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0.73799999999999999</v>
      </c>
      <c r="E46" s="94">
        <v>0.83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0.73799999999999999</v>
      </c>
      <c r="E47" s="94">
        <v>0.83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0.73799999999999999</v>
      </c>
      <c r="E48" s="94">
        <v>0.83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0.501</v>
      </c>
      <c r="E50" s="94">
        <v>0.55300000000000005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0.73799999999999999</v>
      </c>
      <c r="E51" s="94">
        <v>0.83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0.73799999999999999</v>
      </c>
      <c r="E52" s="94">
        <v>0.83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0.501</v>
      </c>
      <c r="E54" s="94">
        <v>0.55300000000000005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0.73799999999999999</v>
      </c>
      <c r="E55" s="94">
        <v>0.83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0.73799999999999999</v>
      </c>
      <c r="E56" s="94">
        <v>0.83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0.501</v>
      </c>
      <c r="E58" s="94">
        <v>0.55300000000000005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0.73799999999999999</v>
      </c>
      <c r="E59" s="94">
        <v>0.83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0.73799999999999999</v>
      </c>
      <c r="E60" s="94">
        <v>0.83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0.501</v>
      </c>
      <c r="E62" s="94">
        <v>0.55300000000000005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0.73799999999999999</v>
      </c>
      <c r="E63" s="94">
        <v>0.83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0.73799999999999999</v>
      </c>
      <c r="E64" s="94">
        <v>0.83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0.501</v>
      </c>
      <c r="E66" s="94">
        <v>0.55300000000000005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0.73799999999999999</v>
      </c>
      <c r="E67" s="94">
        <v>0.83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0.73799999999999999</v>
      </c>
      <c r="E68" s="94">
        <v>0.83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0.501</v>
      </c>
      <c r="E70" s="94">
        <v>0.55300000000000005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0.73799999999999999</v>
      </c>
      <c r="E71" s="94">
        <v>0.83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0.73799999999999999</v>
      </c>
      <c r="E72" s="94">
        <v>0.83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0.501</v>
      </c>
      <c r="E74" s="94">
        <v>0.55300000000000005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0.73799999999999999</v>
      </c>
      <c r="E75" s="94">
        <v>0.83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0.73799999999999999</v>
      </c>
      <c r="E76" s="94">
        <v>0.83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0.501</v>
      </c>
      <c r="E78" s="94">
        <v>0.55300000000000005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0.73799999999999999</v>
      </c>
      <c r="E79" s="94">
        <v>0.83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0.73799999999999999</v>
      </c>
      <c r="E80" s="94">
        <v>0.83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0.501</v>
      </c>
      <c r="E82" s="94">
        <v>0.55300000000000005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0.73799999999999999</v>
      </c>
      <c r="E83" s="94">
        <v>0.83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0.73799999999999999</v>
      </c>
      <c r="E84" s="94">
        <v>0.83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0.73799999999999999</v>
      </c>
      <c r="E85" s="94">
        <v>0.83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0.501</v>
      </c>
      <c r="E87" s="94">
        <v>0.55300000000000005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4.0919999999999996</v>
      </c>
      <c r="F90" s="94">
        <v>0.39200000000000002</v>
      </c>
      <c r="G90" s="94">
        <v>0.253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4.0919999999999996</v>
      </c>
      <c r="F91" s="94">
        <v>0.39200000000000002</v>
      </c>
      <c r="G91" s="94">
        <v>0.253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4.0919999999999996</v>
      </c>
      <c r="F92" s="94">
        <v>0.39200000000000002</v>
      </c>
      <c r="G92" s="94">
        <v>0.253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4.0919999999999996</v>
      </c>
      <c r="F93" s="94">
        <v>0.39200000000000002</v>
      </c>
      <c r="G93" s="94">
        <v>0.253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4.0919999999999996</v>
      </c>
      <c r="F94" s="94">
        <v>0.39200000000000002</v>
      </c>
      <c r="G94" s="94">
        <v>0.253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4.0919999999999996</v>
      </c>
      <c r="F95" s="94">
        <v>0.39200000000000002</v>
      </c>
      <c r="G95" s="94">
        <v>0.253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4.0919999999999996</v>
      </c>
      <c r="F96" s="94">
        <v>0.39200000000000002</v>
      </c>
      <c r="G96" s="94">
        <v>0.253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4.0919999999999996</v>
      </c>
      <c r="F97" s="94">
        <v>0.39200000000000002</v>
      </c>
      <c r="G97" s="94">
        <v>0.253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4.0919999999999996</v>
      </c>
      <c r="F98" s="94">
        <v>0.39200000000000002</v>
      </c>
      <c r="G98" s="94">
        <v>0.253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4.0919999999999996</v>
      </c>
      <c r="F99" s="94">
        <v>0.39200000000000002</v>
      </c>
      <c r="G99" s="94">
        <v>0.253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4.0919999999999996</v>
      </c>
      <c r="F100" s="94">
        <v>0.39200000000000002</v>
      </c>
      <c r="G100" s="94">
        <v>0.253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4.0919999999999996</v>
      </c>
      <c r="F101" s="94">
        <v>0.39200000000000002</v>
      </c>
      <c r="G101" s="94">
        <v>0.253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4.0919999999999996</v>
      </c>
      <c r="F102" s="94">
        <v>0.39200000000000002</v>
      </c>
      <c r="G102" s="94">
        <v>0.253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4.0919999999999996</v>
      </c>
      <c r="F103" s="94">
        <v>0.39200000000000002</v>
      </c>
      <c r="G103" s="94">
        <v>0.253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4.0919999999999996</v>
      </c>
      <c r="F104" s="94">
        <v>0.39200000000000002</v>
      </c>
      <c r="G104" s="94">
        <v>0.253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4.0919999999999996</v>
      </c>
      <c r="F105" s="94">
        <v>0.39200000000000002</v>
      </c>
      <c r="G105" s="94">
        <v>0.253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4.0919999999999996</v>
      </c>
      <c r="F106" s="94">
        <v>0.39200000000000002</v>
      </c>
      <c r="G106" s="94">
        <v>0.253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4.0919999999999996</v>
      </c>
      <c r="F107" s="94">
        <v>0.39200000000000002</v>
      </c>
      <c r="G107" s="94">
        <v>0.253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4.0919999999999996</v>
      </c>
      <c r="F108" s="94">
        <v>0.39200000000000002</v>
      </c>
      <c r="G108" s="94">
        <v>0.253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4.0919999999999996</v>
      </c>
      <c r="F109" s="94">
        <v>0.39200000000000002</v>
      </c>
      <c r="G109" s="94">
        <v>0.253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4.0919999999999996</v>
      </c>
      <c r="F110" s="94">
        <v>0.39200000000000002</v>
      </c>
      <c r="G110" s="94">
        <v>0.253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4.0919999999999996</v>
      </c>
      <c r="F111" s="94">
        <v>0.39200000000000002</v>
      </c>
      <c r="G111" s="94">
        <v>0.253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4.0919999999999996</v>
      </c>
      <c r="F112" s="94">
        <v>0.39200000000000002</v>
      </c>
      <c r="G112" s="94">
        <v>0.253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4.0919999999999996</v>
      </c>
      <c r="F113" s="94">
        <v>0.39200000000000002</v>
      </c>
      <c r="G113" s="94">
        <v>0.253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4.0919999999999996</v>
      </c>
      <c r="F114" s="94">
        <v>0.39200000000000002</v>
      </c>
      <c r="G114" s="94">
        <v>0.253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4.0919999999999996</v>
      </c>
      <c r="F115" s="94">
        <v>0.39200000000000002</v>
      </c>
      <c r="G115" s="94">
        <v>0.253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4.0919999999999996</v>
      </c>
      <c r="F116" s="94">
        <v>0.39200000000000002</v>
      </c>
      <c r="G116" s="94">
        <v>0.253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4.0919999999999996</v>
      </c>
      <c r="F117" s="94">
        <v>0.39200000000000002</v>
      </c>
      <c r="G117" s="94">
        <v>0.253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4.0919999999999996</v>
      </c>
      <c r="F118" s="94">
        <v>0.39200000000000002</v>
      </c>
      <c r="G118" s="94">
        <v>0.253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4.0919999999999996</v>
      </c>
      <c r="F119" s="94">
        <v>0.39200000000000002</v>
      </c>
      <c r="G119" s="94">
        <v>0.253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4.0919999999999996</v>
      </c>
      <c r="F120" s="94">
        <v>0.39200000000000002</v>
      </c>
      <c r="G120" s="94">
        <v>0.253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4.0919999999999996</v>
      </c>
      <c r="F121" s="94">
        <v>0.39200000000000002</v>
      </c>
      <c r="G121" s="94">
        <v>0.253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4.0919999999999996</v>
      </c>
      <c r="F122" s="94">
        <v>0.39200000000000002</v>
      </c>
      <c r="G122" s="94">
        <v>0.253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4.0919999999999996</v>
      </c>
      <c r="F123" s="94">
        <v>0.39200000000000002</v>
      </c>
      <c r="G123" s="94">
        <v>0.253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4.0919999999999996</v>
      </c>
      <c r="F124" s="94">
        <v>0.39200000000000002</v>
      </c>
      <c r="G124" s="94">
        <v>0.253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4.0919999999999996</v>
      </c>
      <c r="F125" s="94">
        <v>0.39200000000000002</v>
      </c>
      <c r="G125" s="94">
        <v>0.253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4.09</v>
      </c>
      <c r="F126" s="94">
        <v>0.39200000000000002</v>
      </c>
      <c r="G126" s="94">
        <v>0.253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4.09</v>
      </c>
      <c r="F128" s="94">
        <v>0.39200000000000002</v>
      </c>
      <c r="G128" s="94">
        <v>0.253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12953.29</v>
      </c>
      <c r="D134" s="94">
        <v>10060.9</v>
      </c>
      <c r="E134" s="94">
        <v>2892.4</v>
      </c>
      <c r="F134" s="94">
        <v>0.78</v>
      </c>
      <c r="G134" s="94">
        <v>3.96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35338.160000000003</v>
      </c>
      <c r="D135" s="94">
        <v>28223.01</v>
      </c>
      <c r="E135" s="94">
        <v>7115.15</v>
      </c>
      <c r="F135" s="94">
        <v>0.8</v>
      </c>
      <c r="G135" s="94">
        <v>3.73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17435.14</v>
      </c>
      <c r="D136" s="94">
        <v>13903.37</v>
      </c>
      <c r="E136" s="94">
        <v>3531.77</v>
      </c>
      <c r="F136" s="94">
        <v>0.8</v>
      </c>
      <c r="G136" s="94">
        <v>4.01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13674.49</v>
      </c>
      <c r="D137" s="94">
        <v>10700.9</v>
      </c>
      <c r="E137" s="94">
        <v>2973.58</v>
      </c>
      <c r="F137" s="94">
        <v>0.78</v>
      </c>
      <c r="G137" s="94">
        <v>3.98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13294.02</v>
      </c>
      <c r="D138" s="94">
        <v>10379.780000000001</v>
      </c>
      <c r="E138" s="94">
        <v>2914.24</v>
      </c>
      <c r="F138" s="94">
        <v>0.78</v>
      </c>
      <c r="G138" s="94">
        <v>3.97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13213.72</v>
      </c>
      <c r="D139" s="94">
        <v>10312.08</v>
      </c>
      <c r="E139" s="94">
        <v>2901.64</v>
      </c>
      <c r="F139" s="94">
        <v>0.78</v>
      </c>
      <c r="G139" s="94">
        <v>3.97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23290.85</v>
      </c>
      <c r="D140" s="94">
        <v>17993.849999999999</v>
      </c>
      <c r="E140" s="94">
        <v>5296.99</v>
      </c>
      <c r="F140" s="94">
        <v>0.77</v>
      </c>
      <c r="G140" s="94">
        <v>3.69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12136.48</v>
      </c>
      <c r="D141" s="94">
        <v>9407.16</v>
      </c>
      <c r="E141" s="94">
        <v>2729.32</v>
      </c>
      <c r="F141" s="94">
        <v>0.78</v>
      </c>
      <c r="G141" s="94">
        <v>3.95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12080.69</v>
      </c>
      <c r="D142" s="94">
        <v>9360.4599999999991</v>
      </c>
      <c r="E142" s="94">
        <v>2720.22</v>
      </c>
      <c r="F142" s="94">
        <v>0.77</v>
      </c>
      <c r="G142" s="94">
        <v>3.95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12103.59</v>
      </c>
      <c r="D143" s="94">
        <v>9379.67</v>
      </c>
      <c r="E143" s="94">
        <v>2723.92</v>
      </c>
      <c r="F143" s="94">
        <v>0.77</v>
      </c>
      <c r="G143" s="94">
        <v>3.95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19904.939999999999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34726.81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15019.26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14972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14969.58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14977.5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29769.23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14977.78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14974.03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15042.63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0.54</v>
      </c>
      <c r="D158" s="94">
        <v>622</v>
      </c>
      <c r="E158" s="94">
        <v>0.74</v>
      </c>
      <c r="F158" s="94">
        <v>853.45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2.13</v>
      </c>
      <c r="F159" s="94">
        <v>2334.65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1.05</v>
      </c>
      <c r="F160" s="94">
        <v>1195.8800000000001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0.54</v>
      </c>
      <c r="D161" s="94">
        <v>622</v>
      </c>
      <c r="E161" s="94">
        <v>0.79</v>
      </c>
      <c r="F161" s="94">
        <v>916.18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0.54</v>
      </c>
      <c r="D162" s="94">
        <v>622</v>
      </c>
      <c r="E162" s="94">
        <v>0.76</v>
      </c>
      <c r="F162" s="94">
        <v>886.24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0.54</v>
      </c>
      <c r="D163" s="94">
        <v>622</v>
      </c>
      <c r="E163" s="94">
        <v>0.76</v>
      </c>
      <c r="F163" s="94">
        <v>879.93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1.31</v>
      </c>
      <c r="F164" s="94">
        <v>1489.13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0.54</v>
      </c>
      <c r="D165" s="94">
        <v>622</v>
      </c>
      <c r="E165" s="94">
        <v>0.69</v>
      </c>
      <c r="F165" s="94">
        <v>795.95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0.54</v>
      </c>
      <c r="D166" s="94">
        <v>622</v>
      </c>
      <c r="E166" s="94">
        <v>0.68</v>
      </c>
      <c r="F166" s="94">
        <v>791.63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0.54</v>
      </c>
      <c r="D167" s="94">
        <v>622</v>
      </c>
      <c r="E167" s="94">
        <v>0.68</v>
      </c>
      <c r="F167" s="94">
        <v>793.41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16431.7696</v>
      </c>
      <c r="C176" s="94">
        <v>14.338900000000001</v>
      </c>
      <c r="D176" s="94">
        <v>103.68940000000001</v>
      </c>
      <c r="E176" s="94">
        <v>0</v>
      </c>
      <c r="F176" s="94">
        <v>1E-4</v>
      </c>
      <c r="G176" s="94">
        <v>625480.23289999994</v>
      </c>
      <c r="H176" s="94">
        <v>6003.4152000000004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12903.4835</v>
      </c>
      <c r="C177" s="94">
        <v>11.1899</v>
      </c>
      <c r="D177" s="94">
        <v>93.955399999999997</v>
      </c>
      <c r="E177" s="94">
        <v>0</v>
      </c>
      <c r="F177" s="94">
        <v>0</v>
      </c>
      <c r="G177" s="94">
        <v>566824.10100000002</v>
      </c>
      <c r="H177" s="94">
        <v>4752.5715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14662.8766</v>
      </c>
      <c r="C178" s="94">
        <v>12.7219</v>
      </c>
      <c r="D178" s="94">
        <v>105.6587</v>
      </c>
      <c r="E178" s="94">
        <v>0</v>
      </c>
      <c r="F178" s="94">
        <v>1E-4</v>
      </c>
      <c r="G178" s="94">
        <v>637424.70220000006</v>
      </c>
      <c r="H178" s="94">
        <v>5397.2069000000001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13234.8922</v>
      </c>
      <c r="C179" s="94">
        <v>11.455</v>
      </c>
      <c r="D179" s="94">
        <v>100.35769999999999</v>
      </c>
      <c r="E179" s="94">
        <v>0</v>
      </c>
      <c r="F179" s="94">
        <v>1E-4</v>
      </c>
      <c r="G179" s="94">
        <v>605465.7047</v>
      </c>
      <c r="H179" s="94">
        <v>4886.8058000000001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12915.6415</v>
      </c>
      <c r="C180" s="94">
        <v>11.1412</v>
      </c>
      <c r="D180" s="94">
        <v>104.64400000000001</v>
      </c>
      <c r="E180" s="94">
        <v>0</v>
      </c>
      <c r="F180" s="94">
        <v>1E-4</v>
      </c>
      <c r="G180" s="94">
        <v>631352.53969999996</v>
      </c>
      <c r="H180" s="94">
        <v>4789.3897999999999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12294.9956</v>
      </c>
      <c r="C181" s="94">
        <v>10.587899999999999</v>
      </c>
      <c r="D181" s="94">
        <v>102.83580000000001</v>
      </c>
      <c r="E181" s="94">
        <v>0</v>
      </c>
      <c r="F181" s="94">
        <v>0</v>
      </c>
      <c r="G181" s="94">
        <v>620455.54619999998</v>
      </c>
      <c r="H181" s="94">
        <v>4569.0664999999999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12254.7912</v>
      </c>
      <c r="C182" s="94">
        <v>10.5387</v>
      </c>
      <c r="D182" s="94">
        <v>105.10769999999999</v>
      </c>
      <c r="E182" s="94">
        <v>0</v>
      </c>
      <c r="F182" s="94">
        <v>0</v>
      </c>
      <c r="G182" s="94">
        <v>634172.8088</v>
      </c>
      <c r="H182" s="94">
        <v>4562.0833000000002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12790.992899999999</v>
      </c>
      <c r="C183" s="94">
        <v>11.0036</v>
      </c>
      <c r="D183" s="94">
        <v>109.0295</v>
      </c>
      <c r="E183" s="94">
        <v>0</v>
      </c>
      <c r="F183" s="94">
        <v>1E-4</v>
      </c>
      <c r="G183" s="94">
        <v>657832.68400000001</v>
      </c>
      <c r="H183" s="94">
        <v>4759.6288000000004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12320.931399999999</v>
      </c>
      <c r="C184" s="94">
        <v>10.594200000000001</v>
      </c>
      <c r="D184" s="94">
        <v>105.9226</v>
      </c>
      <c r="E184" s="94">
        <v>0</v>
      </c>
      <c r="F184" s="94">
        <v>0</v>
      </c>
      <c r="G184" s="94">
        <v>639090.2402</v>
      </c>
      <c r="H184" s="94">
        <v>4587.4606999999996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12816.3946</v>
      </c>
      <c r="C185" s="94">
        <v>11.0451</v>
      </c>
      <c r="D185" s="94">
        <v>105.7308</v>
      </c>
      <c r="E185" s="94">
        <v>0</v>
      </c>
      <c r="F185" s="94">
        <v>1E-4</v>
      </c>
      <c r="G185" s="94">
        <v>637916.81810000003</v>
      </c>
      <c r="H185" s="94">
        <v>4758.3561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12997.273300000001</v>
      </c>
      <c r="C186" s="94">
        <v>11.2416</v>
      </c>
      <c r="D186" s="94">
        <v>99.941800000000001</v>
      </c>
      <c r="E186" s="94">
        <v>0</v>
      </c>
      <c r="F186" s="94">
        <v>0</v>
      </c>
      <c r="G186" s="94">
        <v>602962.55039999995</v>
      </c>
      <c r="H186" s="94">
        <v>4803.2968000000001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15831.1834</v>
      </c>
      <c r="C187" s="94">
        <v>13.795400000000001</v>
      </c>
      <c r="D187" s="94">
        <v>103.36109999999999</v>
      </c>
      <c r="E187" s="94">
        <v>0</v>
      </c>
      <c r="F187" s="94">
        <v>1E-4</v>
      </c>
      <c r="G187" s="94">
        <v>623517.17020000005</v>
      </c>
      <c r="H187" s="94">
        <v>5794.5499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161455.22579999999</v>
      </c>
      <c r="C189" s="94">
        <v>139.6533</v>
      </c>
      <c r="D189" s="94">
        <v>1240.2344000000001</v>
      </c>
      <c r="E189" s="94">
        <v>0</v>
      </c>
      <c r="F189" s="94">
        <v>5.9999999999999995E-4</v>
      </c>
      <c r="G189" s="95">
        <v>7482500</v>
      </c>
      <c r="H189" s="94">
        <v>59663.831299999998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12254.7912</v>
      </c>
      <c r="C190" s="94">
        <v>10.5387</v>
      </c>
      <c r="D190" s="94">
        <v>93.955399999999997</v>
      </c>
      <c r="E190" s="94">
        <v>0</v>
      </c>
      <c r="F190" s="94">
        <v>0</v>
      </c>
      <c r="G190" s="94">
        <v>566824.10100000002</v>
      </c>
      <c r="H190" s="94">
        <v>4562.0833000000002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16431.7696</v>
      </c>
      <c r="C191" s="94">
        <v>14.338900000000001</v>
      </c>
      <c r="D191" s="94">
        <v>109.0295</v>
      </c>
      <c r="E191" s="94">
        <v>0</v>
      </c>
      <c r="F191" s="94">
        <v>1E-4</v>
      </c>
      <c r="G191" s="94">
        <v>657832.68400000001</v>
      </c>
      <c r="H191" s="94">
        <v>6003.4152000000004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128247000000</v>
      </c>
      <c r="C194" s="94">
        <v>97337.061000000002</v>
      </c>
      <c r="D194" s="94" t="s">
        <v>682</v>
      </c>
      <c r="E194" s="94">
        <v>72368.391000000003</v>
      </c>
      <c r="F194" s="94">
        <v>8089.5320000000002</v>
      </c>
      <c r="G194" s="94">
        <v>10936.459000000001</v>
      </c>
      <c r="H194" s="94">
        <v>0</v>
      </c>
      <c r="I194" s="94">
        <v>69.680000000000007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116220000000</v>
      </c>
      <c r="C195" s="94">
        <v>105858.841</v>
      </c>
      <c r="D195" s="94" t="s">
        <v>577</v>
      </c>
      <c r="E195" s="94">
        <v>72368.391000000003</v>
      </c>
      <c r="F195" s="94">
        <v>8089.5320000000002</v>
      </c>
      <c r="G195" s="94">
        <v>10936.459000000001</v>
      </c>
      <c r="H195" s="94">
        <v>0</v>
      </c>
      <c r="I195" s="94">
        <v>14464.459000000001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130696000000</v>
      </c>
      <c r="C196" s="94">
        <v>97267.381999999998</v>
      </c>
      <c r="D196" s="94" t="s">
        <v>578</v>
      </c>
      <c r="E196" s="94">
        <v>72368.391000000003</v>
      </c>
      <c r="F196" s="94">
        <v>8089.5320000000002</v>
      </c>
      <c r="G196" s="94">
        <v>10936.459000000001</v>
      </c>
      <c r="H196" s="94">
        <v>0</v>
      </c>
      <c r="I196" s="94">
        <v>0</v>
      </c>
      <c r="J196" s="94">
        <v>5873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124143000000</v>
      </c>
      <c r="C197" s="94">
        <v>110342.038</v>
      </c>
      <c r="D197" s="94" t="s">
        <v>579</v>
      </c>
      <c r="E197" s="94">
        <v>72368.391000000003</v>
      </c>
      <c r="F197" s="94">
        <v>8089.5320000000002</v>
      </c>
      <c r="G197" s="94">
        <v>10936.459000000001</v>
      </c>
      <c r="H197" s="94">
        <v>0</v>
      </c>
      <c r="I197" s="94">
        <v>18947.655999999999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129451000000</v>
      </c>
      <c r="C198" s="94">
        <v>112179.37</v>
      </c>
      <c r="D198" s="94" t="s">
        <v>580</v>
      </c>
      <c r="E198" s="94">
        <v>72368.391000000003</v>
      </c>
      <c r="F198" s="94">
        <v>8089.5320000000002</v>
      </c>
      <c r="G198" s="94">
        <v>10936.459000000001</v>
      </c>
      <c r="H198" s="94">
        <v>0</v>
      </c>
      <c r="I198" s="94">
        <v>20784.989000000001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127217000000</v>
      </c>
      <c r="C199" s="94">
        <v>113529.92200000001</v>
      </c>
      <c r="D199" s="94" t="s">
        <v>683</v>
      </c>
      <c r="E199" s="94">
        <v>72368.391000000003</v>
      </c>
      <c r="F199" s="94">
        <v>8089.5320000000002</v>
      </c>
      <c r="G199" s="94">
        <v>10936.459000000001</v>
      </c>
      <c r="H199" s="94">
        <v>0</v>
      </c>
      <c r="I199" s="94">
        <v>22135.54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130029000000</v>
      </c>
      <c r="C200" s="94">
        <v>122086.465</v>
      </c>
      <c r="D200" s="94" t="s">
        <v>581</v>
      </c>
      <c r="E200" s="94">
        <v>72368.391000000003</v>
      </c>
      <c r="F200" s="94">
        <v>8089.5320000000002</v>
      </c>
      <c r="G200" s="94">
        <v>10936.459000000001</v>
      </c>
      <c r="H200" s="94">
        <v>0</v>
      </c>
      <c r="I200" s="94">
        <v>30692.082999999999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134880000000</v>
      </c>
      <c r="C201" s="94">
        <v>118018.72100000001</v>
      </c>
      <c r="D201" s="94" t="s">
        <v>684</v>
      </c>
      <c r="E201" s="94">
        <v>72368.391000000003</v>
      </c>
      <c r="F201" s="94">
        <v>8089.5320000000002</v>
      </c>
      <c r="G201" s="94">
        <v>10936.459000000001</v>
      </c>
      <c r="H201" s="94">
        <v>0</v>
      </c>
      <c r="I201" s="94">
        <v>26624.339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131038000000</v>
      </c>
      <c r="C202" s="94">
        <v>132085.06200000001</v>
      </c>
      <c r="D202" s="94" t="s">
        <v>582</v>
      </c>
      <c r="E202" s="94">
        <v>72368.391000000003</v>
      </c>
      <c r="F202" s="94">
        <v>8089.5320000000002</v>
      </c>
      <c r="G202" s="94">
        <v>10936.459000000001</v>
      </c>
      <c r="H202" s="94">
        <v>0</v>
      </c>
      <c r="I202" s="94">
        <v>40690.680999999997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130797000000</v>
      </c>
      <c r="C203" s="94">
        <v>111829.16099999999</v>
      </c>
      <c r="D203" s="94" t="s">
        <v>583</v>
      </c>
      <c r="E203" s="94">
        <v>72368.391000000003</v>
      </c>
      <c r="F203" s="94">
        <v>8089.5320000000002</v>
      </c>
      <c r="G203" s="94">
        <v>10936.459000000001</v>
      </c>
      <c r="H203" s="94">
        <v>0</v>
      </c>
      <c r="I203" s="94">
        <v>20434.778999999999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123630000000</v>
      </c>
      <c r="C204" s="94">
        <v>97909.634999999995</v>
      </c>
      <c r="D204" s="94" t="s">
        <v>685</v>
      </c>
      <c r="E204" s="94">
        <v>72368.391000000003</v>
      </c>
      <c r="F204" s="94">
        <v>8089.5320000000002</v>
      </c>
      <c r="G204" s="94">
        <v>10936.459000000001</v>
      </c>
      <c r="H204" s="94">
        <v>0</v>
      </c>
      <c r="I204" s="94">
        <v>642.25400000000002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127844000000</v>
      </c>
      <c r="C205" s="94">
        <v>97267.381999999998</v>
      </c>
      <c r="D205" s="94" t="s">
        <v>642</v>
      </c>
      <c r="E205" s="94">
        <v>72368.391000000003</v>
      </c>
      <c r="F205" s="94">
        <v>8089.5320000000002</v>
      </c>
      <c r="G205" s="94">
        <v>10936.459000000001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1534190000000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116220000000</v>
      </c>
      <c r="C208" s="94">
        <v>97267.381999999998</v>
      </c>
      <c r="D208" s="94"/>
      <c r="E208" s="94">
        <v>72368.391000000003</v>
      </c>
      <c r="F208" s="94">
        <v>8089.5320000000002</v>
      </c>
      <c r="G208" s="94">
        <v>10936.459000000001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134880000000</v>
      </c>
      <c r="C209" s="94">
        <v>132085.06200000001</v>
      </c>
      <c r="D209" s="94"/>
      <c r="E209" s="94">
        <v>72368.391000000003</v>
      </c>
      <c r="F209" s="94">
        <v>8089.5320000000002</v>
      </c>
      <c r="G209" s="94">
        <v>10936.459000000001</v>
      </c>
      <c r="H209" s="94">
        <v>0</v>
      </c>
      <c r="I209" s="94">
        <v>40690.680999999997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63404.35</v>
      </c>
      <c r="C212" s="94">
        <v>4682.41</v>
      </c>
      <c r="D212" s="94">
        <v>0</v>
      </c>
      <c r="E212" s="94">
        <v>68086.75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30.33</v>
      </c>
      <c r="C213" s="94">
        <v>2.2400000000000002</v>
      </c>
      <c r="D213" s="94">
        <v>0</v>
      </c>
      <c r="E213" s="94">
        <v>32.57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30.33</v>
      </c>
      <c r="C214" s="94">
        <v>2.2400000000000002</v>
      </c>
      <c r="D214" s="94">
        <v>0</v>
      </c>
      <c r="E214" s="94">
        <v>32.57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2856.13</v>
      </c>
      <c r="C2" s="94">
        <v>1366.36</v>
      </c>
      <c r="D2" s="94">
        <v>1366.36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2856.13</v>
      </c>
      <c r="C3" s="94">
        <v>1366.36</v>
      </c>
      <c r="D3" s="94">
        <v>1366.36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7428.82</v>
      </c>
      <c r="C4" s="94">
        <v>3553.92</v>
      </c>
      <c r="D4" s="94">
        <v>3553.92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7428.82</v>
      </c>
      <c r="C5" s="94">
        <v>3553.92</v>
      </c>
      <c r="D5" s="94">
        <v>3553.92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1121.05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194.54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92.25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245.97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1735.08</v>
      </c>
      <c r="C28" s="94">
        <v>1121.05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0.505</v>
      </c>
      <c r="E46" s="94">
        <v>0.54700000000000004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0.505</v>
      </c>
      <c r="E47" s="94">
        <v>0.54700000000000004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0.505</v>
      </c>
      <c r="E48" s="94">
        <v>0.54700000000000004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0.33</v>
      </c>
      <c r="E50" s="94">
        <v>0.35199999999999998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0.505</v>
      </c>
      <c r="E51" s="94">
        <v>0.54700000000000004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0.505</v>
      </c>
      <c r="E52" s="94">
        <v>0.54700000000000004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0.33</v>
      </c>
      <c r="E54" s="94">
        <v>0.35199999999999998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0.505</v>
      </c>
      <c r="E55" s="94">
        <v>0.54700000000000004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0.505</v>
      </c>
      <c r="E56" s="94">
        <v>0.54700000000000004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0.33</v>
      </c>
      <c r="E58" s="94">
        <v>0.35199999999999998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0.505</v>
      </c>
      <c r="E59" s="94">
        <v>0.54700000000000004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0.505</v>
      </c>
      <c r="E60" s="94">
        <v>0.54700000000000004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0.33</v>
      </c>
      <c r="E62" s="94">
        <v>0.35199999999999998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0.505</v>
      </c>
      <c r="E63" s="94">
        <v>0.54700000000000004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0.505</v>
      </c>
      <c r="E64" s="94">
        <v>0.54700000000000004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0.33</v>
      </c>
      <c r="E66" s="94">
        <v>0.35199999999999998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0.505</v>
      </c>
      <c r="E67" s="94">
        <v>0.54700000000000004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0.505</v>
      </c>
      <c r="E68" s="94">
        <v>0.54700000000000004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0.33</v>
      </c>
      <c r="E70" s="94">
        <v>0.35199999999999998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0.505</v>
      </c>
      <c r="E71" s="94">
        <v>0.54700000000000004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0.505</v>
      </c>
      <c r="E72" s="94">
        <v>0.54700000000000004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0.33</v>
      </c>
      <c r="E74" s="94">
        <v>0.35199999999999998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0.505</v>
      </c>
      <c r="E75" s="94">
        <v>0.54700000000000004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0.505</v>
      </c>
      <c r="E76" s="94">
        <v>0.54700000000000004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0.33</v>
      </c>
      <c r="E78" s="94">
        <v>0.35199999999999998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0.505</v>
      </c>
      <c r="E79" s="94">
        <v>0.54700000000000004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0.505</v>
      </c>
      <c r="E80" s="94">
        <v>0.54700000000000004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0.33</v>
      </c>
      <c r="E82" s="94">
        <v>0.35199999999999998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0.505</v>
      </c>
      <c r="E83" s="94">
        <v>0.54700000000000004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0.505</v>
      </c>
      <c r="E84" s="94">
        <v>0.54700000000000004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0.505</v>
      </c>
      <c r="E85" s="94">
        <v>0.54700000000000004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0.33</v>
      </c>
      <c r="E87" s="94">
        <v>0.35199999999999998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3.3540000000000001</v>
      </c>
      <c r="F90" s="94">
        <v>0.35499999999999998</v>
      </c>
      <c r="G90" s="94">
        <v>0.27400000000000002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3.3540000000000001</v>
      </c>
      <c r="F91" s="94">
        <v>0.35499999999999998</v>
      </c>
      <c r="G91" s="94">
        <v>0.27400000000000002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3.3540000000000001</v>
      </c>
      <c r="F92" s="94">
        <v>0.35499999999999998</v>
      </c>
      <c r="G92" s="94">
        <v>0.27400000000000002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3.3540000000000001</v>
      </c>
      <c r="F93" s="94">
        <v>0.35499999999999998</v>
      </c>
      <c r="G93" s="94">
        <v>0.27400000000000002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3.3540000000000001</v>
      </c>
      <c r="F94" s="94">
        <v>0.35499999999999998</v>
      </c>
      <c r="G94" s="94">
        <v>0.27400000000000002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3.3540000000000001</v>
      </c>
      <c r="F95" s="94">
        <v>0.35499999999999998</v>
      </c>
      <c r="G95" s="94">
        <v>0.27400000000000002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3.3540000000000001</v>
      </c>
      <c r="F96" s="94">
        <v>0.35499999999999998</v>
      </c>
      <c r="G96" s="94">
        <v>0.27400000000000002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3.3540000000000001</v>
      </c>
      <c r="F97" s="94">
        <v>0.35499999999999998</v>
      </c>
      <c r="G97" s="94">
        <v>0.27400000000000002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3.3540000000000001</v>
      </c>
      <c r="F98" s="94">
        <v>0.35499999999999998</v>
      </c>
      <c r="G98" s="94">
        <v>0.27400000000000002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3.3540000000000001</v>
      </c>
      <c r="F99" s="94">
        <v>0.35499999999999998</v>
      </c>
      <c r="G99" s="94">
        <v>0.27400000000000002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3.3540000000000001</v>
      </c>
      <c r="F100" s="94">
        <v>0.35499999999999998</v>
      </c>
      <c r="G100" s="94">
        <v>0.27400000000000002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3.3540000000000001</v>
      </c>
      <c r="F101" s="94">
        <v>0.35499999999999998</v>
      </c>
      <c r="G101" s="94">
        <v>0.27400000000000002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3.3540000000000001</v>
      </c>
      <c r="F102" s="94">
        <v>0.35499999999999998</v>
      </c>
      <c r="G102" s="94">
        <v>0.27400000000000002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3.3540000000000001</v>
      </c>
      <c r="F103" s="94">
        <v>0.35499999999999998</v>
      </c>
      <c r="G103" s="94">
        <v>0.27400000000000002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3.3540000000000001</v>
      </c>
      <c r="F104" s="94">
        <v>0.35499999999999998</v>
      </c>
      <c r="G104" s="94">
        <v>0.27400000000000002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3.3540000000000001</v>
      </c>
      <c r="F105" s="94">
        <v>0.35499999999999998</v>
      </c>
      <c r="G105" s="94">
        <v>0.27400000000000002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3.3540000000000001</v>
      </c>
      <c r="F106" s="94">
        <v>0.35499999999999998</v>
      </c>
      <c r="G106" s="94">
        <v>0.27400000000000002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3.3540000000000001</v>
      </c>
      <c r="F107" s="94">
        <v>0.35499999999999998</v>
      </c>
      <c r="G107" s="94">
        <v>0.27400000000000002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3.3540000000000001</v>
      </c>
      <c r="F108" s="94">
        <v>0.35499999999999998</v>
      </c>
      <c r="G108" s="94">
        <v>0.27400000000000002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3.3540000000000001</v>
      </c>
      <c r="F109" s="94">
        <v>0.35499999999999998</v>
      </c>
      <c r="G109" s="94">
        <v>0.27400000000000002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3.3540000000000001</v>
      </c>
      <c r="F110" s="94">
        <v>0.35499999999999998</v>
      </c>
      <c r="G110" s="94">
        <v>0.27400000000000002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3.3540000000000001</v>
      </c>
      <c r="F111" s="94">
        <v>0.35499999999999998</v>
      </c>
      <c r="G111" s="94">
        <v>0.27400000000000002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3.3540000000000001</v>
      </c>
      <c r="F112" s="94">
        <v>0.35499999999999998</v>
      </c>
      <c r="G112" s="94">
        <v>0.27400000000000002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3.3540000000000001</v>
      </c>
      <c r="F113" s="94">
        <v>0.35499999999999998</v>
      </c>
      <c r="G113" s="94">
        <v>0.27400000000000002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3.3540000000000001</v>
      </c>
      <c r="F114" s="94">
        <v>0.35499999999999998</v>
      </c>
      <c r="G114" s="94">
        <v>0.27400000000000002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3.3540000000000001</v>
      </c>
      <c r="F115" s="94">
        <v>0.35499999999999998</v>
      </c>
      <c r="G115" s="94">
        <v>0.27400000000000002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3.3540000000000001</v>
      </c>
      <c r="F116" s="94">
        <v>0.35499999999999998</v>
      </c>
      <c r="G116" s="94">
        <v>0.27400000000000002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3.3540000000000001</v>
      </c>
      <c r="F117" s="94">
        <v>0.35499999999999998</v>
      </c>
      <c r="G117" s="94">
        <v>0.27400000000000002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3.3540000000000001</v>
      </c>
      <c r="F118" s="94">
        <v>0.35499999999999998</v>
      </c>
      <c r="G118" s="94">
        <v>0.27400000000000002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3.3540000000000001</v>
      </c>
      <c r="F119" s="94">
        <v>0.35499999999999998</v>
      </c>
      <c r="G119" s="94">
        <v>0.27400000000000002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3.3540000000000001</v>
      </c>
      <c r="F120" s="94">
        <v>0.35499999999999998</v>
      </c>
      <c r="G120" s="94">
        <v>0.27400000000000002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3.3540000000000001</v>
      </c>
      <c r="F121" s="94">
        <v>0.35499999999999998</v>
      </c>
      <c r="G121" s="94">
        <v>0.27400000000000002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3.3540000000000001</v>
      </c>
      <c r="F122" s="94">
        <v>0.35499999999999998</v>
      </c>
      <c r="G122" s="94">
        <v>0.27400000000000002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3.3540000000000001</v>
      </c>
      <c r="F123" s="94">
        <v>0.35499999999999998</v>
      </c>
      <c r="G123" s="94">
        <v>0.27400000000000002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3.3540000000000001</v>
      </c>
      <c r="F124" s="94">
        <v>0.35499999999999998</v>
      </c>
      <c r="G124" s="94">
        <v>0.27400000000000002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3.3540000000000001</v>
      </c>
      <c r="F125" s="94">
        <v>0.35499999999999998</v>
      </c>
      <c r="G125" s="94">
        <v>0.27400000000000002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3.35</v>
      </c>
      <c r="F126" s="94">
        <v>0.35499999999999998</v>
      </c>
      <c r="G126" s="94">
        <v>0.27400000000000002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3.35</v>
      </c>
      <c r="F128" s="94">
        <v>0.35499999999999998</v>
      </c>
      <c r="G128" s="94">
        <v>0.27400000000000002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27644.09</v>
      </c>
      <c r="D134" s="94">
        <v>18689.71</v>
      </c>
      <c r="E134" s="94">
        <v>8954.39</v>
      </c>
      <c r="F134" s="94">
        <v>0.68</v>
      </c>
      <c r="G134" s="94">
        <v>3.44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58917.120000000003</v>
      </c>
      <c r="D135" s="94">
        <v>40025.089999999997</v>
      </c>
      <c r="E135" s="94">
        <v>18892.03</v>
      </c>
      <c r="F135" s="94">
        <v>0.68</v>
      </c>
      <c r="G135" s="94">
        <v>3.19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22845.85</v>
      </c>
      <c r="D136" s="94">
        <v>16440.419999999998</v>
      </c>
      <c r="E136" s="94">
        <v>6405.43</v>
      </c>
      <c r="F136" s="94">
        <v>0.72</v>
      </c>
      <c r="G136" s="94">
        <v>3.55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22158.41</v>
      </c>
      <c r="D137" s="94">
        <v>14980.93</v>
      </c>
      <c r="E137" s="94">
        <v>7177.48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21519.71</v>
      </c>
      <c r="D138" s="94">
        <v>14549.11</v>
      </c>
      <c r="E138" s="94">
        <v>6970.59</v>
      </c>
      <c r="F138" s="94">
        <v>0.68</v>
      </c>
      <c r="G138" s="94">
        <v>3.45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21401.24</v>
      </c>
      <c r="D139" s="94">
        <v>14469.02</v>
      </c>
      <c r="E139" s="94">
        <v>6932.22</v>
      </c>
      <c r="F139" s="94">
        <v>0.68</v>
      </c>
      <c r="G139" s="94">
        <v>3.45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37605.58</v>
      </c>
      <c r="D140" s="94">
        <v>25424.5</v>
      </c>
      <c r="E140" s="94">
        <v>12181.08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19588.48</v>
      </c>
      <c r="D141" s="94">
        <v>13243.44</v>
      </c>
      <c r="E141" s="94">
        <v>6345.04</v>
      </c>
      <c r="F141" s="94">
        <v>0.68</v>
      </c>
      <c r="G141" s="94">
        <v>3.45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19489.53</v>
      </c>
      <c r="D142" s="94">
        <v>13176.54</v>
      </c>
      <c r="E142" s="94">
        <v>6312.98</v>
      </c>
      <c r="F142" s="94">
        <v>0.68</v>
      </c>
      <c r="G142" s="94">
        <v>3.45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19560.39</v>
      </c>
      <c r="D143" s="94">
        <v>13224.45</v>
      </c>
      <c r="E143" s="94">
        <v>6335.94</v>
      </c>
      <c r="F143" s="94">
        <v>0.68</v>
      </c>
      <c r="G143" s="94">
        <v>3.45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35664.660000000003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62710.5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27267.63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27208.560000000001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27205.67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27215.83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54211.22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27216.15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27210.880000000001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27293.5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1.1100000000000001</v>
      </c>
      <c r="F158" s="94">
        <v>1268.18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2.4</v>
      </c>
      <c r="F159" s="94">
        <v>2629.27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1.08</v>
      </c>
      <c r="F160" s="94">
        <v>1234.26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0.89</v>
      </c>
      <c r="F161" s="94">
        <v>1016.52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0.54</v>
      </c>
      <c r="D162" s="94">
        <v>622</v>
      </c>
      <c r="E162" s="94">
        <v>0.87</v>
      </c>
      <c r="F162" s="94">
        <v>1005.17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0.54</v>
      </c>
      <c r="D163" s="94">
        <v>622</v>
      </c>
      <c r="E163" s="94">
        <v>0.86</v>
      </c>
      <c r="F163" s="94">
        <v>999.64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1.51</v>
      </c>
      <c r="F164" s="94">
        <v>1725.17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0.54</v>
      </c>
      <c r="D165" s="94">
        <v>622</v>
      </c>
      <c r="E165" s="94">
        <v>0.79</v>
      </c>
      <c r="F165" s="94">
        <v>914.97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0.54</v>
      </c>
      <c r="D166" s="94">
        <v>622</v>
      </c>
      <c r="E166" s="94">
        <v>0.78</v>
      </c>
      <c r="F166" s="94">
        <v>910.35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0.54</v>
      </c>
      <c r="D167" s="94">
        <v>622</v>
      </c>
      <c r="E167" s="94">
        <v>0.79</v>
      </c>
      <c r="F167" s="94">
        <v>913.65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37379.343099999998</v>
      </c>
      <c r="C176" s="94">
        <v>58.264499999999998</v>
      </c>
      <c r="D176" s="94">
        <v>134.5258</v>
      </c>
      <c r="E176" s="94">
        <v>0</v>
      </c>
      <c r="F176" s="94">
        <v>5.9999999999999995E-4</v>
      </c>
      <c r="G176" s="94">
        <v>8362.0373999999993</v>
      </c>
      <c r="H176" s="94">
        <v>15162.201999999999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31838.598000000002</v>
      </c>
      <c r="C177" s="94">
        <v>50.834800000000001</v>
      </c>
      <c r="D177" s="94">
        <v>121.24890000000001</v>
      </c>
      <c r="E177" s="94">
        <v>0</v>
      </c>
      <c r="F177" s="94">
        <v>5.0000000000000001E-4</v>
      </c>
      <c r="G177" s="94">
        <v>7537.3478999999998</v>
      </c>
      <c r="H177" s="94">
        <v>13025.060799999999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29699.617200000001</v>
      </c>
      <c r="C178" s="94">
        <v>51.678600000000003</v>
      </c>
      <c r="D178" s="94">
        <v>136.61949999999999</v>
      </c>
      <c r="E178" s="94">
        <v>0</v>
      </c>
      <c r="F178" s="94">
        <v>5.9999999999999995E-4</v>
      </c>
      <c r="G178" s="94">
        <v>8494.8282999999992</v>
      </c>
      <c r="H178" s="94">
        <v>12539.441800000001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24571.511399999999</v>
      </c>
      <c r="C179" s="94">
        <v>45.577500000000001</v>
      </c>
      <c r="D179" s="94">
        <v>128.61199999999999</v>
      </c>
      <c r="E179" s="94">
        <v>0</v>
      </c>
      <c r="F179" s="94">
        <v>5.0000000000000001E-4</v>
      </c>
      <c r="G179" s="94">
        <v>7998.0195999999996</v>
      </c>
      <c r="H179" s="94">
        <v>10632.3487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24714.345799999999</v>
      </c>
      <c r="C180" s="94">
        <v>48.37</v>
      </c>
      <c r="D180" s="94">
        <v>143.31540000000001</v>
      </c>
      <c r="E180" s="94">
        <v>0</v>
      </c>
      <c r="F180" s="94">
        <v>5.9999999999999995E-4</v>
      </c>
      <c r="G180" s="94">
        <v>8913.2343999999994</v>
      </c>
      <c r="H180" s="94">
        <v>10925.261699999999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28080.920099999999</v>
      </c>
      <c r="C181" s="94">
        <v>56.070999999999998</v>
      </c>
      <c r="D181" s="94">
        <v>168.9785</v>
      </c>
      <c r="E181" s="94">
        <v>0</v>
      </c>
      <c r="F181" s="94">
        <v>6.9999999999999999E-4</v>
      </c>
      <c r="G181" s="94">
        <v>10509.638000000001</v>
      </c>
      <c r="H181" s="94">
        <v>12515.184600000001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30265.392100000001</v>
      </c>
      <c r="C182" s="94">
        <v>60.500599999999999</v>
      </c>
      <c r="D182" s="94">
        <v>182.49760000000001</v>
      </c>
      <c r="E182" s="94">
        <v>0</v>
      </c>
      <c r="F182" s="94">
        <v>6.9999999999999999E-4</v>
      </c>
      <c r="G182" s="94">
        <v>11350.4817</v>
      </c>
      <c r="H182" s="94">
        <v>13494.9588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31189.396700000001</v>
      </c>
      <c r="C183" s="94">
        <v>62.3245</v>
      </c>
      <c r="D183" s="94">
        <v>187.94120000000001</v>
      </c>
      <c r="E183" s="94">
        <v>0</v>
      </c>
      <c r="F183" s="94">
        <v>8.0000000000000004E-4</v>
      </c>
      <c r="G183" s="94">
        <v>11689.043100000001</v>
      </c>
      <c r="H183" s="94">
        <v>13904.840700000001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25502.224600000001</v>
      </c>
      <c r="C184" s="94">
        <v>50.709499999999998</v>
      </c>
      <c r="D184" s="94">
        <v>152.28800000000001</v>
      </c>
      <c r="E184" s="94">
        <v>0</v>
      </c>
      <c r="F184" s="94">
        <v>5.9999999999999995E-4</v>
      </c>
      <c r="G184" s="94">
        <v>9471.5076000000008</v>
      </c>
      <c r="H184" s="94">
        <v>11346.478300000001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25415.0694</v>
      </c>
      <c r="C185" s="94">
        <v>48.371200000000002</v>
      </c>
      <c r="D185" s="94">
        <v>139.81290000000001</v>
      </c>
      <c r="E185" s="94">
        <v>0</v>
      </c>
      <c r="F185" s="94">
        <v>5.9999999999999995E-4</v>
      </c>
      <c r="G185" s="94">
        <v>8694.9829000000009</v>
      </c>
      <c r="H185" s="94">
        <v>11109.7327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26971.315699999999</v>
      </c>
      <c r="C186" s="94">
        <v>48.035400000000003</v>
      </c>
      <c r="D186" s="94">
        <v>130.16560000000001</v>
      </c>
      <c r="E186" s="94">
        <v>0</v>
      </c>
      <c r="F186" s="94">
        <v>5.0000000000000001E-4</v>
      </c>
      <c r="G186" s="94">
        <v>8093.9602999999997</v>
      </c>
      <c r="H186" s="94">
        <v>11488.4859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34445.528700000003</v>
      </c>
      <c r="C187" s="94">
        <v>55.447400000000002</v>
      </c>
      <c r="D187" s="94">
        <v>133.6628</v>
      </c>
      <c r="E187" s="94">
        <v>0</v>
      </c>
      <c r="F187" s="94">
        <v>5.9999999999999995E-4</v>
      </c>
      <c r="G187" s="94">
        <v>8309.2567999999992</v>
      </c>
      <c r="H187" s="94">
        <v>14132.7165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350073.26280000003</v>
      </c>
      <c r="C189" s="94">
        <v>636.18510000000003</v>
      </c>
      <c r="D189" s="94">
        <v>1759.6681000000001</v>
      </c>
      <c r="E189" s="94">
        <v>0</v>
      </c>
      <c r="F189" s="94">
        <v>7.1999999999999998E-3</v>
      </c>
      <c r="G189" s="94">
        <v>109424.33809999999</v>
      </c>
      <c r="H189" s="94">
        <v>150276.7126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24571.511399999999</v>
      </c>
      <c r="C190" s="94">
        <v>45.577500000000001</v>
      </c>
      <c r="D190" s="94">
        <v>121.24890000000001</v>
      </c>
      <c r="E190" s="94">
        <v>0</v>
      </c>
      <c r="F190" s="94">
        <v>5.0000000000000001E-4</v>
      </c>
      <c r="G190" s="94">
        <v>7537.3478999999998</v>
      </c>
      <c r="H190" s="94">
        <v>10632.3487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37379.343099999998</v>
      </c>
      <c r="C191" s="94">
        <v>62.3245</v>
      </c>
      <c r="D191" s="94">
        <v>187.94120000000001</v>
      </c>
      <c r="E191" s="94">
        <v>0</v>
      </c>
      <c r="F191" s="94">
        <v>8.0000000000000004E-4</v>
      </c>
      <c r="G191" s="94">
        <v>11689.043100000001</v>
      </c>
      <c r="H191" s="94">
        <v>15162.201999999999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132592000000</v>
      </c>
      <c r="C194" s="94">
        <v>98948.107000000004</v>
      </c>
      <c r="D194" s="94" t="s">
        <v>643</v>
      </c>
      <c r="E194" s="94">
        <v>72368.391000000003</v>
      </c>
      <c r="F194" s="94">
        <v>8089.5320000000002</v>
      </c>
      <c r="G194" s="94">
        <v>12617.183999999999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119515000000</v>
      </c>
      <c r="C195" s="94">
        <v>98948.107000000004</v>
      </c>
      <c r="D195" s="94" t="s">
        <v>585</v>
      </c>
      <c r="E195" s="94">
        <v>72368.391000000003</v>
      </c>
      <c r="F195" s="94">
        <v>8089.5320000000002</v>
      </c>
      <c r="G195" s="94">
        <v>12617.183999999999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134697000000</v>
      </c>
      <c r="C196" s="94">
        <v>116625.63</v>
      </c>
      <c r="D196" s="94" t="s">
        <v>586</v>
      </c>
      <c r="E196" s="94">
        <v>72368.391000000003</v>
      </c>
      <c r="F196" s="94">
        <v>8089.5320000000002</v>
      </c>
      <c r="G196" s="94">
        <v>12617.183999999999</v>
      </c>
      <c r="H196" s="94">
        <v>0</v>
      </c>
      <c r="I196" s="94">
        <v>23550.523000000001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126820000000</v>
      </c>
      <c r="C197" s="94">
        <v>117283.679</v>
      </c>
      <c r="D197" s="94" t="s">
        <v>587</v>
      </c>
      <c r="E197" s="94">
        <v>72368.391000000003</v>
      </c>
      <c r="F197" s="94">
        <v>8089.5320000000002</v>
      </c>
      <c r="G197" s="94">
        <v>12617.183999999999</v>
      </c>
      <c r="H197" s="94">
        <v>0</v>
      </c>
      <c r="I197" s="94">
        <v>24208.573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141332000000</v>
      </c>
      <c r="C198" s="94">
        <v>136529.12299999999</v>
      </c>
      <c r="D198" s="94" t="s">
        <v>571</v>
      </c>
      <c r="E198" s="94">
        <v>72368.391000000003</v>
      </c>
      <c r="F198" s="94">
        <v>8089.5320000000002</v>
      </c>
      <c r="G198" s="94">
        <v>12617.183999999999</v>
      </c>
      <c r="H198" s="94">
        <v>0</v>
      </c>
      <c r="I198" s="94">
        <v>43454.016000000003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166645000000</v>
      </c>
      <c r="C199" s="94">
        <v>163425.606</v>
      </c>
      <c r="D199" s="94" t="s">
        <v>686</v>
      </c>
      <c r="E199" s="94">
        <v>72368.391000000003</v>
      </c>
      <c r="F199" s="94">
        <v>8089.5320000000002</v>
      </c>
      <c r="G199" s="94">
        <v>12617.183999999999</v>
      </c>
      <c r="H199" s="94">
        <v>0</v>
      </c>
      <c r="I199" s="94">
        <v>70350.498999999996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179978000000</v>
      </c>
      <c r="C200" s="94">
        <v>168948.82</v>
      </c>
      <c r="D200" s="94" t="s">
        <v>588</v>
      </c>
      <c r="E200" s="94">
        <v>72368.391000000003</v>
      </c>
      <c r="F200" s="94">
        <v>8089.5320000000002</v>
      </c>
      <c r="G200" s="94">
        <v>12617.183999999999</v>
      </c>
      <c r="H200" s="94">
        <v>0</v>
      </c>
      <c r="I200" s="94">
        <v>75873.714000000007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185346000000</v>
      </c>
      <c r="C201" s="94">
        <v>169033.492</v>
      </c>
      <c r="D201" s="94" t="s">
        <v>628</v>
      </c>
      <c r="E201" s="94">
        <v>72368.391000000003</v>
      </c>
      <c r="F201" s="94">
        <v>8089.5320000000002</v>
      </c>
      <c r="G201" s="94">
        <v>12617.183999999999</v>
      </c>
      <c r="H201" s="94">
        <v>0</v>
      </c>
      <c r="I201" s="94">
        <v>75958.384999999995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150184000000</v>
      </c>
      <c r="C202" s="94">
        <v>147246.098</v>
      </c>
      <c r="D202" s="94" t="s">
        <v>589</v>
      </c>
      <c r="E202" s="94">
        <v>72368.391000000003</v>
      </c>
      <c r="F202" s="94">
        <v>8089.5320000000002</v>
      </c>
      <c r="G202" s="94">
        <v>12617.183999999999</v>
      </c>
      <c r="H202" s="94">
        <v>0</v>
      </c>
      <c r="I202" s="94">
        <v>54170.991000000002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137871000000</v>
      </c>
      <c r="C203" s="94">
        <v>131036.74400000001</v>
      </c>
      <c r="D203" s="94" t="s">
        <v>687</v>
      </c>
      <c r="E203" s="94">
        <v>72368.391000000003</v>
      </c>
      <c r="F203" s="94">
        <v>8089.5320000000002</v>
      </c>
      <c r="G203" s="94">
        <v>12617.183999999999</v>
      </c>
      <c r="H203" s="94">
        <v>0</v>
      </c>
      <c r="I203" s="94">
        <v>37961.637000000002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128341000000</v>
      </c>
      <c r="C204" s="94">
        <v>121707.243</v>
      </c>
      <c r="D204" s="94" t="s">
        <v>644</v>
      </c>
      <c r="E204" s="94">
        <v>72368.391000000003</v>
      </c>
      <c r="F204" s="94">
        <v>8089.5320000000002</v>
      </c>
      <c r="G204" s="94">
        <v>12617.183999999999</v>
      </c>
      <c r="H204" s="94">
        <v>0</v>
      </c>
      <c r="I204" s="94">
        <v>28632.135999999999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131755000000</v>
      </c>
      <c r="C205" s="94">
        <v>98948.107000000004</v>
      </c>
      <c r="D205" s="94" t="s">
        <v>645</v>
      </c>
      <c r="E205" s="94">
        <v>72368.391000000003</v>
      </c>
      <c r="F205" s="94">
        <v>8089.5320000000002</v>
      </c>
      <c r="G205" s="94">
        <v>12617.183999999999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1735080000000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119515000000</v>
      </c>
      <c r="C208" s="94">
        <v>98948.107000000004</v>
      </c>
      <c r="D208" s="94"/>
      <c r="E208" s="94">
        <v>72368.391000000003</v>
      </c>
      <c r="F208" s="94">
        <v>8089.5320000000002</v>
      </c>
      <c r="G208" s="94">
        <v>12617.183999999999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185346000000</v>
      </c>
      <c r="C209" s="94">
        <v>169033.492</v>
      </c>
      <c r="D209" s="94"/>
      <c r="E209" s="94">
        <v>72368.391000000003</v>
      </c>
      <c r="F209" s="94">
        <v>8089.5320000000002</v>
      </c>
      <c r="G209" s="94">
        <v>12617.183999999999</v>
      </c>
      <c r="H209" s="94">
        <v>0</v>
      </c>
      <c r="I209" s="94">
        <v>75958.384999999995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37084.61</v>
      </c>
      <c r="C212" s="94">
        <v>10826.24</v>
      </c>
      <c r="D212" s="94">
        <v>0</v>
      </c>
      <c r="E212" s="94">
        <v>47910.84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17.739999999999998</v>
      </c>
      <c r="C213" s="94">
        <v>5.18</v>
      </c>
      <c r="D213" s="94">
        <v>0</v>
      </c>
      <c r="E213" s="94">
        <v>22.92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17.739999999999998</v>
      </c>
      <c r="C214" s="94">
        <v>5.18</v>
      </c>
      <c r="D214" s="94">
        <v>0</v>
      </c>
      <c r="E214" s="94">
        <v>22.92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2474.96</v>
      </c>
      <c r="C2" s="94">
        <v>1184.01</v>
      </c>
      <c r="D2" s="94">
        <v>1184.01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2474.96</v>
      </c>
      <c r="C3" s="94">
        <v>1184.01</v>
      </c>
      <c r="D3" s="94">
        <v>1184.01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6446.4</v>
      </c>
      <c r="C4" s="94">
        <v>3083.93</v>
      </c>
      <c r="D4" s="94">
        <v>3083.93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6446.4</v>
      </c>
      <c r="C5" s="94">
        <v>3083.93</v>
      </c>
      <c r="D5" s="94">
        <v>3083.93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793.13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138.66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248.56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1681.83</v>
      </c>
      <c r="C28" s="94">
        <v>793.13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0.56799999999999995</v>
      </c>
      <c r="E46" s="94">
        <v>0.621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0.56799999999999995</v>
      </c>
      <c r="E47" s="94">
        <v>0.621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0.56799999999999995</v>
      </c>
      <c r="E48" s="94">
        <v>0.621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0.33500000000000002</v>
      </c>
      <c r="E50" s="94">
        <v>0.35799999999999998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0.56799999999999995</v>
      </c>
      <c r="E51" s="94">
        <v>0.621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0.56799999999999995</v>
      </c>
      <c r="E52" s="94">
        <v>0.621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0.33500000000000002</v>
      </c>
      <c r="E54" s="94">
        <v>0.35799999999999998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0.56799999999999995</v>
      </c>
      <c r="E55" s="94">
        <v>0.621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0.56799999999999995</v>
      </c>
      <c r="E56" s="94">
        <v>0.621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0.33500000000000002</v>
      </c>
      <c r="E58" s="94">
        <v>0.35799999999999998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0.56799999999999995</v>
      </c>
      <c r="E59" s="94">
        <v>0.621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0.56799999999999995</v>
      </c>
      <c r="E60" s="94">
        <v>0.621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0.33500000000000002</v>
      </c>
      <c r="E62" s="94">
        <v>0.35799999999999998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0.56799999999999995</v>
      </c>
      <c r="E63" s="94">
        <v>0.621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0.56799999999999995</v>
      </c>
      <c r="E64" s="94">
        <v>0.621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0.33500000000000002</v>
      </c>
      <c r="E66" s="94">
        <v>0.35799999999999998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0.56799999999999995</v>
      </c>
      <c r="E67" s="94">
        <v>0.621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0.56799999999999995</v>
      </c>
      <c r="E68" s="94">
        <v>0.621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0.33500000000000002</v>
      </c>
      <c r="E70" s="94">
        <v>0.35799999999999998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0.56799999999999995</v>
      </c>
      <c r="E71" s="94">
        <v>0.621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0.56799999999999995</v>
      </c>
      <c r="E72" s="94">
        <v>0.621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0.33500000000000002</v>
      </c>
      <c r="E74" s="94">
        <v>0.35799999999999998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0.56799999999999995</v>
      </c>
      <c r="E75" s="94">
        <v>0.621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0.56799999999999995</v>
      </c>
      <c r="E76" s="94">
        <v>0.621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0.33500000000000002</v>
      </c>
      <c r="E78" s="94">
        <v>0.35799999999999998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0.56799999999999995</v>
      </c>
      <c r="E79" s="94">
        <v>0.621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0.56799999999999995</v>
      </c>
      <c r="E80" s="94">
        <v>0.621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0.33500000000000002</v>
      </c>
      <c r="E82" s="94">
        <v>0.35799999999999998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0.56799999999999995</v>
      </c>
      <c r="E83" s="94">
        <v>0.621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0.56799999999999995</v>
      </c>
      <c r="E84" s="94">
        <v>0.621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0.56799999999999995</v>
      </c>
      <c r="E85" s="94">
        <v>0.621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0.33500000000000002</v>
      </c>
      <c r="E87" s="94">
        <v>0.35799999999999998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4.0919999999999996</v>
      </c>
      <c r="F90" s="94">
        <v>0.36199999999999999</v>
      </c>
      <c r="G90" s="94">
        <v>0.22500000000000001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4.0919999999999996</v>
      </c>
      <c r="F91" s="94">
        <v>0.36199999999999999</v>
      </c>
      <c r="G91" s="94">
        <v>0.22500000000000001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4.0919999999999996</v>
      </c>
      <c r="F92" s="94">
        <v>0.36199999999999999</v>
      </c>
      <c r="G92" s="94">
        <v>0.22500000000000001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4.0919999999999996</v>
      </c>
      <c r="F93" s="94">
        <v>0.36199999999999999</v>
      </c>
      <c r="G93" s="94">
        <v>0.22500000000000001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4.0919999999999996</v>
      </c>
      <c r="F94" s="94">
        <v>0.36199999999999999</v>
      </c>
      <c r="G94" s="94">
        <v>0.22500000000000001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4.0919999999999996</v>
      </c>
      <c r="F95" s="94">
        <v>0.36199999999999999</v>
      </c>
      <c r="G95" s="94">
        <v>0.22500000000000001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4.0919999999999996</v>
      </c>
      <c r="F96" s="94">
        <v>0.36199999999999999</v>
      </c>
      <c r="G96" s="94">
        <v>0.22500000000000001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4.0919999999999996</v>
      </c>
      <c r="F97" s="94">
        <v>0.36199999999999999</v>
      </c>
      <c r="G97" s="94">
        <v>0.22500000000000001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4.0919999999999996</v>
      </c>
      <c r="F98" s="94">
        <v>0.36199999999999999</v>
      </c>
      <c r="G98" s="94">
        <v>0.22500000000000001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4.0919999999999996</v>
      </c>
      <c r="F99" s="94">
        <v>0.36199999999999999</v>
      </c>
      <c r="G99" s="94">
        <v>0.22500000000000001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4.0919999999999996</v>
      </c>
      <c r="F100" s="94">
        <v>0.36199999999999999</v>
      </c>
      <c r="G100" s="94">
        <v>0.22500000000000001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4.0919999999999996</v>
      </c>
      <c r="F101" s="94">
        <v>0.36199999999999999</v>
      </c>
      <c r="G101" s="94">
        <v>0.22500000000000001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4.0919999999999996</v>
      </c>
      <c r="F102" s="94">
        <v>0.36199999999999999</v>
      </c>
      <c r="G102" s="94">
        <v>0.22500000000000001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4.0919999999999996</v>
      </c>
      <c r="F103" s="94">
        <v>0.36199999999999999</v>
      </c>
      <c r="G103" s="94">
        <v>0.22500000000000001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4.0919999999999996</v>
      </c>
      <c r="F104" s="94">
        <v>0.36199999999999999</v>
      </c>
      <c r="G104" s="94">
        <v>0.22500000000000001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4.0919999999999996</v>
      </c>
      <c r="F105" s="94">
        <v>0.36199999999999999</v>
      </c>
      <c r="G105" s="94">
        <v>0.22500000000000001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4.0919999999999996</v>
      </c>
      <c r="F106" s="94">
        <v>0.36199999999999999</v>
      </c>
      <c r="G106" s="94">
        <v>0.22500000000000001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4.0919999999999996</v>
      </c>
      <c r="F107" s="94">
        <v>0.36199999999999999</v>
      </c>
      <c r="G107" s="94">
        <v>0.22500000000000001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4.0919999999999996</v>
      </c>
      <c r="F108" s="94">
        <v>0.36199999999999999</v>
      </c>
      <c r="G108" s="94">
        <v>0.22500000000000001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4.0919999999999996</v>
      </c>
      <c r="F109" s="94">
        <v>0.36199999999999999</v>
      </c>
      <c r="G109" s="94">
        <v>0.22500000000000001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4.0919999999999996</v>
      </c>
      <c r="F110" s="94">
        <v>0.36199999999999999</v>
      </c>
      <c r="G110" s="94">
        <v>0.22500000000000001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4.0919999999999996</v>
      </c>
      <c r="F111" s="94">
        <v>0.36199999999999999</v>
      </c>
      <c r="G111" s="94">
        <v>0.22500000000000001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4.0919999999999996</v>
      </c>
      <c r="F112" s="94">
        <v>0.36199999999999999</v>
      </c>
      <c r="G112" s="94">
        <v>0.22500000000000001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4.0919999999999996</v>
      </c>
      <c r="F113" s="94">
        <v>0.36199999999999999</v>
      </c>
      <c r="G113" s="94">
        <v>0.22500000000000001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4.0919999999999996</v>
      </c>
      <c r="F114" s="94">
        <v>0.36199999999999999</v>
      </c>
      <c r="G114" s="94">
        <v>0.22500000000000001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4.0919999999999996</v>
      </c>
      <c r="F115" s="94">
        <v>0.36199999999999999</v>
      </c>
      <c r="G115" s="94">
        <v>0.22500000000000001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4.0919999999999996</v>
      </c>
      <c r="F116" s="94">
        <v>0.36199999999999999</v>
      </c>
      <c r="G116" s="94">
        <v>0.22500000000000001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4.0919999999999996</v>
      </c>
      <c r="F117" s="94">
        <v>0.36199999999999999</v>
      </c>
      <c r="G117" s="94">
        <v>0.22500000000000001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4.0919999999999996</v>
      </c>
      <c r="F118" s="94">
        <v>0.36199999999999999</v>
      </c>
      <c r="G118" s="94">
        <v>0.22500000000000001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4.0919999999999996</v>
      </c>
      <c r="F119" s="94">
        <v>0.36199999999999999</v>
      </c>
      <c r="G119" s="94">
        <v>0.22500000000000001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4.0919999999999996</v>
      </c>
      <c r="F120" s="94">
        <v>0.36199999999999999</v>
      </c>
      <c r="G120" s="94">
        <v>0.22500000000000001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4.0919999999999996</v>
      </c>
      <c r="F121" s="94">
        <v>0.36199999999999999</v>
      </c>
      <c r="G121" s="94">
        <v>0.22500000000000001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4.0919999999999996</v>
      </c>
      <c r="F122" s="94">
        <v>0.36199999999999999</v>
      </c>
      <c r="G122" s="94">
        <v>0.22500000000000001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4.0919999999999996</v>
      </c>
      <c r="F123" s="94">
        <v>0.36199999999999999</v>
      </c>
      <c r="G123" s="94">
        <v>0.22500000000000001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4.0919999999999996</v>
      </c>
      <c r="F124" s="94">
        <v>0.36199999999999999</v>
      </c>
      <c r="G124" s="94">
        <v>0.22500000000000001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4.0919999999999996</v>
      </c>
      <c r="F125" s="94">
        <v>0.36199999999999999</v>
      </c>
      <c r="G125" s="94">
        <v>0.22500000000000001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4.09</v>
      </c>
      <c r="F126" s="94">
        <v>0.36199999999999999</v>
      </c>
      <c r="G126" s="94">
        <v>0.22500000000000001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4.09</v>
      </c>
      <c r="F128" s="94">
        <v>0.36199999999999999</v>
      </c>
      <c r="G128" s="94">
        <v>0.22500000000000001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19625.27</v>
      </c>
      <c r="D134" s="94">
        <v>15183.78</v>
      </c>
      <c r="E134" s="94">
        <v>4441.4799999999996</v>
      </c>
      <c r="F134" s="94">
        <v>0.77</v>
      </c>
      <c r="G134" s="94">
        <v>3.7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41566.61</v>
      </c>
      <c r="D135" s="94">
        <v>33197.39</v>
      </c>
      <c r="E135" s="94">
        <v>8369.2199999999993</v>
      </c>
      <c r="F135" s="94">
        <v>0.8</v>
      </c>
      <c r="G135" s="94">
        <v>3.45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20022.7</v>
      </c>
      <c r="D136" s="94">
        <v>15991.24</v>
      </c>
      <c r="E136" s="94">
        <v>4031.47</v>
      </c>
      <c r="F136" s="94">
        <v>0.8</v>
      </c>
      <c r="G136" s="94">
        <v>3.77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15434.49</v>
      </c>
      <c r="D137" s="94">
        <v>12110.62</v>
      </c>
      <c r="E137" s="94">
        <v>3323.87</v>
      </c>
      <c r="F137" s="94">
        <v>0.78</v>
      </c>
      <c r="G137" s="94">
        <v>3.97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14980.56</v>
      </c>
      <c r="D138" s="94">
        <v>11724.93</v>
      </c>
      <c r="E138" s="94">
        <v>3255.63</v>
      </c>
      <c r="F138" s="94">
        <v>0.78</v>
      </c>
      <c r="G138" s="94">
        <v>3.98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14893.98</v>
      </c>
      <c r="D139" s="94">
        <v>11647.66</v>
      </c>
      <c r="E139" s="94">
        <v>3246.32</v>
      </c>
      <c r="F139" s="94">
        <v>0.78</v>
      </c>
      <c r="G139" s="94">
        <v>3.98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26574.17</v>
      </c>
      <c r="D140" s="94">
        <v>20447.759999999998</v>
      </c>
      <c r="E140" s="94">
        <v>6126.4</v>
      </c>
      <c r="F140" s="94">
        <v>0.77</v>
      </c>
      <c r="G140" s="94">
        <v>3.69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13739.03</v>
      </c>
      <c r="D141" s="94">
        <v>10622.2</v>
      </c>
      <c r="E141" s="94">
        <v>3116.84</v>
      </c>
      <c r="F141" s="94">
        <v>0.77</v>
      </c>
      <c r="G141" s="94">
        <v>3.95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13679.89</v>
      </c>
      <c r="D142" s="94">
        <v>10569.97</v>
      </c>
      <c r="E142" s="94">
        <v>3109.92</v>
      </c>
      <c r="F142" s="94">
        <v>0.77</v>
      </c>
      <c r="G142" s="94">
        <v>3.95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13707.47</v>
      </c>
      <c r="D143" s="94">
        <v>10594.34</v>
      </c>
      <c r="E143" s="94">
        <v>3113.14</v>
      </c>
      <c r="F143" s="94">
        <v>0.77</v>
      </c>
      <c r="G143" s="94">
        <v>3.95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28809.919999999998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50471.45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21910.66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21849.35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21846.44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21857.78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43468.3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21858.1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21851.7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21937.05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1.1100000000000001</v>
      </c>
      <c r="F158" s="94">
        <v>1258.8599999999999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2.5099999999999998</v>
      </c>
      <c r="F159" s="94">
        <v>2746.14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1.21</v>
      </c>
      <c r="F160" s="94">
        <v>1377.94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0.9</v>
      </c>
      <c r="F161" s="94">
        <v>1021.71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0.54</v>
      </c>
      <c r="D162" s="94">
        <v>622</v>
      </c>
      <c r="E162" s="94">
        <v>0.87</v>
      </c>
      <c r="F162" s="94">
        <v>1004.07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0.54</v>
      </c>
      <c r="D163" s="94">
        <v>622</v>
      </c>
      <c r="E163" s="94">
        <v>0.86</v>
      </c>
      <c r="F163" s="94">
        <v>996.45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1.48</v>
      </c>
      <c r="F164" s="94">
        <v>1683.58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0.54</v>
      </c>
      <c r="D165" s="94">
        <v>622</v>
      </c>
      <c r="E165" s="94">
        <v>0.77</v>
      </c>
      <c r="F165" s="94">
        <v>895.88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0.54</v>
      </c>
      <c r="D166" s="94">
        <v>622</v>
      </c>
      <c r="E166" s="94">
        <v>0.77</v>
      </c>
      <c r="F166" s="94">
        <v>890.79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0.54</v>
      </c>
      <c r="D167" s="94">
        <v>622</v>
      </c>
      <c r="E167" s="94">
        <v>0.77</v>
      </c>
      <c r="F167" s="94">
        <v>893.17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44143.318200000002</v>
      </c>
      <c r="C176" s="94">
        <v>69.668300000000002</v>
      </c>
      <c r="D176" s="94">
        <v>160.3937</v>
      </c>
      <c r="E176" s="94">
        <v>0</v>
      </c>
      <c r="F176" s="94">
        <v>5.9999999999999995E-4</v>
      </c>
      <c r="G176" s="94">
        <v>166735.51060000001</v>
      </c>
      <c r="H176" s="94">
        <v>18181.4264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37970.968399999998</v>
      </c>
      <c r="C177" s="94">
        <v>61.194899999999997</v>
      </c>
      <c r="D177" s="94">
        <v>144.8297</v>
      </c>
      <c r="E177" s="94">
        <v>0</v>
      </c>
      <c r="F177" s="94">
        <v>5.9999999999999995E-4</v>
      </c>
      <c r="G177" s="94">
        <v>150566.27929999999</v>
      </c>
      <c r="H177" s="94">
        <v>15763.5828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40936.377899999999</v>
      </c>
      <c r="C178" s="94">
        <v>67.270799999999994</v>
      </c>
      <c r="D178" s="94">
        <v>163.15899999999999</v>
      </c>
      <c r="E178" s="94">
        <v>0</v>
      </c>
      <c r="F178" s="94">
        <v>5.9999999999999995E-4</v>
      </c>
      <c r="G178" s="94">
        <v>169631.4313</v>
      </c>
      <c r="H178" s="94">
        <v>17121.863000000001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36456.8966</v>
      </c>
      <c r="C179" s="94">
        <v>61.983199999999997</v>
      </c>
      <c r="D179" s="94">
        <v>156.5282</v>
      </c>
      <c r="E179" s="94">
        <v>0</v>
      </c>
      <c r="F179" s="94">
        <v>5.9999999999999995E-4</v>
      </c>
      <c r="G179" s="94">
        <v>162752.7145</v>
      </c>
      <c r="H179" s="94">
        <v>15451.686799999999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39140.455000000002</v>
      </c>
      <c r="C180" s="94">
        <v>68.078299999999999</v>
      </c>
      <c r="D180" s="94">
        <v>176.34520000000001</v>
      </c>
      <c r="E180" s="94">
        <v>0</v>
      </c>
      <c r="F180" s="94">
        <v>6.9999999999999999E-4</v>
      </c>
      <c r="G180" s="94">
        <v>183368.0686</v>
      </c>
      <c r="H180" s="94">
        <v>16739.4005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40731.550999999999</v>
      </c>
      <c r="C181" s="94">
        <v>71.397900000000007</v>
      </c>
      <c r="D181" s="94">
        <v>186.50239999999999</v>
      </c>
      <c r="E181" s="94">
        <v>0</v>
      </c>
      <c r="F181" s="94">
        <v>6.9999999999999999E-4</v>
      </c>
      <c r="G181" s="94">
        <v>193933.3211</v>
      </c>
      <c r="H181" s="94">
        <v>17474.034299999999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43209.911500000002</v>
      </c>
      <c r="C182" s="94">
        <v>75.811700000000002</v>
      </c>
      <c r="D182" s="94">
        <v>198.22669999999999</v>
      </c>
      <c r="E182" s="94">
        <v>0</v>
      </c>
      <c r="F182" s="94">
        <v>8.0000000000000004E-4</v>
      </c>
      <c r="G182" s="94">
        <v>206125.21799999999</v>
      </c>
      <c r="H182" s="94">
        <v>18544.083600000002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43374.8799</v>
      </c>
      <c r="C183" s="94">
        <v>76.088200000000001</v>
      </c>
      <c r="D183" s="94">
        <v>198.91319999999999</v>
      </c>
      <c r="E183" s="94">
        <v>0</v>
      </c>
      <c r="F183" s="94">
        <v>8.0000000000000004E-4</v>
      </c>
      <c r="G183" s="94">
        <v>206838.98120000001</v>
      </c>
      <c r="H183" s="94">
        <v>18613.607800000002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38952.547299999998</v>
      </c>
      <c r="C184" s="94">
        <v>68.208600000000004</v>
      </c>
      <c r="D184" s="94">
        <v>177.97300000000001</v>
      </c>
      <c r="E184" s="94">
        <v>0</v>
      </c>
      <c r="F184" s="94">
        <v>6.9999999999999999E-4</v>
      </c>
      <c r="G184" s="94">
        <v>185063.58180000001</v>
      </c>
      <c r="H184" s="94">
        <v>16703.879199999999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37598.212399999997</v>
      </c>
      <c r="C185" s="94">
        <v>64.231099999999998</v>
      </c>
      <c r="D185" s="94">
        <v>163.0926</v>
      </c>
      <c r="E185" s="94">
        <v>0</v>
      </c>
      <c r="F185" s="94">
        <v>5.9999999999999995E-4</v>
      </c>
      <c r="G185" s="94">
        <v>169580.17060000001</v>
      </c>
      <c r="H185" s="94">
        <v>15965.5735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39016.291599999997</v>
      </c>
      <c r="C186" s="94">
        <v>63.853000000000002</v>
      </c>
      <c r="D186" s="94">
        <v>154.08510000000001</v>
      </c>
      <c r="E186" s="94">
        <v>0</v>
      </c>
      <c r="F186" s="94">
        <v>5.9999999999999995E-4</v>
      </c>
      <c r="G186" s="94">
        <v>160195.68599999999</v>
      </c>
      <c r="H186" s="94">
        <v>16293.0232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44465.4738</v>
      </c>
      <c r="C187" s="94">
        <v>69.928100000000001</v>
      </c>
      <c r="D187" s="94">
        <v>160.21850000000001</v>
      </c>
      <c r="E187" s="94">
        <v>0</v>
      </c>
      <c r="F187" s="94">
        <v>5.9999999999999995E-4</v>
      </c>
      <c r="G187" s="94">
        <v>166551.4761</v>
      </c>
      <c r="H187" s="94">
        <v>18289.726299999998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485996.8835</v>
      </c>
      <c r="C189" s="94">
        <v>817.71410000000003</v>
      </c>
      <c r="D189" s="94">
        <v>2040.2673</v>
      </c>
      <c r="E189" s="94">
        <v>0</v>
      </c>
      <c r="F189" s="94">
        <v>8.0000000000000002E-3</v>
      </c>
      <c r="G189" s="95">
        <v>2121340</v>
      </c>
      <c r="H189" s="94">
        <v>205141.88740000001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36456.8966</v>
      </c>
      <c r="C190" s="94">
        <v>61.194899999999997</v>
      </c>
      <c r="D190" s="94">
        <v>144.8297</v>
      </c>
      <c r="E190" s="94">
        <v>0</v>
      </c>
      <c r="F190" s="94">
        <v>5.9999999999999995E-4</v>
      </c>
      <c r="G190" s="94">
        <v>150566.27929999999</v>
      </c>
      <c r="H190" s="94">
        <v>15451.686799999999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44465.4738</v>
      </c>
      <c r="C191" s="94">
        <v>76.088200000000001</v>
      </c>
      <c r="D191" s="94">
        <v>198.91319999999999</v>
      </c>
      <c r="E191" s="94">
        <v>0</v>
      </c>
      <c r="F191" s="94">
        <v>8.0000000000000004E-4</v>
      </c>
      <c r="G191" s="94">
        <v>206838.98120000001</v>
      </c>
      <c r="H191" s="94">
        <v>18613.607800000002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132190000000</v>
      </c>
      <c r="C194" s="94">
        <v>99099.498000000007</v>
      </c>
      <c r="D194" s="94" t="s">
        <v>646</v>
      </c>
      <c r="E194" s="94">
        <v>72368.391000000003</v>
      </c>
      <c r="F194" s="94">
        <v>8089.5320000000002</v>
      </c>
      <c r="G194" s="94">
        <v>12768.575000000001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119371000000</v>
      </c>
      <c r="C195" s="94">
        <v>102713.94</v>
      </c>
      <c r="D195" s="94" t="s">
        <v>688</v>
      </c>
      <c r="E195" s="94">
        <v>72368.391000000003</v>
      </c>
      <c r="F195" s="94">
        <v>8089.5320000000002</v>
      </c>
      <c r="G195" s="94">
        <v>12768.575000000001</v>
      </c>
      <c r="H195" s="94">
        <v>0</v>
      </c>
      <c r="I195" s="94">
        <v>9487.4429999999993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134486000000</v>
      </c>
      <c r="C196" s="94">
        <v>103549.711</v>
      </c>
      <c r="D196" s="94" t="s">
        <v>647</v>
      </c>
      <c r="E196" s="94">
        <v>72368.391000000003</v>
      </c>
      <c r="F196" s="94">
        <v>8089.5320000000002</v>
      </c>
      <c r="G196" s="94">
        <v>12768.575000000001</v>
      </c>
      <c r="H196" s="94">
        <v>0</v>
      </c>
      <c r="I196" s="94">
        <v>10323.214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129032000000</v>
      </c>
      <c r="C197" s="94">
        <v>119366.38499999999</v>
      </c>
      <c r="D197" s="94" t="s">
        <v>689</v>
      </c>
      <c r="E197" s="94">
        <v>72368.391000000003</v>
      </c>
      <c r="F197" s="94">
        <v>8089.5320000000002</v>
      </c>
      <c r="G197" s="94">
        <v>12768.575000000001</v>
      </c>
      <c r="H197" s="94">
        <v>0</v>
      </c>
      <c r="I197" s="94">
        <v>26139.887999999999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145376000000</v>
      </c>
      <c r="C198" s="94">
        <v>126527.182</v>
      </c>
      <c r="D198" s="94" t="s">
        <v>571</v>
      </c>
      <c r="E198" s="94">
        <v>72368.391000000003</v>
      </c>
      <c r="F198" s="94">
        <v>8089.5320000000002</v>
      </c>
      <c r="G198" s="94">
        <v>12768.575000000001</v>
      </c>
      <c r="H198" s="94">
        <v>0</v>
      </c>
      <c r="I198" s="94">
        <v>33300.684000000001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153753000000</v>
      </c>
      <c r="C199" s="94">
        <v>137320.64000000001</v>
      </c>
      <c r="D199" s="94" t="s">
        <v>690</v>
      </c>
      <c r="E199" s="94">
        <v>72368.391000000003</v>
      </c>
      <c r="F199" s="94">
        <v>8089.5320000000002</v>
      </c>
      <c r="G199" s="94">
        <v>12768.575000000001</v>
      </c>
      <c r="H199" s="94">
        <v>0</v>
      </c>
      <c r="I199" s="94">
        <v>44094.142999999996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163419000000</v>
      </c>
      <c r="C200" s="94">
        <v>140832.785</v>
      </c>
      <c r="D200" s="94" t="s">
        <v>591</v>
      </c>
      <c r="E200" s="94">
        <v>72368.391000000003</v>
      </c>
      <c r="F200" s="94">
        <v>8089.5320000000002</v>
      </c>
      <c r="G200" s="94">
        <v>12768.575000000001</v>
      </c>
      <c r="H200" s="94">
        <v>0</v>
      </c>
      <c r="I200" s="94">
        <v>47606.286999999997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163984000000</v>
      </c>
      <c r="C201" s="94">
        <v>139872.38399999999</v>
      </c>
      <c r="D201" s="94" t="s">
        <v>592</v>
      </c>
      <c r="E201" s="94">
        <v>72368.391000000003</v>
      </c>
      <c r="F201" s="94">
        <v>8089.5320000000002</v>
      </c>
      <c r="G201" s="94">
        <v>12768.575000000001</v>
      </c>
      <c r="H201" s="94">
        <v>0</v>
      </c>
      <c r="I201" s="94">
        <v>46645.887000000002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146721000000</v>
      </c>
      <c r="C202" s="94">
        <v>128611.416</v>
      </c>
      <c r="D202" s="94" t="s">
        <v>609</v>
      </c>
      <c r="E202" s="94">
        <v>72368.391000000003</v>
      </c>
      <c r="F202" s="94">
        <v>8089.5320000000002</v>
      </c>
      <c r="G202" s="94">
        <v>12768.575000000001</v>
      </c>
      <c r="H202" s="94">
        <v>0</v>
      </c>
      <c r="I202" s="94">
        <v>35384.919000000002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134445000000</v>
      </c>
      <c r="C203" s="94">
        <v>116681.12699999999</v>
      </c>
      <c r="D203" s="94" t="s">
        <v>583</v>
      </c>
      <c r="E203" s="94">
        <v>72368.391000000003</v>
      </c>
      <c r="F203" s="94">
        <v>8089.5320000000002</v>
      </c>
      <c r="G203" s="94">
        <v>12768.575000000001</v>
      </c>
      <c r="H203" s="94">
        <v>0</v>
      </c>
      <c r="I203" s="94">
        <v>23454.629000000001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127005000000</v>
      </c>
      <c r="C204" s="94">
        <v>102192.507</v>
      </c>
      <c r="D204" s="94" t="s">
        <v>648</v>
      </c>
      <c r="E204" s="94">
        <v>72368.391000000003</v>
      </c>
      <c r="F204" s="94">
        <v>8089.5320000000002</v>
      </c>
      <c r="G204" s="94">
        <v>12768.575000000001</v>
      </c>
      <c r="H204" s="94">
        <v>0</v>
      </c>
      <c r="I204" s="94">
        <v>3093.01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132044000000</v>
      </c>
      <c r="C205" s="94">
        <v>99099.498000000007</v>
      </c>
      <c r="D205" s="94" t="s">
        <v>584</v>
      </c>
      <c r="E205" s="94">
        <v>72368.391000000003</v>
      </c>
      <c r="F205" s="94">
        <v>8089.5320000000002</v>
      </c>
      <c r="G205" s="94">
        <v>12768.575000000001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1681830000000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119371000000</v>
      </c>
      <c r="C208" s="94">
        <v>99099.498000000007</v>
      </c>
      <c r="D208" s="94"/>
      <c r="E208" s="94">
        <v>72368.391000000003</v>
      </c>
      <c r="F208" s="94">
        <v>8089.5320000000002</v>
      </c>
      <c r="G208" s="94">
        <v>12768.575000000001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163984000000</v>
      </c>
      <c r="C209" s="94">
        <v>140832.785</v>
      </c>
      <c r="D209" s="94"/>
      <c r="E209" s="94">
        <v>72368.391000000003</v>
      </c>
      <c r="F209" s="94">
        <v>8089.5320000000002</v>
      </c>
      <c r="G209" s="94">
        <v>12768.575000000001</v>
      </c>
      <c r="H209" s="94">
        <v>0</v>
      </c>
      <c r="I209" s="94">
        <v>47606.286999999997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17444.28</v>
      </c>
      <c r="C212" s="94">
        <v>5448.28</v>
      </c>
      <c r="D212" s="94">
        <v>0</v>
      </c>
      <c r="E212" s="94">
        <v>22892.560000000001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8.35</v>
      </c>
      <c r="C213" s="94">
        <v>2.61</v>
      </c>
      <c r="D213" s="94">
        <v>0</v>
      </c>
      <c r="E213" s="94">
        <v>10.95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8.35</v>
      </c>
      <c r="C214" s="94">
        <v>2.61</v>
      </c>
      <c r="D214" s="94">
        <v>0</v>
      </c>
      <c r="E214" s="94">
        <v>10.95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2556.42</v>
      </c>
      <c r="C2" s="94">
        <v>1222.98</v>
      </c>
      <c r="D2" s="94">
        <v>1222.98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2556.42</v>
      </c>
      <c r="C3" s="94">
        <v>1222.98</v>
      </c>
      <c r="D3" s="94">
        <v>1222.98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3796.55</v>
      </c>
      <c r="C4" s="94">
        <v>1816.25</v>
      </c>
      <c r="D4" s="94">
        <v>1816.25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3796.55</v>
      </c>
      <c r="C5" s="94">
        <v>1816.25</v>
      </c>
      <c r="D5" s="94">
        <v>1816.25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1010.37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33.61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92.1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218.01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1546.05</v>
      </c>
      <c r="C28" s="94">
        <v>1010.37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0.52200000000000002</v>
      </c>
      <c r="E46" s="94">
        <v>0.56699999999999995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0.52200000000000002</v>
      </c>
      <c r="E47" s="94">
        <v>0.56699999999999995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0.52200000000000002</v>
      </c>
      <c r="E48" s="94">
        <v>0.56699999999999995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0.36399999999999999</v>
      </c>
      <c r="E50" s="94">
        <v>0.39100000000000001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0.52200000000000002</v>
      </c>
      <c r="E51" s="94">
        <v>0.56699999999999995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0.52200000000000002</v>
      </c>
      <c r="E52" s="94">
        <v>0.56699999999999995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0.36399999999999999</v>
      </c>
      <c r="E54" s="94">
        <v>0.39100000000000001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0.52200000000000002</v>
      </c>
      <c r="E55" s="94">
        <v>0.56699999999999995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0.52200000000000002</v>
      </c>
      <c r="E56" s="94">
        <v>0.56699999999999995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0.36399999999999999</v>
      </c>
      <c r="E58" s="94">
        <v>0.39100000000000001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0.52200000000000002</v>
      </c>
      <c r="E59" s="94">
        <v>0.56699999999999995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0.52200000000000002</v>
      </c>
      <c r="E60" s="94">
        <v>0.56699999999999995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0.36399999999999999</v>
      </c>
      <c r="E62" s="94">
        <v>0.39100000000000001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0.52200000000000002</v>
      </c>
      <c r="E63" s="94">
        <v>0.56699999999999995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0.52200000000000002</v>
      </c>
      <c r="E64" s="94">
        <v>0.56699999999999995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0.36399999999999999</v>
      </c>
      <c r="E66" s="94">
        <v>0.39100000000000001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0.52200000000000002</v>
      </c>
      <c r="E67" s="94">
        <v>0.56699999999999995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0.52200000000000002</v>
      </c>
      <c r="E68" s="94">
        <v>0.56699999999999995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0.36399999999999999</v>
      </c>
      <c r="E70" s="94">
        <v>0.39100000000000001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0.52200000000000002</v>
      </c>
      <c r="E71" s="94">
        <v>0.56699999999999995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0.52200000000000002</v>
      </c>
      <c r="E72" s="94">
        <v>0.56699999999999995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0.36399999999999999</v>
      </c>
      <c r="E74" s="94">
        <v>0.39100000000000001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0.52200000000000002</v>
      </c>
      <c r="E75" s="94">
        <v>0.56699999999999995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0.52200000000000002</v>
      </c>
      <c r="E76" s="94">
        <v>0.56699999999999995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0.36399999999999999</v>
      </c>
      <c r="E78" s="94">
        <v>0.39100000000000001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0.52200000000000002</v>
      </c>
      <c r="E79" s="94">
        <v>0.56699999999999995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0.52200000000000002</v>
      </c>
      <c r="E80" s="94">
        <v>0.56699999999999995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0.36399999999999999</v>
      </c>
      <c r="E82" s="94">
        <v>0.39100000000000001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0.52200000000000002</v>
      </c>
      <c r="E83" s="94">
        <v>0.56699999999999995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0.52200000000000002</v>
      </c>
      <c r="E84" s="94">
        <v>0.56699999999999995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0.52200000000000002</v>
      </c>
      <c r="E85" s="94">
        <v>0.56699999999999995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0.36399999999999999</v>
      </c>
      <c r="E87" s="94">
        <v>0.39100000000000001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4.0919999999999996</v>
      </c>
      <c r="F90" s="94">
        <v>0.39200000000000002</v>
      </c>
      <c r="G90" s="94">
        <v>0.253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4.0919999999999996</v>
      </c>
      <c r="F91" s="94">
        <v>0.39200000000000002</v>
      </c>
      <c r="G91" s="94">
        <v>0.253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4.0919999999999996</v>
      </c>
      <c r="F92" s="94">
        <v>0.39200000000000002</v>
      </c>
      <c r="G92" s="94">
        <v>0.253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4.0919999999999996</v>
      </c>
      <c r="F93" s="94">
        <v>0.39200000000000002</v>
      </c>
      <c r="G93" s="94">
        <v>0.253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4.0919999999999996</v>
      </c>
      <c r="F94" s="94">
        <v>0.39200000000000002</v>
      </c>
      <c r="G94" s="94">
        <v>0.253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4.0919999999999996</v>
      </c>
      <c r="F95" s="94">
        <v>0.39200000000000002</v>
      </c>
      <c r="G95" s="94">
        <v>0.253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4.0919999999999996</v>
      </c>
      <c r="F96" s="94">
        <v>0.39200000000000002</v>
      </c>
      <c r="G96" s="94">
        <v>0.253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4.0919999999999996</v>
      </c>
      <c r="F97" s="94">
        <v>0.39200000000000002</v>
      </c>
      <c r="G97" s="94">
        <v>0.253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4.0919999999999996</v>
      </c>
      <c r="F98" s="94">
        <v>0.39200000000000002</v>
      </c>
      <c r="G98" s="94">
        <v>0.253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4.0919999999999996</v>
      </c>
      <c r="F99" s="94">
        <v>0.39200000000000002</v>
      </c>
      <c r="G99" s="94">
        <v>0.253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4.0919999999999996</v>
      </c>
      <c r="F100" s="94">
        <v>0.39200000000000002</v>
      </c>
      <c r="G100" s="94">
        <v>0.253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4.0919999999999996</v>
      </c>
      <c r="F101" s="94">
        <v>0.39200000000000002</v>
      </c>
      <c r="G101" s="94">
        <v>0.253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4.0919999999999996</v>
      </c>
      <c r="F102" s="94">
        <v>0.39200000000000002</v>
      </c>
      <c r="G102" s="94">
        <v>0.253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4.0919999999999996</v>
      </c>
      <c r="F103" s="94">
        <v>0.39200000000000002</v>
      </c>
      <c r="G103" s="94">
        <v>0.253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4.0919999999999996</v>
      </c>
      <c r="F104" s="94">
        <v>0.39200000000000002</v>
      </c>
      <c r="G104" s="94">
        <v>0.253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4.0919999999999996</v>
      </c>
      <c r="F105" s="94">
        <v>0.39200000000000002</v>
      </c>
      <c r="G105" s="94">
        <v>0.253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4.0919999999999996</v>
      </c>
      <c r="F106" s="94">
        <v>0.39200000000000002</v>
      </c>
      <c r="G106" s="94">
        <v>0.253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4.0919999999999996</v>
      </c>
      <c r="F107" s="94">
        <v>0.39200000000000002</v>
      </c>
      <c r="G107" s="94">
        <v>0.253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4.0919999999999996</v>
      </c>
      <c r="F108" s="94">
        <v>0.39200000000000002</v>
      </c>
      <c r="G108" s="94">
        <v>0.253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4.0919999999999996</v>
      </c>
      <c r="F109" s="94">
        <v>0.39200000000000002</v>
      </c>
      <c r="G109" s="94">
        <v>0.253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4.0919999999999996</v>
      </c>
      <c r="F110" s="94">
        <v>0.39200000000000002</v>
      </c>
      <c r="G110" s="94">
        <v>0.253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4.0919999999999996</v>
      </c>
      <c r="F111" s="94">
        <v>0.39200000000000002</v>
      </c>
      <c r="G111" s="94">
        <v>0.253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4.0919999999999996</v>
      </c>
      <c r="F112" s="94">
        <v>0.39200000000000002</v>
      </c>
      <c r="G112" s="94">
        <v>0.253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4.0919999999999996</v>
      </c>
      <c r="F113" s="94">
        <v>0.39200000000000002</v>
      </c>
      <c r="G113" s="94">
        <v>0.253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4.0919999999999996</v>
      </c>
      <c r="F114" s="94">
        <v>0.39200000000000002</v>
      </c>
      <c r="G114" s="94">
        <v>0.253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4.0919999999999996</v>
      </c>
      <c r="F115" s="94">
        <v>0.39200000000000002</v>
      </c>
      <c r="G115" s="94">
        <v>0.253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4.0919999999999996</v>
      </c>
      <c r="F116" s="94">
        <v>0.39200000000000002</v>
      </c>
      <c r="G116" s="94">
        <v>0.253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4.0919999999999996</v>
      </c>
      <c r="F117" s="94">
        <v>0.39200000000000002</v>
      </c>
      <c r="G117" s="94">
        <v>0.253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4.0919999999999996</v>
      </c>
      <c r="F118" s="94">
        <v>0.39200000000000002</v>
      </c>
      <c r="G118" s="94">
        <v>0.253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4.0919999999999996</v>
      </c>
      <c r="F119" s="94">
        <v>0.39200000000000002</v>
      </c>
      <c r="G119" s="94">
        <v>0.253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4.0919999999999996</v>
      </c>
      <c r="F120" s="94">
        <v>0.39200000000000002</v>
      </c>
      <c r="G120" s="94">
        <v>0.253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4.0919999999999996</v>
      </c>
      <c r="F121" s="94">
        <v>0.39200000000000002</v>
      </c>
      <c r="G121" s="94">
        <v>0.253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4.0919999999999996</v>
      </c>
      <c r="F122" s="94">
        <v>0.39200000000000002</v>
      </c>
      <c r="G122" s="94">
        <v>0.253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4.0919999999999996</v>
      </c>
      <c r="F123" s="94">
        <v>0.39200000000000002</v>
      </c>
      <c r="G123" s="94">
        <v>0.253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4.0919999999999996</v>
      </c>
      <c r="F124" s="94">
        <v>0.39200000000000002</v>
      </c>
      <c r="G124" s="94">
        <v>0.253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4.0919999999999996</v>
      </c>
      <c r="F125" s="94">
        <v>0.39200000000000002</v>
      </c>
      <c r="G125" s="94">
        <v>0.253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4.09</v>
      </c>
      <c r="F126" s="94">
        <v>0.39200000000000002</v>
      </c>
      <c r="G126" s="94">
        <v>0.253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4.09</v>
      </c>
      <c r="F128" s="94">
        <v>0.39200000000000002</v>
      </c>
      <c r="G128" s="94">
        <v>0.253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16094.38</v>
      </c>
      <c r="D134" s="94">
        <v>12226.58</v>
      </c>
      <c r="E134" s="94">
        <v>3867.8</v>
      </c>
      <c r="F134" s="94">
        <v>0.76</v>
      </c>
      <c r="G134" s="94">
        <v>3.9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37366.49</v>
      </c>
      <c r="D135" s="94">
        <v>29215.15</v>
      </c>
      <c r="E135" s="94">
        <v>8151.33</v>
      </c>
      <c r="F135" s="94">
        <v>0.78</v>
      </c>
      <c r="G135" s="94">
        <v>3.68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18668.32</v>
      </c>
      <c r="D136" s="94">
        <v>14583.16</v>
      </c>
      <c r="E136" s="94">
        <v>4085.16</v>
      </c>
      <c r="F136" s="94">
        <v>0.78</v>
      </c>
      <c r="G136" s="94">
        <v>3.95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14839.65</v>
      </c>
      <c r="D137" s="94">
        <v>11330.98</v>
      </c>
      <c r="E137" s="94">
        <v>3508.66</v>
      </c>
      <c r="F137" s="94">
        <v>0.76</v>
      </c>
      <c r="G137" s="94">
        <v>3.92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14448.59</v>
      </c>
      <c r="D138" s="94">
        <v>11001.86</v>
      </c>
      <c r="E138" s="94">
        <v>3446.73</v>
      </c>
      <c r="F138" s="94">
        <v>0.76</v>
      </c>
      <c r="G138" s="94">
        <v>3.91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14367.94</v>
      </c>
      <c r="D139" s="94">
        <v>10934.06</v>
      </c>
      <c r="E139" s="94">
        <v>3433.88</v>
      </c>
      <c r="F139" s="94">
        <v>0.76</v>
      </c>
      <c r="G139" s="94">
        <v>3.91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25586.36</v>
      </c>
      <c r="D140" s="94">
        <v>19234.63</v>
      </c>
      <c r="E140" s="94">
        <v>6351.73</v>
      </c>
      <c r="F140" s="94">
        <v>0.75</v>
      </c>
      <c r="G140" s="94">
        <v>3.64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13270.24</v>
      </c>
      <c r="D141" s="94">
        <v>10014.68</v>
      </c>
      <c r="E141" s="94">
        <v>3255.55</v>
      </c>
      <c r="F141" s="94">
        <v>0.75</v>
      </c>
      <c r="G141" s="94">
        <v>3.89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13212.61</v>
      </c>
      <c r="D142" s="94">
        <v>9966.61</v>
      </c>
      <c r="E142" s="94">
        <v>3246.01</v>
      </c>
      <c r="F142" s="94">
        <v>0.75</v>
      </c>
      <c r="G142" s="94">
        <v>3.89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13249.56</v>
      </c>
      <c r="D143" s="94">
        <v>9997.4599999999991</v>
      </c>
      <c r="E143" s="94">
        <v>3252.11</v>
      </c>
      <c r="F143" s="94">
        <v>0.75</v>
      </c>
      <c r="G143" s="94">
        <v>3.89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27758.37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48761.94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21206.17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21156.15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21153.65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21162.41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42128.08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21162.69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21158.16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21228.04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0.54</v>
      </c>
      <c r="D158" s="94">
        <v>622</v>
      </c>
      <c r="E158" s="94">
        <v>0.87</v>
      </c>
      <c r="F158" s="94">
        <v>1008.18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2.15</v>
      </c>
      <c r="F159" s="94">
        <v>2355.84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1.07</v>
      </c>
      <c r="F160" s="94">
        <v>1223.6400000000001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0.54</v>
      </c>
      <c r="D161" s="94">
        <v>622</v>
      </c>
      <c r="E161" s="94">
        <v>0.81</v>
      </c>
      <c r="F161" s="94">
        <v>940.56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0.54</v>
      </c>
      <c r="D162" s="94">
        <v>622</v>
      </c>
      <c r="E162" s="94">
        <v>0.78</v>
      </c>
      <c r="F162" s="94">
        <v>909.96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0.54</v>
      </c>
      <c r="D163" s="94">
        <v>622</v>
      </c>
      <c r="E163" s="94">
        <v>0.78</v>
      </c>
      <c r="F163" s="94">
        <v>903.66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1.35</v>
      </c>
      <c r="F164" s="94">
        <v>1536.19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0.54</v>
      </c>
      <c r="D165" s="94">
        <v>622</v>
      </c>
      <c r="E165" s="94">
        <v>0.71</v>
      </c>
      <c r="F165" s="94">
        <v>818.61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0.54</v>
      </c>
      <c r="D166" s="94">
        <v>622</v>
      </c>
      <c r="E166" s="94">
        <v>0.7</v>
      </c>
      <c r="F166" s="94">
        <v>814.18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0.54</v>
      </c>
      <c r="D167" s="94">
        <v>622</v>
      </c>
      <c r="E167" s="94">
        <v>0.7</v>
      </c>
      <c r="F167" s="94">
        <v>817.02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15794.397000000001</v>
      </c>
      <c r="C176" s="94">
        <v>18.699400000000001</v>
      </c>
      <c r="D176" s="94">
        <v>27.920200000000001</v>
      </c>
      <c r="E176" s="94">
        <v>0</v>
      </c>
      <c r="F176" s="94">
        <v>1E-4</v>
      </c>
      <c r="G176" s="94">
        <v>368411.73499999999</v>
      </c>
      <c r="H176" s="94">
        <v>5933.6938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12090.922399999999</v>
      </c>
      <c r="C177" s="94">
        <v>14.901300000000001</v>
      </c>
      <c r="D177" s="94">
        <v>25.118200000000002</v>
      </c>
      <c r="E177" s="94">
        <v>0</v>
      </c>
      <c r="F177" s="94">
        <v>1E-4</v>
      </c>
      <c r="G177" s="94">
        <v>331583.38679999998</v>
      </c>
      <c r="H177" s="94">
        <v>4605.1752999999999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13043.4179</v>
      </c>
      <c r="C178" s="94">
        <v>16.265599999999999</v>
      </c>
      <c r="D178" s="94">
        <v>28.312999999999999</v>
      </c>
      <c r="E178" s="94">
        <v>0</v>
      </c>
      <c r="F178" s="94">
        <v>1E-4</v>
      </c>
      <c r="G178" s="94">
        <v>373796.83049999998</v>
      </c>
      <c r="H178" s="94">
        <v>4988.3580000000002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10278.9485</v>
      </c>
      <c r="C179" s="94">
        <v>13.480399999999999</v>
      </c>
      <c r="D179" s="94">
        <v>26.54</v>
      </c>
      <c r="E179" s="94">
        <v>0</v>
      </c>
      <c r="F179" s="94">
        <v>1E-4</v>
      </c>
      <c r="G179" s="94">
        <v>350522.6017</v>
      </c>
      <c r="H179" s="94">
        <v>4002.0259999999998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8473.5244999999995</v>
      </c>
      <c r="C180" s="94">
        <v>12.0322</v>
      </c>
      <c r="D180" s="94">
        <v>27.749700000000001</v>
      </c>
      <c r="E180" s="94">
        <v>0</v>
      </c>
      <c r="F180" s="94">
        <v>1E-4</v>
      </c>
      <c r="G180" s="94">
        <v>366654.38620000001</v>
      </c>
      <c r="H180" s="94">
        <v>3397.5850999999998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7436.3941999999997</v>
      </c>
      <c r="C181" s="94">
        <v>11.046200000000001</v>
      </c>
      <c r="D181" s="94">
        <v>27.460999999999999</v>
      </c>
      <c r="E181" s="94">
        <v>0</v>
      </c>
      <c r="F181" s="94">
        <v>1E-4</v>
      </c>
      <c r="G181" s="94">
        <v>362903.3247</v>
      </c>
      <c r="H181" s="94">
        <v>3033.8616000000002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7087.0281000000004</v>
      </c>
      <c r="C182" s="94">
        <v>10.943099999999999</v>
      </c>
      <c r="D182" s="94">
        <v>28.825500000000002</v>
      </c>
      <c r="E182" s="94">
        <v>0</v>
      </c>
      <c r="F182" s="94">
        <v>1E-4</v>
      </c>
      <c r="G182" s="94">
        <v>380985.19949999999</v>
      </c>
      <c r="H182" s="94">
        <v>2935.8595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7238.2564000000002</v>
      </c>
      <c r="C183" s="94">
        <v>11.2714</v>
      </c>
      <c r="D183" s="94">
        <v>30.045999999999999</v>
      </c>
      <c r="E183" s="94">
        <v>0</v>
      </c>
      <c r="F183" s="94">
        <v>1E-4</v>
      </c>
      <c r="G183" s="94">
        <v>397126.31030000001</v>
      </c>
      <c r="H183" s="94">
        <v>3008.6619000000001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7730.6596</v>
      </c>
      <c r="C184" s="94">
        <v>11.394600000000001</v>
      </c>
      <c r="D184" s="94">
        <v>27.981100000000001</v>
      </c>
      <c r="E184" s="94">
        <v>0</v>
      </c>
      <c r="F184" s="94">
        <v>1E-4</v>
      </c>
      <c r="G184" s="94">
        <v>369766.37219999998</v>
      </c>
      <c r="H184" s="94">
        <v>3144.4112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9341.4822000000004</v>
      </c>
      <c r="C185" s="94">
        <v>12.7849</v>
      </c>
      <c r="D185" s="94">
        <v>27.5291</v>
      </c>
      <c r="E185" s="94">
        <v>0</v>
      </c>
      <c r="F185" s="94">
        <v>1E-4</v>
      </c>
      <c r="G185" s="94">
        <v>363675.0624</v>
      </c>
      <c r="H185" s="94">
        <v>3694.2239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12684.4146</v>
      </c>
      <c r="C186" s="94">
        <v>15.7113</v>
      </c>
      <c r="D186" s="94">
        <v>26.852900000000002</v>
      </c>
      <c r="E186" s="94">
        <v>0</v>
      </c>
      <c r="F186" s="94">
        <v>1E-4</v>
      </c>
      <c r="G186" s="94">
        <v>354498.9816</v>
      </c>
      <c r="H186" s="94">
        <v>4839.6397999999999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15744.1702</v>
      </c>
      <c r="C187" s="94">
        <v>18.646100000000001</v>
      </c>
      <c r="D187" s="94">
        <v>27.870899999999999</v>
      </c>
      <c r="E187" s="94">
        <v>0</v>
      </c>
      <c r="F187" s="94">
        <v>1E-4</v>
      </c>
      <c r="G187" s="94">
        <v>367762.58110000001</v>
      </c>
      <c r="H187" s="94">
        <v>5915.4866000000002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126943.6156</v>
      </c>
      <c r="C189" s="94">
        <v>167.17660000000001</v>
      </c>
      <c r="D189" s="94">
        <v>332.20749999999998</v>
      </c>
      <c r="E189" s="94">
        <v>0</v>
      </c>
      <c r="F189" s="94">
        <v>1.4E-3</v>
      </c>
      <c r="G189" s="95">
        <v>4387690</v>
      </c>
      <c r="H189" s="94">
        <v>49498.9827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7087.0281000000004</v>
      </c>
      <c r="C190" s="94">
        <v>10.943099999999999</v>
      </c>
      <c r="D190" s="94">
        <v>25.118200000000002</v>
      </c>
      <c r="E190" s="94">
        <v>0</v>
      </c>
      <c r="F190" s="94">
        <v>1E-4</v>
      </c>
      <c r="G190" s="94">
        <v>331583.38679999998</v>
      </c>
      <c r="H190" s="94">
        <v>2935.8595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15794.397000000001</v>
      </c>
      <c r="C191" s="94">
        <v>18.699400000000001</v>
      </c>
      <c r="D191" s="94">
        <v>30.045999999999999</v>
      </c>
      <c r="E191" s="94">
        <v>0</v>
      </c>
      <c r="F191" s="94">
        <v>1E-4</v>
      </c>
      <c r="G191" s="94">
        <v>397126.31030000001</v>
      </c>
      <c r="H191" s="94">
        <v>5933.6938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129814000000</v>
      </c>
      <c r="C194" s="94">
        <v>97658.758000000002</v>
      </c>
      <c r="D194" s="94" t="s">
        <v>593</v>
      </c>
      <c r="E194" s="94">
        <v>72368.391000000003</v>
      </c>
      <c r="F194" s="94">
        <v>8089.5320000000002</v>
      </c>
      <c r="G194" s="94">
        <v>11327.835999999999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116837000000</v>
      </c>
      <c r="C195" s="94">
        <v>97760.459000000003</v>
      </c>
      <c r="D195" s="94" t="s">
        <v>691</v>
      </c>
      <c r="E195" s="94">
        <v>72368.391000000003</v>
      </c>
      <c r="F195" s="94">
        <v>8089.5320000000002</v>
      </c>
      <c r="G195" s="94">
        <v>11327.835999999999</v>
      </c>
      <c r="H195" s="94">
        <v>0</v>
      </c>
      <c r="I195" s="94">
        <v>101.70099999999999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131711000000</v>
      </c>
      <c r="C196" s="94">
        <v>98792.370999999999</v>
      </c>
      <c r="D196" s="94" t="s">
        <v>692</v>
      </c>
      <c r="E196" s="94">
        <v>72368.391000000003</v>
      </c>
      <c r="F196" s="94">
        <v>8089.5320000000002</v>
      </c>
      <c r="G196" s="94">
        <v>11327.835999999999</v>
      </c>
      <c r="H196" s="94">
        <v>0</v>
      </c>
      <c r="I196" s="94">
        <v>7006.6130000000003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123510000000</v>
      </c>
      <c r="C197" s="94">
        <v>103853.986</v>
      </c>
      <c r="D197" s="94" t="s">
        <v>693</v>
      </c>
      <c r="E197" s="94">
        <v>72368.391000000003</v>
      </c>
      <c r="F197" s="94">
        <v>8089.5320000000002</v>
      </c>
      <c r="G197" s="94">
        <v>11327.835999999999</v>
      </c>
      <c r="H197" s="94">
        <v>0</v>
      </c>
      <c r="I197" s="94">
        <v>12068.227000000001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129195000000</v>
      </c>
      <c r="C198" s="94">
        <v>110836.414</v>
      </c>
      <c r="D198" s="94" t="s">
        <v>694</v>
      </c>
      <c r="E198" s="94">
        <v>72368.391000000003</v>
      </c>
      <c r="F198" s="94">
        <v>8089.5320000000002</v>
      </c>
      <c r="G198" s="94">
        <v>11327.835999999999</v>
      </c>
      <c r="H198" s="94">
        <v>0</v>
      </c>
      <c r="I198" s="94">
        <v>19050.655999999999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127873000000</v>
      </c>
      <c r="C199" s="94">
        <v>115698.569</v>
      </c>
      <c r="D199" s="94" t="s">
        <v>594</v>
      </c>
      <c r="E199" s="94">
        <v>72368.391000000003</v>
      </c>
      <c r="F199" s="94">
        <v>8089.5320000000002</v>
      </c>
      <c r="G199" s="94">
        <v>11327.835999999999</v>
      </c>
      <c r="H199" s="94">
        <v>0</v>
      </c>
      <c r="I199" s="94">
        <v>23912.81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134244000000</v>
      </c>
      <c r="C200" s="94">
        <v>125666.81299999999</v>
      </c>
      <c r="D200" s="94" t="s">
        <v>595</v>
      </c>
      <c r="E200" s="94">
        <v>72368.391000000003</v>
      </c>
      <c r="F200" s="94">
        <v>8089.5320000000002</v>
      </c>
      <c r="G200" s="94">
        <v>11327.835999999999</v>
      </c>
      <c r="H200" s="94">
        <v>0</v>
      </c>
      <c r="I200" s="94">
        <v>33881.055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139932000000</v>
      </c>
      <c r="C201" s="94">
        <v>121796.447</v>
      </c>
      <c r="D201" s="94" t="s">
        <v>596</v>
      </c>
      <c r="E201" s="94">
        <v>72368.391000000003</v>
      </c>
      <c r="F201" s="94">
        <v>8089.5320000000002</v>
      </c>
      <c r="G201" s="94">
        <v>11327.835999999999</v>
      </c>
      <c r="H201" s="94">
        <v>0</v>
      </c>
      <c r="I201" s="94">
        <v>30010.687999999998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130291000000</v>
      </c>
      <c r="C202" s="94">
        <v>136603.34400000001</v>
      </c>
      <c r="D202" s="94" t="s">
        <v>597</v>
      </c>
      <c r="E202" s="94">
        <v>72368.391000000003</v>
      </c>
      <c r="F202" s="94">
        <v>8089.5320000000002</v>
      </c>
      <c r="G202" s="94">
        <v>11327.835999999999</v>
      </c>
      <c r="H202" s="94">
        <v>0</v>
      </c>
      <c r="I202" s="94">
        <v>44817.586000000003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128145000000</v>
      </c>
      <c r="C203" s="94">
        <v>102601.171</v>
      </c>
      <c r="D203" s="94" t="s">
        <v>651</v>
      </c>
      <c r="E203" s="94">
        <v>72368.391000000003</v>
      </c>
      <c r="F203" s="94">
        <v>8089.5320000000002</v>
      </c>
      <c r="G203" s="94">
        <v>11327.835999999999</v>
      </c>
      <c r="H203" s="94">
        <v>0</v>
      </c>
      <c r="I203" s="94">
        <v>10815.413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124912000000</v>
      </c>
      <c r="C204" s="94">
        <v>98299.707999999999</v>
      </c>
      <c r="D204" s="94" t="s">
        <v>695</v>
      </c>
      <c r="E204" s="94">
        <v>72368.391000000003</v>
      </c>
      <c r="F204" s="94">
        <v>8089.5320000000002</v>
      </c>
      <c r="G204" s="94">
        <v>11327.835999999999</v>
      </c>
      <c r="H204" s="94">
        <v>0</v>
      </c>
      <c r="I204" s="94">
        <v>640.94899999999996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129585000000</v>
      </c>
      <c r="C205" s="94">
        <v>97658.758000000002</v>
      </c>
      <c r="D205" s="94" t="s">
        <v>653</v>
      </c>
      <c r="E205" s="94">
        <v>72368.391000000003</v>
      </c>
      <c r="F205" s="94">
        <v>8089.5320000000002</v>
      </c>
      <c r="G205" s="94">
        <v>11327.835999999999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1546050000000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116837000000</v>
      </c>
      <c r="C208" s="94">
        <v>97658.758000000002</v>
      </c>
      <c r="D208" s="94"/>
      <c r="E208" s="94">
        <v>72368.391000000003</v>
      </c>
      <c r="F208" s="94">
        <v>8089.5320000000002</v>
      </c>
      <c r="G208" s="94">
        <v>11327.835999999999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139932000000</v>
      </c>
      <c r="C209" s="94">
        <v>136603.34400000001</v>
      </c>
      <c r="D209" s="94"/>
      <c r="E209" s="94">
        <v>72368.391000000003</v>
      </c>
      <c r="F209" s="94">
        <v>8089.5320000000002</v>
      </c>
      <c r="G209" s="94">
        <v>11327.835999999999</v>
      </c>
      <c r="H209" s="94">
        <v>0</v>
      </c>
      <c r="I209" s="94">
        <v>44817.586000000003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32443.62</v>
      </c>
      <c r="C212" s="94">
        <v>8500.91</v>
      </c>
      <c r="D212" s="94">
        <v>0</v>
      </c>
      <c r="E212" s="94">
        <v>40944.53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15.52</v>
      </c>
      <c r="C213" s="94">
        <v>4.07</v>
      </c>
      <c r="D213" s="94">
        <v>0</v>
      </c>
      <c r="E213" s="94">
        <v>19.59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15.52</v>
      </c>
      <c r="C214" s="94">
        <v>4.07</v>
      </c>
      <c r="D214" s="94">
        <v>0</v>
      </c>
      <c r="E214" s="94">
        <v>19.59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3305.86</v>
      </c>
      <c r="C2" s="94">
        <v>1581.51</v>
      </c>
      <c r="D2" s="94">
        <v>1581.51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3305.86</v>
      </c>
      <c r="C3" s="94">
        <v>1581.51</v>
      </c>
      <c r="D3" s="94">
        <v>1581.51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7864.13</v>
      </c>
      <c r="C4" s="94">
        <v>3762.17</v>
      </c>
      <c r="D4" s="94">
        <v>3762.17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7864.13</v>
      </c>
      <c r="C5" s="94">
        <v>3762.17</v>
      </c>
      <c r="D5" s="94">
        <v>3762.17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1572.31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148.13999999999999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290.83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1733.55</v>
      </c>
      <c r="C28" s="94">
        <v>1572.31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0.46600000000000003</v>
      </c>
      <c r="E46" s="94">
        <v>0.5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0.46600000000000003</v>
      </c>
      <c r="E47" s="94">
        <v>0.5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0.46600000000000003</v>
      </c>
      <c r="E48" s="94">
        <v>0.5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0.29599999999999999</v>
      </c>
      <c r="E50" s="94">
        <v>0.314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0.46600000000000003</v>
      </c>
      <c r="E51" s="94">
        <v>0.5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0.46600000000000003</v>
      </c>
      <c r="E52" s="94">
        <v>0.5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0.29599999999999999</v>
      </c>
      <c r="E54" s="94">
        <v>0.314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0.46600000000000003</v>
      </c>
      <c r="E55" s="94">
        <v>0.5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0.46600000000000003</v>
      </c>
      <c r="E56" s="94">
        <v>0.5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0.29599999999999999</v>
      </c>
      <c r="E58" s="94">
        <v>0.314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0.46600000000000003</v>
      </c>
      <c r="E59" s="94">
        <v>0.5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0.46600000000000003</v>
      </c>
      <c r="E60" s="94">
        <v>0.5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0.29599999999999999</v>
      </c>
      <c r="E62" s="94">
        <v>0.314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0.46600000000000003</v>
      </c>
      <c r="E63" s="94">
        <v>0.5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0.46600000000000003</v>
      </c>
      <c r="E64" s="94">
        <v>0.5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0.29599999999999999</v>
      </c>
      <c r="E66" s="94">
        <v>0.314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0.46600000000000003</v>
      </c>
      <c r="E67" s="94">
        <v>0.5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0.46600000000000003</v>
      </c>
      <c r="E68" s="94">
        <v>0.5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0.29599999999999999</v>
      </c>
      <c r="E70" s="94">
        <v>0.314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0.46600000000000003</v>
      </c>
      <c r="E71" s="94">
        <v>0.5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0.46600000000000003</v>
      </c>
      <c r="E72" s="94">
        <v>0.5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0.29599999999999999</v>
      </c>
      <c r="E74" s="94">
        <v>0.314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0.46600000000000003</v>
      </c>
      <c r="E75" s="94">
        <v>0.5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0.46600000000000003</v>
      </c>
      <c r="E76" s="94">
        <v>0.5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0.29599999999999999</v>
      </c>
      <c r="E78" s="94">
        <v>0.314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0.46600000000000003</v>
      </c>
      <c r="E79" s="94">
        <v>0.5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0.46600000000000003</v>
      </c>
      <c r="E80" s="94">
        <v>0.5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0.29599999999999999</v>
      </c>
      <c r="E82" s="94">
        <v>0.314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0.46600000000000003</v>
      </c>
      <c r="E83" s="94">
        <v>0.5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0.46600000000000003</v>
      </c>
      <c r="E84" s="94">
        <v>0.5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0.46600000000000003</v>
      </c>
      <c r="E85" s="94">
        <v>0.5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0.29599999999999999</v>
      </c>
      <c r="E87" s="94">
        <v>0.314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3.3540000000000001</v>
      </c>
      <c r="F90" s="94">
        <v>0.38500000000000001</v>
      </c>
      <c r="G90" s="94">
        <v>0.30499999999999999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3.3540000000000001</v>
      </c>
      <c r="F91" s="94">
        <v>0.38500000000000001</v>
      </c>
      <c r="G91" s="94">
        <v>0.30499999999999999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3.3540000000000001</v>
      </c>
      <c r="F92" s="94">
        <v>0.38500000000000001</v>
      </c>
      <c r="G92" s="94">
        <v>0.30499999999999999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3.3540000000000001</v>
      </c>
      <c r="F93" s="94">
        <v>0.38500000000000001</v>
      </c>
      <c r="G93" s="94">
        <v>0.30499999999999999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3.3540000000000001</v>
      </c>
      <c r="F94" s="94">
        <v>0.38500000000000001</v>
      </c>
      <c r="G94" s="94">
        <v>0.30499999999999999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3.3540000000000001</v>
      </c>
      <c r="F95" s="94">
        <v>0.38500000000000001</v>
      </c>
      <c r="G95" s="94">
        <v>0.30499999999999999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3.3540000000000001</v>
      </c>
      <c r="F96" s="94">
        <v>0.38500000000000001</v>
      </c>
      <c r="G96" s="94">
        <v>0.30499999999999999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3.3540000000000001</v>
      </c>
      <c r="F97" s="94">
        <v>0.38500000000000001</v>
      </c>
      <c r="G97" s="94">
        <v>0.30499999999999999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3.3540000000000001</v>
      </c>
      <c r="F98" s="94">
        <v>0.38500000000000001</v>
      </c>
      <c r="G98" s="94">
        <v>0.30499999999999999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3.3540000000000001</v>
      </c>
      <c r="F99" s="94">
        <v>0.38500000000000001</v>
      </c>
      <c r="G99" s="94">
        <v>0.30499999999999999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3.3540000000000001</v>
      </c>
      <c r="F100" s="94">
        <v>0.38500000000000001</v>
      </c>
      <c r="G100" s="94">
        <v>0.30499999999999999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3.3540000000000001</v>
      </c>
      <c r="F101" s="94">
        <v>0.38500000000000001</v>
      </c>
      <c r="G101" s="94">
        <v>0.30499999999999999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3.3540000000000001</v>
      </c>
      <c r="F102" s="94">
        <v>0.38500000000000001</v>
      </c>
      <c r="G102" s="94">
        <v>0.30499999999999999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3.3540000000000001</v>
      </c>
      <c r="F103" s="94">
        <v>0.38500000000000001</v>
      </c>
      <c r="G103" s="94">
        <v>0.30499999999999999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3.3540000000000001</v>
      </c>
      <c r="F104" s="94">
        <v>0.38500000000000001</v>
      </c>
      <c r="G104" s="94">
        <v>0.30499999999999999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3.3540000000000001</v>
      </c>
      <c r="F105" s="94">
        <v>0.38500000000000001</v>
      </c>
      <c r="G105" s="94">
        <v>0.30499999999999999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3.3540000000000001</v>
      </c>
      <c r="F106" s="94">
        <v>0.38500000000000001</v>
      </c>
      <c r="G106" s="94">
        <v>0.30499999999999999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3.3540000000000001</v>
      </c>
      <c r="F107" s="94">
        <v>0.38500000000000001</v>
      </c>
      <c r="G107" s="94">
        <v>0.30499999999999999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3.3540000000000001</v>
      </c>
      <c r="F108" s="94">
        <v>0.38500000000000001</v>
      </c>
      <c r="G108" s="94">
        <v>0.30499999999999999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3.3540000000000001</v>
      </c>
      <c r="F109" s="94">
        <v>0.38500000000000001</v>
      </c>
      <c r="G109" s="94">
        <v>0.30499999999999999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3.3540000000000001</v>
      </c>
      <c r="F110" s="94">
        <v>0.38500000000000001</v>
      </c>
      <c r="G110" s="94">
        <v>0.30499999999999999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3.3540000000000001</v>
      </c>
      <c r="F111" s="94">
        <v>0.38500000000000001</v>
      </c>
      <c r="G111" s="94">
        <v>0.30499999999999999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3.3540000000000001</v>
      </c>
      <c r="F112" s="94">
        <v>0.38500000000000001</v>
      </c>
      <c r="G112" s="94">
        <v>0.30499999999999999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3.3540000000000001</v>
      </c>
      <c r="F113" s="94">
        <v>0.38500000000000001</v>
      </c>
      <c r="G113" s="94">
        <v>0.30499999999999999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3.3540000000000001</v>
      </c>
      <c r="F114" s="94">
        <v>0.38500000000000001</v>
      </c>
      <c r="G114" s="94">
        <v>0.30499999999999999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3.3540000000000001</v>
      </c>
      <c r="F115" s="94">
        <v>0.38500000000000001</v>
      </c>
      <c r="G115" s="94">
        <v>0.30499999999999999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3.3540000000000001</v>
      </c>
      <c r="F116" s="94">
        <v>0.38500000000000001</v>
      </c>
      <c r="G116" s="94">
        <v>0.30499999999999999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3.3540000000000001</v>
      </c>
      <c r="F117" s="94">
        <v>0.38500000000000001</v>
      </c>
      <c r="G117" s="94">
        <v>0.30499999999999999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3.3540000000000001</v>
      </c>
      <c r="F118" s="94">
        <v>0.38500000000000001</v>
      </c>
      <c r="G118" s="94">
        <v>0.30499999999999999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3.3540000000000001</v>
      </c>
      <c r="F119" s="94">
        <v>0.38500000000000001</v>
      </c>
      <c r="G119" s="94">
        <v>0.30499999999999999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3.3540000000000001</v>
      </c>
      <c r="F120" s="94">
        <v>0.38500000000000001</v>
      </c>
      <c r="G120" s="94">
        <v>0.30499999999999999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3.3540000000000001</v>
      </c>
      <c r="F121" s="94">
        <v>0.38500000000000001</v>
      </c>
      <c r="G121" s="94">
        <v>0.30499999999999999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3.3540000000000001</v>
      </c>
      <c r="F122" s="94">
        <v>0.38500000000000001</v>
      </c>
      <c r="G122" s="94">
        <v>0.30499999999999999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3.3540000000000001</v>
      </c>
      <c r="F123" s="94">
        <v>0.38500000000000001</v>
      </c>
      <c r="G123" s="94">
        <v>0.30499999999999999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3.3540000000000001</v>
      </c>
      <c r="F124" s="94">
        <v>0.38500000000000001</v>
      </c>
      <c r="G124" s="94">
        <v>0.30499999999999999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3.3540000000000001</v>
      </c>
      <c r="F125" s="94">
        <v>0.38500000000000001</v>
      </c>
      <c r="G125" s="94">
        <v>0.30499999999999999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3.35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3.35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37259.71</v>
      </c>
      <c r="D134" s="94">
        <v>25190.66</v>
      </c>
      <c r="E134" s="94">
        <v>12069.04</v>
      </c>
      <c r="F134" s="94">
        <v>0.68</v>
      </c>
      <c r="G134" s="94">
        <v>3.44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61842</v>
      </c>
      <c r="D135" s="94">
        <v>41886.69</v>
      </c>
      <c r="E135" s="94">
        <v>19955.310000000001</v>
      </c>
      <c r="F135" s="94">
        <v>0.68</v>
      </c>
      <c r="G135" s="94">
        <v>3.19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22389.42</v>
      </c>
      <c r="D136" s="94">
        <v>16256.23</v>
      </c>
      <c r="E136" s="94">
        <v>6133.19</v>
      </c>
      <c r="F136" s="94">
        <v>0.73</v>
      </c>
      <c r="G136" s="94">
        <v>3.57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25105.46</v>
      </c>
      <c r="D137" s="94">
        <v>16973.38</v>
      </c>
      <c r="E137" s="94">
        <v>8132.08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25101.87</v>
      </c>
      <c r="D138" s="94">
        <v>16970.95</v>
      </c>
      <c r="E138" s="94">
        <v>8130.92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25115.61</v>
      </c>
      <c r="D139" s="94">
        <v>16980.240000000002</v>
      </c>
      <c r="E139" s="94">
        <v>8135.37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49942.45</v>
      </c>
      <c r="D140" s="94">
        <v>33765.25</v>
      </c>
      <c r="E140" s="94">
        <v>16177.2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25115.99</v>
      </c>
      <c r="D141" s="94">
        <v>16980.5</v>
      </c>
      <c r="E141" s="94">
        <v>8135.49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25108.31</v>
      </c>
      <c r="D142" s="94">
        <v>16975.310000000001</v>
      </c>
      <c r="E142" s="94">
        <v>8133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25214.35</v>
      </c>
      <c r="D143" s="94">
        <v>17047</v>
      </c>
      <c r="E143" s="94">
        <v>8167.35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46787.21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82364.62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35839.35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35769.519999999997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35766.269999999997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35778.71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71296.479999999996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35779.06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35772.11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35868.15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1.5</v>
      </c>
      <c r="F158" s="94">
        <v>1709.3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2.5</v>
      </c>
      <c r="F159" s="94">
        <v>2737.26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1.0900000000000001</v>
      </c>
      <c r="F160" s="94">
        <v>1236.5999999999999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1.01</v>
      </c>
      <c r="F161" s="94">
        <v>1151.72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1.01</v>
      </c>
      <c r="F162" s="94">
        <v>1151.56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1.01</v>
      </c>
      <c r="F163" s="94">
        <v>1152.19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0.56999999999999995</v>
      </c>
      <c r="D164" s="94">
        <v>622</v>
      </c>
      <c r="E164" s="94">
        <v>2.0099999999999998</v>
      </c>
      <c r="F164" s="94">
        <v>2199.48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1.01</v>
      </c>
      <c r="F165" s="94">
        <v>1152.2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1.01</v>
      </c>
      <c r="F166" s="94">
        <v>1151.8499999999999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1.02</v>
      </c>
      <c r="F167" s="94">
        <v>1156.72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66315.328500000003</v>
      </c>
      <c r="C176" s="94">
        <v>102.9573</v>
      </c>
      <c r="D176" s="94">
        <v>256.62549999999999</v>
      </c>
      <c r="E176" s="94">
        <v>0</v>
      </c>
      <c r="F176" s="94">
        <v>8.0000000000000004E-4</v>
      </c>
      <c r="G176" s="94">
        <v>59055.015500000001</v>
      </c>
      <c r="H176" s="94">
        <v>27040.396400000001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56783.715600000003</v>
      </c>
      <c r="C177" s="94">
        <v>89.998199999999997</v>
      </c>
      <c r="D177" s="94">
        <v>230.76570000000001</v>
      </c>
      <c r="E177" s="94">
        <v>0</v>
      </c>
      <c r="F177" s="94">
        <v>6.9999999999999999E-4</v>
      </c>
      <c r="G177" s="94">
        <v>53107.497199999998</v>
      </c>
      <c r="H177" s="94">
        <v>23329.680499999999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59047.3658</v>
      </c>
      <c r="C178" s="94">
        <v>96.717500000000001</v>
      </c>
      <c r="D178" s="94">
        <v>258.73779999999999</v>
      </c>
      <c r="E178" s="94">
        <v>0</v>
      </c>
      <c r="F178" s="94">
        <v>8.0000000000000004E-4</v>
      </c>
      <c r="G178" s="94">
        <v>59550.351199999997</v>
      </c>
      <c r="H178" s="94">
        <v>24559.113000000001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49065.299500000001</v>
      </c>
      <c r="C179" s="94">
        <v>84.885300000000001</v>
      </c>
      <c r="D179" s="94">
        <v>242.08260000000001</v>
      </c>
      <c r="E179" s="94">
        <v>0</v>
      </c>
      <c r="F179" s="94">
        <v>6.9999999999999999E-4</v>
      </c>
      <c r="G179" s="94">
        <v>55724.374900000003</v>
      </c>
      <c r="H179" s="94">
        <v>20839.330399999999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50081.663099999998</v>
      </c>
      <c r="C180" s="94">
        <v>89.883600000000001</v>
      </c>
      <c r="D180" s="94">
        <v>266.51979999999998</v>
      </c>
      <c r="E180" s="94">
        <v>0</v>
      </c>
      <c r="F180" s="94">
        <v>8.0000000000000004E-4</v>
      </c>
      <c r="G180" s="94">
        <v>61354.174800000001</v>
      </c>
      <c r="H180" s="94">
        <v>21580.779600000002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55384.0046</v>
      </c>
      <c r="C181" s="94">
        <v>100.72020000000001</v>
      </c>
      <c r="D181" s="94">
        <v>302.65190000000001</v>
      </c>
      <c r="E181" s="94">
        <v>0</v>
      </c>
      <c r="F181" s="94">
        <v>8.9999999999999998E-4</v>
      </c>
      <c r="G181" s="94">
        <v>69673.737500000003</v>
      </c>
      <c r="H181" s="94">
        <v>23991.852800000001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60592.012900000002</v>
      </c>
      <c r="C182" s="94">
        <v>110.3129</v>
      </c>
      <c r="D182" s="94">
        <v>331.83960000000002</v>
      </c>
      <c r="E182" s="94">
        <v>0</v>
      </c>
      <c r="F182" s="94">
        <v>1E-3</v>
      </c>
      <c r="G182" s="94">
        <v>76393.221000000005</v>
      </c>
      <c r="H182" s="94">
        <v>26259.525900000001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59765.771000000001</v>
      </c>
      <c r="C183" s="94">
        <v>108.7835</v>
      </c>
      <c r="D183" s="94">
        <v>327.16390000000001</v>
      </c>
      <c r="E183" s="94">
        <v>0</v>
      </c>
      <c r="F183" s="94">
        <v>1E-3</v>
      </c>
      <c r="G183" s="94">
        <v>75316.772700000001</v>
      </c>
      <c r="H183" s="94">
        <v>25899.0425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50354.344700000001</v>
      </c>
      <c r="C184" s="94">
        <v>91.284300000000002</v>
      </c>
      <c r="D184" s="94">
        <v>273.43349999999998</v>
      </c>
      <c r="E184" s="94">
        <v>0</v>
      </c>
      <c r="F184" s="94">
        <v>8.0000000000000004E-4</v>
      </c>
      <c r="G184" s="94">
        <v>62946.954599999997</v>
      </c>
      <c r="H184" s="94">
        <v>21785.4041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49718.0409</v>
      </c>
      <c r="C185" s="94">
        <v>87.680999999999997</v>
      </c>
      <c r="D185" s="94">
        <v>255.2927</v>
      </c>
      <c r="E185" s="94">
        <v>0</v>
      </c>
      <c r="F185" s="94">
        <v>8.0000000000000004E-4</v>
      </c>
      <c r="G185" s="94">
        <v>58767.562299999998</v>
      </c>
      <c r="H185" s="94">
        <v>21275.890500000001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53610.319499999998</v>
      </c>
      <c r="C186" s="94">
        <v>89.541499999999999</v>
      </c>
      <c r="D186" s="94">
        <v>245.28210000000001</v>
      </c>
      <c r="E186" s="94">
        <v>0</v>
      </c>
      <c r="F186" s="94">
        <v>8.0000000000000004E-4</v>
      </c>
      <c r="G186" s="94">
        <v>56456.2454</v>
      </c>
      <c r="H186" s="94">
        <v>22463.097399999999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63553.999300000003</v>
      </c>
      <c r="C187" s="94">
        <v>100.2208</v>
      </c>
      <c r="D187" s="94">
        <v>255.2355</v>
      </c>
      <c r="E187" s="94">
        <v>0</v>
      </c>
      <c r="F187" s="94">
        <v>8.0000000000000004E-4</v>
      </c>
      <c r="G187" s="94">
        <v>58737.9948</v>
      </c>
      <c r="H187" s="94">
        <v>26062.709699999999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674271.86529999995</v>
      </c>
      <c r="C189" s="94">
        <v>1152.9861000000001</v>
      </c>
      <c r="D189" s="94">
        <v>3245.6305000000002</v>
      </c>
      <c r="E189" s="94">
        <v>0</v>
      </c>
      <c r="F189" s="94">
        <v>0.01</v>
      </c>
      <c r="G189" s="94">
        <v>747083.90190000006</v>
      </c>
      <c r="H189" s="94">
        <v>285086.82270000002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49065.299500000001</v>
      </c>
      <c r="C190" s="94">
        <v>84.885300000000001</v>
      </c>
      <c r="D190" s="94">
        <v>230.76570000000001</v>
      </c>
      <c r="E190" s="94">
        <v>0</v>
      </c>
      <c r="F190" s="94">
        <v>6.9999999999999999E-4</v>
      </c>
      <c r="G190" s="94">
        <v>53107.497199999998</v>
      </c>
      <c r="H190" s="94">
        <v>20839.330399999999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66315.328500000003</v>
      </c>
      <c r="C191" s="94">
        <v>110.3129</v>
      </c>
      <c r="D191" s="94">
        <v>331.83960000000002</v>
      </c>
      <c r="E191" s="94">
        <v>0</v>
      </c>
      <c r="F191" s="94">
        <v>1E-3</v>
      </c>
      <c r="G191" s="94">
        <v>76393.221000000005</v>
      </c>
      <c r="H191" s="94">
        <v>27040.396400000001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137033000000</v>
      </c>
      <c r="C194" s="94">
        <v>101129.81200000001</v>
      </c>
      <c r="D194" s="94" t="s">
        <v>593</v>
      </c>
      <c r="E194" s="94">
        <v>72368.391000000003</v>
      </c>
      <c r="F194" s="94">
        <v>8089.5320000000002</v>
      </c>
      <c r="G194" s="94">
        <v>14798.888999999999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123232000000</v>
      </c>
      <c r="C195" s="94">
        <v>101129.81200000001</v>
      </c>
      <c r="D195" s="94" t="s">
        <v>599</v>
      </c>
      <c r="E195" s="94">
        <v>72368.391000000003</v>
      </c>
      <c r="F195" s="94">
        <v>8089.5320000000002</v>
      </c>
      <c r="G195" s="94">
        <v>14798.888999999999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138182000000</v>
      </c>
      <c r="C196" s="94">
        <v>106253.861</v>
      </c>
      <c r="D196" s="94" t="s">
        <v>696</v>
      </c>
      <c r="E196" s="94">
        <v>72368.391000000003</v>
      </c>
      <c r="F196" s="94">
        <v>8089.5320000000002</v>
      </c>
      <c r="G196" s="94">
        <v>14798.888999999999</v>
      </c>
      <c r="H196" s="94">
        <v>0</v>
      </c>
      <c r="I196" s="94">
        <v>10997.05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129304000000</v>
      </c>
      <c r="C197" s="94">
        <v>108152.001</v>
      </c>
      <c r="D197" s="94" t="s">
        <v>600</v>
      </c>
      <c r="E197" s="94">
        <v>72368.391000000003</v>
      </c>
      <c r="F197" s="94">
        <v>8089.5320000000002</v>
      </c>
      <c r="G197" s="94">
        <v>14798.888999999999</v>
      </c>
      <c r="H197" s="94">
        <v>0</v>
      </c>
      <c r="I197" s="94">
        <v>12895.19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142368000000</v>
      </c>
      <c r="C198" s="94">
        <v>139324.114</v>
      </c>
      <c r="D198" s="94" t="s">
        <v>601</v>
      </c>
      <c r="E198" s="94">
        <v>72368.391000000003</v>
      </c>
      <c r="F198" s="94">
        <v>8089.5320000000002</v>
      </c>
      <c r="G198" s="94">
        <v>14798.888999999999</v>
      </c>
      <c r="H198" s="94">
        <v>0</v>
      </c>
      <c r="I198" s="94">
        <v>44067.302000000003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161673000000</v>
      </c>
      <c r="C199" s="94">
        <v>164954.30499999999</v>
      </c>
      <c r="D199" s="94" t="s">
        <v>602</v>
      </c>
      <c r="E199" s="94">
        <v>72368.391000000003</v>
      </c>
      <c r="F199" s="94">
        <v>8089.5320000000002</v>
      </c>
      <c r="G199" s="94">
        <v>14798.888999999999</v>
      </c>
      <c r="H199" s="94">
        <v>0</v>
      </c>
      <c r="I199" s="94">
        <v>69697.493000000002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177265000000</v>
      </c>
      <c r="C200" s="94">
        <v>167430.64499999999</v>
      </c>
      <c r="D200" s="94" t="s">
        <v>533</v>
      </c>
      <c r="E200" s="94">
        <v>72368.391000000003</v>
      </c>
      <c r="F200" s="94">
        <v>8089.5320000000002</v>
      </c>
      <c r="G200" s="94">
        <v>14798.888999999999</v>
      </c>
      <c r="H200" s="94">
        <v>0</v>
      </c>
      <c r="I200" s="94">
        <v>72173.832999999999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174767000000</v>
      </c>
      <c r="C201" s="94">
        <v>165945.674</v>
      </c>
      <c r="D201" s="94" t="s">
        <v>603</v>
      </c>
      <c r="E201" s="94">
        <v>72368.391000000003</v>
      </c>
      <c r="F201" s="94">
        <v>8089.5320000000002</v>
      </c>
      <c r="G201" s="94">
        <v>14798.888999999999</v>
      </c>
      <c r="H201" s="94">
        <v>0</v>
      </c>
      <c r="I201" s="94">
        <v>70688.861999999994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146064000000</v>
      </c>
      <c r="C202" s="94">
        <v>142834.30100000001</v>
      </c>
      <c r="D202" s="94" t="s">
        <v>697</v>
      </c>
      <c r="E202" s="94">
        <v>72368.391000000003</v>
      </c>
      <c r="F202" s="94">
        <v>8089.5320000000002</v>
      </c>
      <c r="G202" s="94">
        <v>14798.888999999999</v>
      </c>
      <c r="H202" s="94">
        <v>0</v>
      </c>
      <c r="I202" s="94">
        <v>47577.489000000001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136366000000</v>
      </c>
      <c r="C203" s="94">
        <v>121497.155</v>
      </c>
      <c r="D203" s="94" t="s">
        <v>711</v>
      </c>
      <c r="E203" s="94">
        <v>72368.391000000003</v>
      </c>
      <c r="F203" s="94">
        <v>8089.5320000000002</v>
      </c>
      <c r="G203" s="94">
        <v>14798.888999999999</v>
      </c>
      <c r="H203" s="94">
        <v>0</v>
      </c>
      <c r="I203" s="94">
        <v>20367.343000000001</v>
      </c>
      <c r="J203" s="94">
        <v>5873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131002000000</v>
      </c>
      <c r="C204" s="94">
        <v>120498.22900000001</v>
      </c>
      <c r="D204" s="94" t="s">
        <v>604</v>
      </c>
      <c r="E204" s="94">
        <v>72368.391000000003</v>
      </c>
      <c r="F204" s="94">
        <v>8089.5320000000002</v>
      </c>
      <c r="G204" s="94">
        <v>14798.888999999999</v>
      </c>
      <c r="H204" s="94">
        <v>0</v>
      </c>
      <c r="I204" s="94">
        <v>25241.417000000001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136297000000</v>
      </c>
      <c r="C205" s="94">
        <v>101129.81200000001</v>
      </c>
      <c r="D205" s="94" t="s">
        <v>653</v>
      </c>
      <c r="E205" s="94">
        <v>72368.391000000003</v>
      </c>
      <c r="F205" s="94">
        <v>8089.5320000000002</v>
      </c>
      <c r="G205" s="94">
        <v>14798.888999999999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1733550000000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123232000000</v>
      </c>
      <c r="C208" s="94">
        <v>101129.81200000001</v>
      </c>
      <c r="D208" s="94"/>
      <c r="E208" s="94">
        <v>72368.391000000003</v>
      </c>
      <c r="F208" s="94">
        <v>8089.5320000000002</v>
      </c>
      <c r="G208" s="94">
        <v>14798.888999999999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177265000000</v>
      </c>
      <c r="C209" s="94">
        <v>167430.64499999999</v>
      </c>
      <c r="D209" s="94"/>
      <c r="E209" s="94">
        <v>72368.391000000003</v>
      </c>
      <c r="F209" s="94">
        <v>8089.5320000000002</v>
      </c>
      <c r="G209" s="94">
        <v>14798.888999999999</v>
      </c>
      <c r="H209" s="94">
        <v>0</v>
      </c>
      <c r="I209" s="94">
        <v>72173.832999999999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43850.58</v>
      </c>
      <c r="C212" s="94">
        <v>13052.05</v>
      </c>
      <c r="D212" s="94">
        <v>0</v>
      </c>
      <c r="E212" s="94">
        <v>56902.64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20.98</v>
      </c>
      <c r="C213" s="94">
        <v>6.24</v>
      </c>
      <c r="D213" s="94">
        <v>0</v>
      </c>
      <c r="E213" s="94">
        <v>27.22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20.98</v>
      </c>
      <c r="C214" s="94">
        <v>6.24</v>
      </c>
      <c r="D214" s="94">
        <v>0</v>
      </c>
      <c r="E214" s="94">
        <v>27.22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2814.75</v>
      </c>
      <c r="C2" s="94">
        <v>1346.56</v>
      </c>
      <c r="D2" s="94">
        <v>1346.56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2814.75</v>
      </c>
      <c r="C3" s="94">
        <v>1346.56</v>
      </c>
      <c r="D3" s="94">
        <v>1346.56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6789.44</v>
      </c>
      <c r="C4" s="94">
        <v>3248.04</v>
      </c>
      <c r="D4" s="94">
        <v>3248.04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6789.44</v>
      </c>
      <c r="C5" s="94">
        <v>3248.04</v>
      </c>
      <c r="D5" s="94">
        <v>3248.04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1145.5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90.77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92.21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283.94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1669.25</v>
      </c>
      <c r="C28" s="94">
        <v>1145.5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0.46600000000000003</v>
      </c>
      <c r="E46" s="94">
        <v>0.5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0.46600000000000003</v>
      </c>
      <c r="E47" s="94">
        <v>0.5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0.46600000000000003</v>
      </c>
      <c r="E48" s="94">
        <v>0.5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0.28499999999999998</v>
      </c>
      <c r="E50" s="94">
        <v>0.30199999999999999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0.46600000000000003</v>
      </c>
      <c r="E51" s="94">
        <v>0.5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0.46600000000000003</v>
      </c>
      <c r="E52" s="94">
        <v>0.5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0.28499999999999998</v>
      </c>
      <c r="E54" s="94">
        <v>0.30199999999999999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0.46600000000000003</v>
      </c>
      <c r="E55" s="94">
        <v>0.5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0.46600000000000003</v>
      </c>
      <c r="E56" s="94">
        <v>0.5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0.28499999999999998</v>
      </c>
      <c r="E58" s="94">
        <v>0.30199999999999999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0.46600000000000003</v>
      </c>
      <c r="E59" s="94">
        <v>0.5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0.46600000000000003</v>
      </c>
      <c r="E60" s="94">
        <v>0.5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0.28499999999999998</v>
      </c>
      <c r="E62" s="94">
        <v>0.30199999999999999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0.46600000000000003</v>
      </c>
      <c r="E63" s="94">
        <v>0.5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0.46600000000000003</v>
      </c>
      <c r="E64" s="94">
        <v>0.5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0.28499999999999998</v>
      </c>
      <c r="E66" s="94">
        <v>0.30199999999999999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0.46600000000000003</v>
      </c>
      <c r="E67" s="94">
        <v>0.5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0.46600000000000003</v>
      </c>
      <c r="E68" s="94">
        <v>0.5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0.28499999999999998</v>
      </c>
      <c r="E70" s="94">
        <v>0.30199999999999999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0.46600000000000003</v>
      </c>
      <c r="E71" s="94">
        <v>0.5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0.46600000000000003</v>
      </c>
      <c r="E72" s="94">
        <v>0.5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0.28499999999999998</v>
      </c>
      <c r="E74" s="94">
        <v>0.30199999999999999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0.46600000000000003</v>
      </c>
      <c r="E75" s="94">
        <v>0.5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0.46600000000000003</v>
      </c>
      <c r="E76" s="94">
        <v>0.5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0.28499999999999998</v>
      </c>
      <c r="E78" s="94">
        <v>0.30199999999999999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0.46600000000000003</v>
      </c>
      <c r="E79" s="94">
        <v>0.5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0.46600000000000003</v>
      </c>
      <c r="E80" s="94">
        <v>0.5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0.28499999999999998</v>
      </c>
      <c r="E82" s="94">
        <v>0.30199999999999999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0.46600000000000003</v>
      </c>
      <c r="E83" s="94">
        <v>0.5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0.46600000000000003</v>
      </c>
      <c r="E84" s="94">
        <v>0.5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0.46600000000000003</v>
      </c>
      <c r="E85" s="94">
        <v>0.5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0.28499999999999998</v>
      </c>
      <c r="E87" s="94">
        <v>0.30199999999999999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3.3540000000000001</v>
      </c>
      <c r="F90" s="94">
        <v>0.38500000000000001</v>
      </c>
      <c r="G90" s="94">
        <v>0.30499999999999999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3.3540000000000001</v>
      </c>
      <c r="F91" s="94">
        <v>0.38500000000000001</v>
      </c>
      <c r="G91" s="94">
        <v>0.30499999999999999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3.3540000000000001</v>
      </c>
      <c r="F92" s="94">
        <v>0.38500000000000001</v>
      </c>
      <c r="G92" s="94">
        <v>0.30499999999999999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3.3540000000000001</v>
      </c>
      <c r="F93" s="94">
        <v>0.38500000000000001</v>
      </c>
      <c r="G93" s="94">
        <v>0.30499999999999999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3.3540000000000001</v>
      </c>
      <c r="F94" s="94">
        <v>0.38500000000000001</v>
      </c>
      <c r="G94" s="94">
        <v>0.30499999999999999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3.3540000000000001</v>
      </c>
      <c r="F95" s="94">
        <v>0.38500000000000001</v>
      </c>
      <c r="G95" s="94">
        <v>0.30499999999999999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3.3540000000000001</v>
      </c>
      <c r="F96" s="94">
        <v>0.38500000000000001</v>
      </c>
      <c r="G96" s="94">
        <v>0.30499999999999999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3.3540000000000001</v>
      </c>
      <c r="F97" s="94">
        <v>0.38500000000000001</v>
      </c>
      <c r="G97" s="94">
        <v>0.30499999999999999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3.3540000000000001</v>
      </c>
      <c r="F98" s="94">
        <v>0.38500000000000001</v>
      </c>
      <c r="G98" s="94">
        <v>0.30499999999999999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3.3540000000000001</v>
      </c>
      <c r="F99" s="94">
        <v>0.38500000000000001</v>
      </c>
      <c r="G99" s="94">
        <v>0.30499999999999999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3.3540000000000001</v>
      </c>
      <c r="F100" s="94">
        <v>0.38500000000000001</v>
      </c>
      <c r="G100" s="94">
        <v>0.30499999999999999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3.3540000000000001</v>
      </c>
      <c r="F101" s="94">
        <v>0.38500000000000001</v>
      </c>
      <c r="G101" s="94">
        <v>0.30499999999999999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3.3540000000000001</v>
      </c>
      <c r="F102" s="94">
        <v>0.38500000000000001</v>
      </c>
      <c r="G102" s="94">
        <v>0.30499999999999999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3.3540000000000001</v>
      </c>
      <c r="F103" s="94">
        <v>0.38500000000000001</v>
      </c>
      <c r="G103" s="94">
        <v>0.30499999999999999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3.3540000000000001</v>
      </c>
      <c r="F104" s="94">
        <v>0.38500000000000001</v>
      </c>
      <c r="G104" s="94">
        <v>0.30499999999999999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3.3540000000000001</v>
      </c>
      <c r="F105" s="94">
        <v>0.38500000000000001</v>
      </c>
      <c r="G105" s="94">
        <v>0.30499999999999999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3.3540000000000001</v>
      </c>
      <c r="F106" s="94">
        <v>0.38500000000000001</v>
      </c>
      <c r="G106" s="94">
        <v>0.30499999999999999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3.3540000000000001</v>
      </c>
      <c r="F107" s="94">
        <v>0.38500000000000001</v>
      </c>
      <c r="G107" s="94">
        <v>0.30499999999999999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3.3540000000000001</v>
      </c>
      <c r="F108" s="94">
        <v>0.38500000000000001</v>
      </c>
      <c r="G108" s="94">
        <v>0.30499999999999999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3.3540000000000001</v>
      </c>
      <c r="F109" s="94">
        <v>0.38500000000000001</v>
      </c>
      <c r="G109" s="94">
        <v>0.30499999999999999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3.3540000000000001</v>
      </c>
      <c r="F110" s="94">
        <v>0.38500000000000001</v>
      </c>
      <c r="G110" s="94">
        <v>0.30499999999999999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3.3540000000000001</v>
      </c>
      <c r="F111" s="94">
        <v>0.38500000000000001</v>
      </c>
      <c r="G111" s="94">
        <v>0.30499999999999999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3.3540000000000001</v>
      </c>
      <c r="F112" s="94">
        <v>0.38500000000000001</v>
      </c>
      <c r="G112" s="94">
        <v>0.30499999999999999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3.3540000000000001</v>
      </c>
      <c r="F113" s="94">
        <v>0.38500000000000001</v>
      </c>
      <c r="G113" s="94">
        <v>0.30499999999999999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3.3540000000000001</v>
      </c>
      <c r="F114" s="94">
        <v>0.38500000000000001</v>
      </c>
      <c r="G114" s="94">
        <v>0.30499999999999999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3.3540000000000001</v>
      </c>
      <c r="F115" s="94">
        <v>0.38500000000000001</v>
      </c>
      <c r="G115" s="94">
        <v>0.30499999999999999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3.3540000000000001</v>
      </c>
      <c r="F116" s="94">
        <v>0.38500000000000001</v>
      </c>
      <c r="G116" s="94">
        <v>0.30499999999999999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3.3540000000000001</v>
      </c>
      <c r="F117" s="94">
        <v>0.38500000000000001</v>
      </c>
      <c r="G117" s="94">
        <v>0.30499999999999999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3.3540000000000001</v>
      </c>
      <c r="F118" s="94">
        <v>0.38500000000000001</v>
      </c>
      <c r="G118" s="94">
        <v>0.30499999999999999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3.3540000000000001</v>
      </c>
      <c r="F119" s="94">
        <v>0.38500000000000001</v>
      </c>
      <c r="G119" s="94">
        <v>0.30499999999999999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3.3540000000000001</v>
      </c>
      <c r="F120" s="94">
        <v>0.38500000000000001</v>
      </c>
      <c r="G120" s="94">
        <v>0.30499999999999999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3.3540000000000001</v>
      </c>
      <c r="F121" s="94">
        <v>0.38500000000000001</v>
      </c>
      <c r="G121" s="94">
        <v>0.30499999999999999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3.3540000000000001</v>
      </c>
      <c r="F122" s="94">
        <v>0.38500000000000001</v>
      </c>
      <c r="G122" s="94">
        <v>0.30499999999999999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3.3540000000000001</v>
      </c>
      <c r="F123" s="94">
        <v>0.38500000000000001</v>
      </c>
      <c r="G123" s="94">
        <v>0.30499999999999999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3.3540000000000001</v>
      </c>
      <c r="F124" s="94">
        <v>0.38500000000000001</v>
      </c>
      <c r="G124" s="94">
        <v>0.30499999999999999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3.3540000000000001</v>
      </c>
      <c r="F125" s="94">
        <v>0.38500000000000001</v>
      </c>
      <c r="G125" s="94">
        <v>0.30499999999999999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3.35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3.35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27144.69</v>
      </c>
      <c r="D134" s="94">
        <v>20604.509999999998</v>
      </c>
      <c r="E134" s="94">
        <v>6540.18</v>
      </c>
      <c r="F134" s="94">
        <v>0.76</v>
      </c>
      <c r="G134" s="94">
        <v>3.66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40341.5</v>
      </c>
      <c r="D135" s="94">
        <v>32218.95</v>
      </c>
      <c r="E135" s="94">
        <v>8122.55</v>
      </c>
      <c r="F135" s="94">
        <v>0.8</v>
      </c>
      <c r="G135" s="94">
        <v>3.45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18539.93</v>
      </c>
      <c r="D136" s="94">
        <v>14807.01</v>
      </c>
      <c r="E136" s="94">
        <v>3732.92</v>
      </c>
      <c r="F136" s="94">
        <v>0.8</v>
      </c>
      <c r="G136" s="94">
        <v>4.01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17468.8</v>
      </c>
      <c r="D137" s="94">
        <v>13519.65</v>
      </c>
      <c r="E137" s="94">
        <v>3949.15</v>
      </c>
      <c r="F137" s="94">
        <v>0.77</v>
      </c>
      <c r="G137" s="94">
        <v>3.93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17639.7</v>
      </c>
      <c r="D138" s="94">
        <v>13592.31</v>
      </c>
      <c r="E138" s="94">
        <v>4047.4</v>
      </c>
      <c r="F138" s="94">
        <v>0.77</v>
      </c>
      <c r="G138" s="94">
        <v>3.92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17691.32</v>
      </c>
      <c r="D139" s="94">
        <v>13618.6</v>
      </c>
      <c r="E139" s="94">
        <v>4072.72</v>
      </c>
      <c r="F139" s="94">
        <v>0.77</v>
      </c>
      <c r="G139" s="94">
        <v>3.92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36620.94</v>
      </c>
      <c r="D140" s="94">
        <v>27685.63</v>
      </c>
      <c r="E140" s="94">
        <v>8935.31</v>
      </c>
      <c r="F140" s="94">
        <v>0.76</v>
      </c>
      <c r="G140" s="94">
        <v>3.61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18232.16</v>
      </c>
      <c r="D141" s="94">
        <v>13851.81</v>
      </c>
      <c r="E141" s="94">
        <v>4380.3500000000004</v>
      </c>
      <c r="F141" s="94">
        <v>0.76</v>
      </c>
      <c r="G141" s="94">
        <v>3.88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18254.38</v>
      </c>
      <c r="D142" s="94">
        <v>13859.04</v>
      </c>
      <c r="E142" s="94">
        <v>4395.3500000000004</v>
      </c>
      <c r="F142" s="94">
        <v>0.76</v>
      </c>
      <c r="G142" s="94">
        <v>3.88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18336.400000000001</v>
      </c>
      <c r="D143" s="94">
        <v>13924.06</v>
      </c>
      <c r="E143" s="94">
        <v>4412.3500000000004</v>
      </c>
      <c r="F143" s="94">
        <v>0.76</v>
      </c>
      <c r="G143" s="94">
        <v>3.88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38051.14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66853.929999999993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29068.69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29001.56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28998.45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29011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57757.89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29011.34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29004.05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29096.1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1.46</v>
      </c>
      <c r="F158" s="94">
        <v>1666.89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2.44</v>
      </c>
      <c r="F159" s="94">
        <v>2665.2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1.1200000000000001</v>
      </c>
      <c r="F160" s="94">
        <v>1275.8900000000001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0.98</v>
      </c>
      <c r="F161" s="94">
        <v>1121.3399999999999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0.98</v>
      </c>
      <c r="F162" s="94">
        <v>1121.1500000000001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0.98</v>
      </c>
      <c r="F163" s="94">
        <v>1121.9100000000001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0.56999999999999995</v>
      </c>
      <c r="D164" s="94">
        <v>622</v>
      </c>
      <c r="E164" s="94">
        <v>1.96</v>
      </c>
      <c r="F164" s="94">
        <v>2138.7399999999998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0.98</v>
      </c>
      <c r="F165" s="94">
        <v>1121.93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0.98</v>
      </c>
      <c r="F166" s="94">
        <v>1121.49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0.99</v>
      </c>
      <c r="F167" s="94">
        <v>1127.04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47980.908900000002</v>
      </c>
      <c r="C176" s="94">
        <v>73.966800000000006</v>
      </c>
      <c r="D176" s="94">
        <v>164.82169999999999</v>
      </c>
      <c r="E176" s="94">
        <v>0</v>
      </c>
      <c r="F176" s="94">
        <v>6.9999999999999999E-4</v>
      </c>
      <c r="G176" s="94">
        <v>171324.6416</v>
      </c>
      <c r="H176" s="94">
        <v>19589.5743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41686.117400000003</v>
      </c>
      <c r="C177" s="94">
        <v>65.226299999999995</v>
      </c>
      <c r="D177" s="94">
        <v>148.4128</v>
      </c>
      <c r="E177" s="94">
        <v>0</v>
      </c>
      <c r="F177" s="94">
        <v>5.9999999999999995E-4</v>
      </c>
      <c r="G177" s="94">
        <v>154276.465</v>
      </c>
      <c r="H177" s="94">
        <v>17114.0501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44153.075599999996</v>
      </c>
      <c r="C178" s="94">
        <v>70.965100000000007</v>
      </c>
      <c r="D178" s="94">
        <v>167.3647</v>
      </c>
      <c r="E178" s="94">
        <v>0</v>
      </c>
      <c r="F178" s="94">
        <v>6.9999999999999999E-4</v>
      </c>
      <c r="G178" s="94">
        <v>173992.36869999999</v>
      </c>
      <c r="H178" s="94">
        <v>18311.136399999999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38194.780100000004</v>
      </c>
      <c r="C179" s="94">
        <v>63.8001</v>
      </c>
      <c r="D179" s="94">
        <v>157.83179999999999</v>
      </c>
      <c r="E179" s="94">
        <v>0</v>
      </c>
      <c r="F179" s="94">
        <v>5.9999999999999995E-4</v>
      </c>
      <c r="G179" s="94">
        <v>164100.39540000001</v>
      </c>
      <c r="H179" s="94">
        <v>16076.659900000001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38437.191500000001</v>
      </c>
      <c r="C180" s="94">
        <v>65.7393</v>
      </c>
      <c r="D180" s="94">
        <v>167.1377</v>
      </c>
      <c r="E180" s="94">
        <v>0</v>
      </c>
      <c r="F180" s="94">
        <v>6.9999999999999999E-4</v>
      </c>
      <c r="G180" s="94">
        <v>173786.7199</v>
      </c>
      <c r="H180" s="94">
        <v>16329.1895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38580.422700000003</v>
      </c>
      <c r="C181" s="94">
        <v>67.187200000000004</v>
      </c>
      <c r="D181" s="94">
        <v>174.27119999999999</v>
      </c>
      <c r="E181" s="94">
        <v>0</v>
      </c>
      <c r="F181" s="94">
        <v>6.9999999999999999E-4</v>
      </c>
      <c r="G181" s="94">
        <v>181211.98920000001</v>
      </c>
      <c r="H181" s="94">
        <v>16508.028999999999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41865.587200000002</v>
      </c>
      <c r="C182" s="94">
        <v>73.4405</v>
      </c>
      <c r="D182" s="94">
        <v>191.99119999999999</v>
      </c>
      <c r="E182" s="94">
        <v>0</v>
      </c>
      <c r="F182" s="94">
        <v>6.9999999999999999E-4</v>
      </c>
      <c r="G182" s="94">
        <v>199641.15530000001</v>
      </c>
      <c r="H182" s="94">
        <v>17965.910199999998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42471.075100000002</v>
      </c>
      <c r="C183" s="94">
        <v>74.437600000000003</v>
      </c>
      <c r="D183" s="94">
        <v>194.4161</v>
      </c>
      <c r="E183" s="94">
        <v>0</v>
      </c>
      <c r="F183" s="94">
        <v>8.0000000000000004E-4</v>
      </c>
      <c r="G183" s="94">
        <v>202162.24239999999</v>
      </c>
      <c r="H183" s="94">
        <v>18219.3691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38257.755499999999</v>
      </c>
      <c r="C184" s="94">
        <v>66.259799999999998</v>
      </c>
      <c r="D184" s="94">
        <v>170.83539999999999</v>
      </c>
      <c r="E184" s="94">
        <v>0</v>
      </c>
      <c r="F184" s="94">
        <v>6.9999999999999999E-4</v>
      </c>
      <c r="G184" s="94">
        <v>177637.05809999999</v>
      </c>
      <c r="H184" s="94">
        <v>16334.1131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39267.094299999997</v>
      </c>
      <c r="C185" s="94">
        <v>66.194100000000006</v>
      </c>
      <c r="D185" s="94">
        <v>165.52549999999999</v>
      </c>
      <c r="E185" s="94">
        <v>0</v>
      </c>
      <c r="F185" s="94">
        <v>6.9999999999999999E-4</v>
      </c>
      <c r="G185" s="94">
        <v>172103.98130000001</v>
      </c>
      <c r="H185" s="94">
        <v>16587.138900000002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41784.436300000001</v>
      </c>
      <c r="C186" s="94">
        <v>67.089200000000005</v>
      </c>
      <c r="D186" s="94">
        <v>158.01320000000001</v>
      </c>
      <c r="E186" s="94">
        <v>0</v>
      </c>
      <c r="F186" s="94">
        <v>5.9999999999999995E-4</v>
      </c>
      <c r="G186" s="94">
        <v>164270.01269999999</v>
      </c>
      <c r="H186" s="94">
        <v>17322.055100000001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48350.743499999997</v>
      </c>
      <c r="C187" s="94">
        <v>74.239199999999997</v>
      </c>
      <c r="D187" s="94">
        <v>164.48079999999999</v>
      </c>
      <c r="E187" s="94">
        <v>0</v>
      </c>
      <c r="F187" s="94">
        <v>6.9999999999999999E-4</v>
      </c>
      <c r="G187" s="94">
        <v>170967.7096</v>
      </c>
      <c r="H187" s="94">
        <v>19711.366699999999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501029.18800000002</v>
      </c>
      <c r="C189" s="94">
        <v>828.5453</v>
      </c>
      <c r="D189" s="94">
        <v>2025.1021000000001</v>
      </c>
      <c r="E189" s="94">
        <v>0</v>
      </c>
      <c r="F189" s="94">
        <v>8.0000000000000002E-3</v>
      </c>
      <c r="G189" s="95">
        <v>2105470</v>
      </c>
      <c r="H189" s="94">
        <v>210068.59239999999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38194.780100000004</v>
      </c>
      <c r="C190" s="94">
        <v>63.8001</v>
      </c>
      <c r="D190" s="94">
        <v>148.4128</v>
      </c>
      <c r="E190" s="94">
        <v>0</v>
      </c>
      <c r="F190" s="94">
        <v>5.9999999999999995E-4</v>
      </c>
      <c r="G190" s="94">
        <v>154276.465</v>
      </c>
      <c r="H190" s="94">
        <v>16076.659900000001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48350.743499999997</v>
      </c>
      <c r="C191" s="94">
        <v>74.437600000000003</v>
      </c>
      <c r="D191" s="94">
        <v>194.4161</v>
      </c>
      <c r="E191" s="94">
        <v>0</v>
      </c>
      <c r="F191" s="94">
        <v>8.0000000000000004E-4</v>
      </c>
      <c r="G191" s="94">
        <v>202162.24239999999</v>
      </c>
      <c r="H191" s="94">
        <v>19711.366699999999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135828000000</v>
      </c>
      <c r="C194" s="94">
        <v>101173.992</v>
      </c>
      <c r="D194" s="94" t="s">
        <v>698</v>
      </c>
      <c r="E194" s="94">
        <v>72368.391000000003</v>
      </c>
      <c r="F194" s="94">
        <v>8089.5320000000002</v>
      </c>
      <c r="G194" s="94">
        <v>14481.562</v>
      </c>
      <c r="H194" s="94">
        <v>0</v>
      </c>
      <c r="I194" s="94">
        <v>361.50599999999997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122312000000</v>
      </c>
      <c r="C195" s="94">
        <v>100838.67200000001</v>
      </c>
      <c r="D195" s="94" t="s">
        <v>699</v>
      </c>
      <c r="E195" s="94">
        <v>72368.391000000003</v>
      </c>
      <c r="F195" s="94">
        <v>8089.5320000000002</v>
      </c>
      <c r="G195" s="94">
        <v>14481.562</v>
      </c>
      <c r="H195" s="94">
        <v>0</v>
      </c>
      <c r="I195" s="94">
        <v>26.186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137943000000</v>
      </c>
      <c r="C196" s="94">
        <v>107523.007</v>
      </c>
      <c r="D196" s="94" t="s">
        <v>700</v>
      </c>
      <c r="E196" s="94">
        <v>72368.391000000003</v>
      </c>
      <c r="F196" s="94">
        <v>8089.5320000000002</v>
      </c>
      <c r="G196" s="94">
        <v>14481.562</v>
      </c>
      <c r="H196" s="94">
        <v>0</v>
      </c>
      <c r="I196" s="94">
        <v>12583.522000000001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130101000000</v>
      </c>
      <c r="C197" s="94">
        <v>113354.67200000001</v>
      </c>
      <c r="D197" s="94" t="s">
        <v>605</v>
      </c>
      <c r="E197" s="94">
        <v>72368.391000000003</v>
      </c>
      <c r="F197" s="94">
        <v>8089.5320000000002</v>
      </c>
      <c r="G197" s="94">
        <v>14481.562</v>
      </c>
      <c r="H197" s="94">
        <v>0</v>
      </c>
      <c r="I197" s="94">
        <v>18415.186000000002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137780000000</v>
      </c>
      <c r="C198" s="94">
        <v>121603.62300000001</v>
      </c>
      <c r="D198" s="94" t="s">
        <v>606</v>
      </c>
      <c r="E198" s="94">
        <v>72368.391000000003</v>
      </c>
      <c r="F198" s="94">
        <v>8089.5320000000002</v>
      </c>
      <c r="G198" s="94">
        <v>14481.562</v>
      </c>
      <c r="H198" s="94">
        <v>0</v>
      </c>
      <c r="I198" s="94">
        <v>26664.136999999999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143667000000</v>
      </c>
      <c r="C199" s="94">
        <v>132480.95300000001</v>
      </c>
      <c r="D199" s="94" t="s">
        <v>572</v>
      </c>
      <c r="E199" s="94">
        <v>72368.391000000003</v>
      </c>
      <c r="F199" s="94">
        <v>8089.5320000000002</v>
      </c>
      <c r="G199" s="94">
        <v>14481.562</v>
      </c>
      <c r="H199" s="94">
        <v>0</v>
      </c>
      <c r="I199" s="94">
        <v>37541.466999999997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158278000000</v>
      </c>
      <c r="C200" s="94">
        <v>139292.035</v>
      </c>
      <c r="D200" s="94" t="s">
        <v>607</v>
      </c>
      <c r="E200" s="94">
        <v>72368.391000000003</v>
      </c>
      <c r="F200" s="94">
        <v>8089.5320000000002</v>
      </c>
      <c r="G200" s="94">
        <v>14481.562</v>
      </c>
      <c r="H200" s="94">
        <v>0</v>
      </c>
      <c r="I200" s="94">
        <v>44352.55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160277000000</v>
      </c>
      <c r="C201" s="94">
        <v>140832.834</v>
      </c>
      <c r="D201" s="94" t="s">
        <v>608</v>
      </c>
      <c r="E201" s="94">
        <v>72368.391000000003</v>
      </c>
      <c r="F201" s="94">
        <v>8089.5320000000002</v>
      </c>
      <c r="G201" s="94">
        <v>14481.562</v>
      </c>
      <c r="H201" s="94">
        <v>0</v>
      </c>
      <c r="I201" s="94">
        <v>45893.349000000002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140833000000</v>
      </c>
      <c r="C202" s="94">
        <v>131391.446</v>
      </c>
      <c r="D202" s="94" t="s">
        <v>609</v>
      </c>
      <c r="E202" s="94">
        <v>72368.391000000003</v>
      </c>
      <c r="F202" s="94">
        <v>8089.5320000000002</v>
      </c>
      <c r="G202" s="94">
        <v>14481.562</v>
      </c>
      <c r="H202" s="94">
        <v>0</v>
      </c>
      <c r="I202" s="94">
        <v>36451.961000000003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136446000000</v>
      </c>
      <c r="C203" s="94">
        <v>120475.833</v>
      </c>
      <c r="D203" s="94" t="s">
        <v>610</v>
      </c>
      <c r="E203" s="94">
        <v>72368.391000000003</v>
      </c>
      <c r="F203" s="94">
        <v>8089.5320000000002</v>
      </c>
      <c r="G203" s="94">
        <v>14481.562</v>
      </c>
      <c r="H203" s="94">
        <v>0</v>
      </c>
      <c r="I203" s="94">
        <v>25536.347000000002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130235000000</v>
      </c>
      <c r="C204" s="94">
        <v>102828.515</v>
      </c>
      <c r="D204" s="94" t="s">
        <v>712</v>
      </c>
      <c r="E204" s="94">
        <v>72368.391000000003</v>
      </c>
      <c r="F204" s="94">
        <v>8089.5320000000002</v>
      </c>
      <c r="G204" s="94">
        <v>14481.562</v>
      </c>
      <c r="H204" s="94">
        <v>0</v>
      </c>
      <c r="I204" s="94">
        <v>2016.029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135545000000</v>
      </c>
      <c r="C205" s="94">
        <v>100812.485</v>
      </c>
      <c r="D205" s="94" t="s">
        <v>645</v>
      </c>
      <c r="E205" s="94">
        <v>72368.391000000003</v>
      </c>
      <c r="F205" s="94">
        <v>8089.5320000000002</v>
      </c>
      <c r="G205" s="94">
        <v>14481.562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1669250000000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122312000000</v>
      </c>
      <c r="C208" s="94">
        <v>100812.485</v>
      </c>
      <c r="D208" s="94"/>
      <c r="E208" s="94">
        <v>72368.391000000003</v>
      </c>
      <c r="F208" s="94">
        <v>8089.5320000000002</v>
      </c>
      <c r="G208" s="94">
        <v>14481.562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160277000000</v>
      </c>
      <c r="C209" s="94">
        <v>140832.834</v>
      </c>
      <c r="D209" s="94"/>
      <c r="E209" s="94">
        <v>72368.391000000003</v>
      </c>
      <c r="F209" s="94">
        <v>8089.5320000000002</v>
      </c>
      <c r="G209" s="94">
        <v>14481.562</v>
      </c>
      <c r="H209" s="94">
        <v>0</v>
      </c>
      <c r="I209" s="94">
        <v>45893.349000000002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17315.23</v>
      </c>
      <c r="C212" s="94">
        <v>7907.62</v>
      </c>
      <c r="D212" s="94">
        <v>0</v>
      </c>
      <c r="E212" s="94">
        <v>25222.86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8.2799999999999994</v>
      </c>
      <c r="C213" s="94">
        <v>3.78</v>
      </c>
      <c r="D213" s="94">
        <v>0</v>
      </c>
      <c r="E213" s="94">
        <v>12.07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8.2799999999999994</v>
      </c>
      <c r="C214" s="94">
        <v>3.78</v>
      </c>
      <c r="D214" s="94">
        <v>0</v>
      </c>
      <c r="E214" s="94">
        <v>12.07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3804.2</v>
      </c>
      <c r="C2" s="94">
        <v>1819.92</v>
      </c>
      <c r="D2" s="94">
        <v>1819.92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3804.2</v>
      </c>
      <c r="C3" s="94">
        <v>1819.92</v>
      </c>
      <c r="D3" s="94">
        <v>1819.92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8253.8700000000008</v>
      </c>
      <c r="C4" s="94">
        <v>3948.62</v>
      </c>
      <c r="D4" s="94">
        <v>3948.62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8253.8700000000008</v>
      </c>
      <c r="C5" s="94">
        <v>3948.62</v>
      </c>
      <c r="D5" s="94">
        <v>3948.62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2055.94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122.44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331.3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1748.26</v>
      </c>
      <c r="C28" s="94">
        <v>2055.94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0.36899999999999999</v>
      </c>
      <c r="E46" s="94">
        <v>0.39100000000000001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0.36899999999999999</v>
      </c>
      <c r="E47" s="94">
        <v>0.39100000000000001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0.36899999999999999</v>
      </c>
      <c r="E48" s="94">
        <v>0.39100000000000001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0.252</v>
      </c>
      <c r="E50" s="94">
        <v>0.26500000000000001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0.36899999999999999</v>
      </c>
      <c r="E51" s="94">
        <v>0.39100000000000001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0.36899999999999999</v>
      </c>
      <c r="E52" s="94">
        <v>0.39100000000000001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0.252</v>
      </c>
      <c r="E54" s="94">
        <v>0.26500000000000001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0.36899999999999999</v>
      </c>
      <c r="E55" s="94">
        <v>0.39100000000000001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0.36899999999999999</v>
      </c>
      <c r="E56" s="94">
        <v>0.39100000000000001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0.252</v>
      </c>
      <c r="E58" s="94">
        <v>0.26500000000000001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0.36899999999999999</v>
      </c>
      <c r="E59" s="94">
        <v>0.39100000000000001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0.36899999999999999</v>
      </c>
      <c r="E60" s="94">
        <v>0.39100000000000001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0.252</v>
      </c>
      <c r="E62" s="94">
        <v>0.26500000000000001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0.36899999999999999</v>
      </c>
      <c r="E63" s="94">
        <v>0.39100000000000001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0.36899999999999999</v>
      </c>
      <c r="E64" s="94">
        <v>0.39100000000000001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0.252</v>
      </c>
      <c r="E66" s="94">
        <v>0.26500000000000001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0.36899999999999999</v>
      </c>
      <c r="E67" s="94">
        <v>0.39100000000000001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0.36899999999999999</v>
      </c>
      <c r="E68" s="94">
        <v>0.39100000000000001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0.252</v>
      </c>
      <c r="E70" s="94">
        <v>0.26500000000000001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0.36899999999999999</v>
      </c>
      <c r="E71" s="94">
        <v>0.39100000000000001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0.36899999999999999</v>
      </c>
      <c r="E72" s="94">
        <v>0.39100000000000001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0.252</v>
      </c>
      <c r="E74" s="94">
        <v>0.26500000000000001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0.36899999999999999</v>
      </c>
      <c r="E75" s="94">
        <v>0.39100000000000001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0.36899999999999999</v>
      </c>
      <c r="E76" s="94">
        <v>0.39100000000000001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0.252</v>
      </c>
      <c r="E78" s="94">
        <v>0.26500000000000001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0.36899999999999999</v>
      </c>
      <c r="E79" s="94">
        <v>0.39100000000000001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0.36899999999999999</v>
      </c>
      <c r="E80" s="94">
        <v>0.39100000000000001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0.252</v>
      </c>
      <c r="E82" s="94">
        <v>0.26500000000000001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0.36899999999999999</v>
      </c>
      <c r="E83" s="94">
        <v>0.39100000000000001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0.36899999999999999</v>
      </c>
      <c r="E84" s="94">
        <v>0.39100000000000001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0.36899999999999999</v>
      </c>
      <c r="E85" s="94">
        <v>0.39100000000000001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0.252</v>
      </c>
      <c r="E87" s="94">
        <v>0.26500000000000001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2.956</v>
      </c>
      <c r="F90" s="94">
        <v>0.38500000000000001</v>
      </c>
      <c r="G90" s="94">
        <v>0.30499999999999999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2.956</v>
      </c>
      <c r="F91" s="94">
        <v>0.38500000000000001</v>
      </c>
      <c r="G91" s="94">
        <v>0.30499999999999999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2.956</v>
      </c>
      <c r="F92" s="94">
        <v>0.38500000000000001</v>
      </c>
      <c r="G92" s="94">
        <v>0.30499999999999999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2.956</v>
      </c>
      <c r="F93" s="94">
        <v>0.38500000000000001</v>
      </c>
      <c r="G93" s="94">
        <v>0.30499999999999999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2.956</v>
      </c>
      <c r="F94" s="94">
        <v>0.38500000000000001</v>
      </c>
      <c r="G94" s="94">
        <v>0.30499999999999999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2.956</v>
      </c>
      <c r="F95" s="94">
        <v>0.38500000000000001</v>
      </c>
      <c r="G95" s="94">
        <v>0.30499999999999999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2.956</v>
      </c>
      <c r="F96" s="94">
        <v>0.38500000000000001</v>
      </c>
      <c r="G96" s="94">
        <v>0.30499999999999999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2.956</v>
      </c>
      <c r="F97" s="94">
        <v>0.38500000000000001</v>
      </c>
      <c r="G97" s="94">
        <v>0.30499999999999999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2.956</v>
      </c>
      <c r="F98" s="94">
        <v>0.38500000000000001</v>
      </c>
      <c r="G98" s="94">
        <v>0.30499999999999999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2.956</v>
      </c>
      <c r="F99" s="94">
        <v>0.38500000000000001</v>
      </c>
      <c r="G99" s="94">
        <v>0.30499999999999999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2.956</v>
      </c>
      <c r="F100" s="94">
        <v>0.38500000000000001</v>
      </c>
      <c r="G100" s="94">
        <v>0.30499999999999999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2.956</v>
      </c>
      <c r="F101" s="94">
        <v>0.38500000000000001</v>
      </c>
      <c r="G101" s="94">
        <v>0.30499999999999999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2.956</v>
      </c>
      <c r="F102" s="94">
        <v>0.38500000000000001</v>
      </c>
      <c r="G102" s="94">
        <v>0.30499999999999999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2.956</v>
      </c>
      <c r="F103" s="94">
        <v>0.38500000000000001</v>
      </c>
      <c r="G103" s="94">
        <v>0.30499999999999999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2.956</v>
      </c>
      <c r="F104" s="94">
        <v>0.38500000000000001</v>
      </c>
      <c r="G104" s="94">
        <v>0.30499999999999999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2.956</v>
      </c>
      <c r="F105" s="94">
        <v>0.38500000000000001</v>
      </c>
      <c r="G105" s="94">
        <v>0.30499999999999999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2.956</v>
      </c>
      <c r="F106" s="94">
        <v>0.38500000000000001</v>
      </c>
      <c r="G106" s="94">
        <v>0.30499999999999999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2.956</v>
      </c>
      <c r="F107" s="94">
        <v>0.38500000000000001</v>
      </c>
      <c r="G107" s="94">
        <v>0.30499999999999999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2.956</v>
      </c>
      <c r="F108" s="94">
        <v>0.38500000000000001</v>
      </c>
      <c r="G108" s="94">
        <v>0.30499999999999999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2.956</v>
      </c>
      <c r="F109" s="94">
        <v>0.38500000000000001</v>
      </c>
      <c r="G109" s="94">
        <v>0.30499999999999999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2.956</v>
      </c>
      <c r="F110" s="94">
        <v>0.38500000000000001</v>
      </c>
      <c r="G110" s="94">
        <v>0.30499999999999999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2.956</v>
      </c>
      <c r="F111" s="94">
        <v>0.38500000000000001</v>
      </c>
      <c r="G111" s="94">
        <v>0.30499999999999999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2.956</v>
      </c>
      <c r="F112" s="94">
        <v>0.38500000000000001</v>
      </c>
      <c r="G112" s="94">
        <v>0.30499999999999999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2.956</v>
      </c>
      <c r="F113" s="94">
        <v>0.38500000000000001</v>
      </c>
      <c r="G113" s="94">
        <v>0.30499999999999999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2.956</v>
      </c>
      <c r="F114" s="94">
        <v>0.38500000000000001</v>
      </c>
      <c r="G114" s="94">
        <v>0.30499999999999999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2.956</v>
      </c>
      <c r="F115" s="94">
        <v>0.38500000000000001</v>
      </c>
      <c r="G115" s="94">
        <v>0.30499999999999999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2.956</v>
      </c>
      <c r="F116" s="94">
        <v>0.38500000000000001</v>
      </c>
      <c r="G116" s="94">
        <v>0.30499999999999999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2.956</v>
      </c>
      <c r="F117" s="94">
        <v>0.38500000000000001</v>
      </c>
      <c r="G117" s="94">
        <v>0.30499999999999999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2.956</v>
      </c>
      <c r="F118" s="94">
        <v>0.38500000000000001</v>
      </c>
      <c r="G118" s="94">
        <v>0.30499999999999999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2.956</v>
      </c>
      <c r="F119" s="94">
        <v>0.38500000000000001</v>
      </c>
      <c r="G119" s="94">
        <v>0.30499999999999999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2.956</v>
      </c>
      <c r="F120" s="94">
        <v>0.38500000000000001</v>
      </c>
      <c r="G120" s="94">
        <v>0.30499999999999999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2.956</v>
      </c>
      <c r="F121" s="94">
        <v>0.38500000000000001</v>
      </c>
      <c r="G121" s="94">
        <v>0.30499999999999999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2.956</v>
      </c>
      <c r="F122" s="94">
        <v>0.38500000000000001</v>
      </c>
      <c r="G122" s="94">
        <v>0.30499999999999999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2.956</v>
      </c>
      <c r="F123" s="94">
        <v>0.38500000000000001</v>
      </c>
      <c r="G123" s="94">
        <v>0.30499999999999999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2.956</v>
      </c>
      <c r="F124" s="94">
        <v>0.38500000000000001</v>
      </c>
      <c r="G124" s="94">
        <v>0.30499999999999999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2.956</v>
      </c>
      <c r="F125" s="94">
        <v>0.38500000000000001</v>
      </c>
      <c r="G125" s="94">
        <v>0.30499999999999999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2.96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2.96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42019.25</v>
      </c>
      <c r="D134" s="94">
        <v>28408.51</v>
      </c>
      <c r="E134" s="94">
        <v>13610.74</v>
      </c>
      <c r="F134" s="94">
        <v>0.68</v>
      </c>
      <c r="G134" s="94">
        <v>3.21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60039.68</v>
      </c>
      <c r="D135" s="94">
        <v>43110.36</v>
      </c>
      <c r="E135" s="94">
        <v>16929.330000000002</v>
      </c>
      <c r="F135" s="94">
        <v>0.72</v>
      </c>
      <c r="G135" s="94">
        <v>3.27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23356.75</v>
      </c>
      <c r="D136" s="94">
        <v>17072.009999999998</v>
      </c>
      <c r="E136" s="94">
        <v>6284.75</v>
      </c>
      <c r="F136" s="94">
        <v>0.73</v>
      </c>
      <c r="G136" s="94">
        <v>3.58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26400.62</v>
      </c>
      <c r="D137" s="94">
        <v>18365.84</v>
      </c>
      <c r="E137" s="94">
        <v>8034.78</v>
      </c>
      <c r="F137" s="94">
        <v>0.7</v>
      </c>
      <c r="G137" s="94">
        <v>3.49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28506.05</v>
      </c>
      <c r="D138" s="94">
        <v>19272.46</v>
      </c>
      <c r="E138" s="94">
        <v>9233.59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28520.12</v>
      </c>
      <c r="D139" s="94">
        <v>19281.97</v>
      </c>
      <c r="E139" s="94">
        <v>9238.15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56748.03</v>
      </c>
      <c r="D140" s="94">
        <v>38366.39</v>
      </c>
      <c r="E140" s="94">
        <v>18381.64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28520.48</v>
      </c>
      <c r="D141" s="94">
        <v>19282.22</v>
      </c>
      <c r="E141" s="94">
        <v>9238.26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28512.01</v>
      </c>
      <c r="D142" s="94">
        <v>19276.490000000002</v>
      </c>
      <c r="E142" s="94">
        <v>9235.52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28609.83</v>
      </c>
      <c r="D143" s="94">
        <v>19342.63</v>
      </c>
      <c r="E143" s="94">
        <v>9267.2000000000007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52386.71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92428.01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40299.17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40232.9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40229.879999999997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40242.53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80223.199999999997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40242.85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40235.24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40323.160000000003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1.69</v>
      </c>
      <c r="F158" s="94">
        <v>1927.65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2.83</v>
      </c>
      <c r="F159" s="94">
        <v>3096.74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1.1499999999999999</v>
      </c>
      <c r="F160" s="94">
        <v>1311.26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1.1499999999999999</v>
      </c>
      <c r="F161" s="94">
        <v>1307.8800000000001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1.1499999999999999</v>
      </c>
      <c r="F162" s="94">
        <v>1307.72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1.1499999999999999</v>
      </c>
      <c r="F163" s="94">
        <v>1308.3699999999999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0.56999999999999995</v>
      </c>
      <c r="D164" s="94">
        <v>622</v>
      </c>
      <c r="E164" s="94">
        <v>2.29</v>
      </c>
      <c r="F164" s="94">
        <v>2499.1999999999998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1.1499999999999999</v>
      </c>
      <c r="F165" s="94">
        <v>1308.3900000000001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1.1499999999999999</v>
      </c>
      <c r="F166" s="94">
        <v>1308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1.1499999999999999</v>
      </c>
      <c r="F167" s="94">
        <v>1312.49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58407.942300000002</v>
      </c>
      <c r="C176" s="94">
        <v>81.537000000000006</v>
      </c>
      <c r="D176" s="94">
        <v>93.134399999999999</v>
      </c>
      <c r="E176" s="94">
        <v>0</v>
      </c>
      <c r="F176" s="94">
        <v>6.9999999999999999E-4</v>
      </c>
      <c r="G176" s="94">
        <v>61129.091200000003</v>
      </c>
      <c r="H176" s="94">
        <v>22941.202600000001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48124.077599999997</v>
      </c>
      <c r="C177" s="94">
        <v>69.244900000000001</v>
      </c>
      <c r="D177" s="94">
        <v>83.4572</v>
      </c>
      <c r="E177" s="94">
        <v>0</v>
      </c>
      <c r="F177" s="94">
        <v>6.9999999999999999E-4</v>
      </c>
      <c r="G177" s="94">
        <v>54791.688900000001</v>
      </c>
      <c r="H177" s="94">
        <v>19099.2503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43846.255400000002</v>
      </c>
      <c r="C178" s="94">
        <v>68.233900000000006</v>
      </c>
      <c r="D178" s="94">
        <v>92.789100000000005</v>
      </c>
      <c r="E178" s="94">
        <v>0</v>
      </c>
      <c r="F178" s="94">
        <v>6.9999999999999999E-4</v>
      </c>
      <c r="G178" s="94">
        <v>60951.028299999998</v>
      </c>
      <c r="H178" s="94">
        <v>17893.2114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33965.611199999999</v>
      </c>
      <c r="C179" s="94">
        <v>57.494999999999997</v>
      </c>
      <c r="D179" s="94">
        <v>86.979500000000002</v>
      </c>
      <c r="E179" s="94">
        <v>0</v>
      </c>
      <c r="F179" s="94">
        <v>5.9999999999999995E-4</v>
      </c>
      <c r="G179" s="94">
        <v>57159.023000000001</v>
      </c>
      <c r="H179" s="94">
        <v>14304.297200000001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33533.628900000003</v>
      </c>
      <c r="C180" s="94">
        <v>60.011400000000002</v>
      </c>
      <c r="D180" s="94">
        <v>96.4482</v>
      </c>
      <c r="E180" s="94">
        <v>0</v>
      </c>
      <c r="F180" s="94">
        <v>6.9999999999999999E-4</v>
      </c>
      <c r="G180" s="94">
        <v>63395.417200000004</v>
      </c>
      <c r="H180" s="94">
        <v>14432.8056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35349.4643</v>
      </c>
      <c r="C181" s="94">
        <v>64.351699999999994</v>
      </c>
      <c r="D181" s="94">
        <v>105.2223</v>
      </c>
      <c r="E181" s="94">
        <v>0</v>
      </c>
      <c r="F181" s="94">
        <v>8.0000000000000004E-4</v>
      </c>
      <c r="G181" s="94">
        <v>69166.793399999995</v>
      </c>
      <c r="H181" s="94">
        <v>15318.591700000001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37503.676800000001</v>
      </c>
      <c r="C182" s="94">
        <v>68.392499999999998</v>
      </c>
      <c r="D182" s="94">
        <v>112.0228</v>
      </c>
      <c r="E182" s="94">
        <v>0</v>
      </c>
      <c r="F182" s="94">
        <v>8.0000000000000004E-4</v>
      </c>
      <c r="G182" s="94">
        <v>73637.478900000002</v>
      </c>
      <c r="H182" s="94">
        <v>16263.509899999999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38326.037900000003</v>
      </c>
      <c r="C183" s="94">
        <v>69.918000000000006</v>
      </c>
      <c r="D183" s="94">
        <v>114.56319999999999</v>
      </c>
      <c r="E183" s="94">
        <v>0</v>
      </c>
      <c r="F183" s="94">
        <v>8.0000000000000004E-4</v>
      </c>
      <c r="G183" s="94">
        <v>75307.508900000001</v>
      </c>
      <c r="H183" s="94">
        <v>16622.595099999999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31418.377100000002</v>
      </c>
      <c r="C184" s="94">
        <v>56.5854</v>
      </c>
      <c r="D184" s="94">
        <v>91.534899999999993</v>
      </c>
      <c r="E184" s="94">
        <v>0</v>
      </c>
      <c r="F184" s="94">
        <v>6.9999999999999999E-4</v>
      </c>
      <c r="G184" s="94">
        <v>60167.283900000002</v>
      </c>
      <c r="H184" s="94">
        <v>13556.766600000001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34871.513299999999</v>
      </c>
      <c r="C185" s="94">
        <v>59.345399999999998</v>
      </c>
      <c r="D185" s="94">
        <v>90.331699999999998</v>
      </c>
      <c r="E185" s="94">
        <v>0</v>
      </c>
      <c r="F185" s="94">
        <v>6.9999999999999999E-4</v>
      </c>
      <c r="G185" s="94">
        <v>59363.279699999999</v>
      </c>
      <c r="H185" s="94">
        <v>14716.1137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41328.529799999997</v>
      </c>
      <c r="C186" s="94">
        <v>64.452500000000001</v>
      </c>
      <c r="D186" s="94">
        <v>87.906099999999995</v>
      </c>
      <c r="E186" s="94">
        <v>0</v>
      </c>
      <c r="F186" s="94">
        <v>6.9999999999999999E-4</v>
      </c>
      <c r="G186" s="94">
        <v>57744.257700000002</v>
      </c>
      <c r="H186" s="94">
        <v>16878.8217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53658.683299999997</v>
      </c>
      <c r="C187" s="94">
        <v>76.983699999999999</v>
      </c>
      <c r="D187" s="94">
        <v>92.323099999999997</v>
      </c>
      <c r="E187" s="94">
        <v>0</v>
      </c>
      <c r="F187" s="94">
        <v>6.9999999999999999E-4</v>
      </c>
      <c r="G187" s="94">
        <v>60610.950599999996</v>
      </c>
      <c r="H187" s="94">
        <v>21274.302299999999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490333.79790000001</v>
      </c>
      <c r="C189" s="94">
        <v>796.55129999999997</v>
      </c>
      <c r="D189" s="94">
        <v>1146.7122999999999</v>
      </c>
      <c r="E189" s="94">
        <v>0</v>
      </c>
      <c r="F189" s="94">
        <v>8.6E-3</v>
      </c>
      <c r="G189" s="94">
        <v>753423.80169999995</v>
      </c>
      <c r="H189" s="94">
        <v>203301.4682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31418.377100000002</v>
      </c>
      <c r="C190" s="94">
        <v>56.5854</v>
      </c>
      <c r="D190" s="94">
        <v>83.4572</v>
      </c>
      <c r="E190" s="94">
        <v>0</v>
      </c>
      <c r="F190" s="94">
        <v>5.9999999999999995E-4</v>
      </c>
      <c r="G190" s="94">
        <v>54791.688900000001</v>
      </c>
      <c r="H190" s="94">
        <v>13556.766600000001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58407.942300000002</v>
      </c>
      <c r="C191" s="94">
        <v>81.537000000000006</v>
      </c>
      <c r="D191" s="94">
        <v>114.56319999999999</v>
      </c>
      <c r="E191" s="94">
        <v>0</v>
      </c>
      <c r="F191" s="94">
        <v>8.0000000000000004E-4</v>
      </c>
      <c r="G191" s="94">
        <v>75307.508900000001</v>
      </c>
      <c r="H191" s="94">
        <v>22941.202600000001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141845000000</v>
      </c>
      <c r="C194" s="94">
        <v>103018.61599999999</v>
      </c>
      <c r="D194" s="94" t="s">
        <v>638</v>
      </c>
      <c r="E194" s="94">
        <v>72368.391000000003</v>
      </c>
      <c r="F194" s="94">
        <v>8089.5320000000002</v>
      </c>
      <c r="G194" s="94">
        <v>16687.692999999999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127140000000</v>
      </c>
      <c r="C195" s="94">
        <v>103018.61599999999</v>
      </c>
      <c r="D195" s="94" t="s">
        <v>654</v>
      </c>
      <c r="E195" s="94">
        <v>72368.391000000003</v>
      </c>
      <c r="F195" s="94">
        <v>8089.5320000000002</v>
      </c>
      <c r="G195" s="94">
        <v>16687.692999999999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141432000000</v>
      </c>
      <c r="C196" s="94">
        <v>103018.61599999999</v>
      </c>
      <c r="D196" s="94" t="s">
        <v>578</v>
      </c>
      <c r="E196" s="94">
        <v>72368.391000000003</v>
      </c>
      <c r="F196" s="94">
        <v>8089.5320000000002</v>
      </c>
      <c r="G196" s="94">
        <v>16687.692999999999</v>
      </c>
      <c r="H196" s="94">
        <v>0</v>
      </c>
      <c r="I196" s="94">
        <v>0</v>
      </c>
      <c r="J196" s="94">
        <v>5873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132633000000</v>
      </c>
      <c r="C197" s="94">
        <v>112879.916</v>
      </c>
      <c r="D197" s="94" t="s">
        <v>701</v>
      </c>
      <c r="E197" s="94">
        <v>72368.391000000003</v>
      </c>
      <c r="F197" s="94">
        <v>8089.5320000000002</v>
      </c>
      <c r="G197" s="94">
        <v>16687.692999999999</v>
      </c>
      <c r="H197" s="94">
        <v>0</v>
      </c>
      <c r="I197" s="94">
        <v>15734.299000000001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147104000000</v>
      </c>
      <c r="C198" s="94">
        <v>163801.98000000001</v>
      </c>
      <c r="D198" s="94" t="s">
        <v>611</v>
      </c>
      <c r="E198" s="94">
        <v>72368.391000000003</v>
      </c>
      <c r="F198" s="94">
        <v>8089.5320000000002</v>
      </c>
      <c r="G198" s="94">
        <v>16687.692999999999</v>
      </c>
      <c r="H198" s="94">
        <v>0</v>
      </c>
      <c r="I198" s="94">
        <v>66656.362999999998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160496000000</v>
      </c>
      <c r="C199" s="94">
        <v>162343.383</v>
      </c>
      <c r="D199" s="94" t="s">
        <v>590</v>
      </c>
      <c r="E199" s="94">
        <v>72368.391000000003</v>
      </c>
      <c r="F199" s="94">
        <v>8089.5320000000002</v>
      </c>
      <c r="G199" s="94">
        <v>16687.692999999999</v>
      </c>
      <c r="H199" s="94">
        <v>0</v>
      </c>
      <c r="I199" s="94">
        <v>65197.767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170870000000</v>
      </c>
      <c r="C200" s="94">
        <v>170000.50899999999</v>
      </c>
      <c r="D200" s="94" t="s">
        <v>612</v>
      </c>
      <c r="E200" s="94">
        <v>72368.391000000003</v>
      </c>
      <c r="F200" s="94">
        <v>8089.5320000000002</v>
      </c>
      <c r="G200" s="94">
        <v>16687.692999999999</v>
      </c>
      <c r="H200" s="94">
        <v>0</v>
      </c>
      <c r="I200" s="94">
        <v>72854.892999999996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174745000000</v>
      </c>
      <c r="C201" s="94">
        <v>161273.864</v>
      </c>
      <c r="D201" s="94" t="s">
        <v>702</v>
      </c>
      <c r="E201" s="94">
        <v>72368.391000000003</v>
      </c>
      <c r="F201" s="94">
        <v>8089.5320000000002</v>
      </c>
      <c r="G201" s="94">
        <v>16687.692999999999</v>
      </c>
      <c r="H201" s="94">
        <v>0</v>
      </c>
      <c r="I201" s="94">
        <v>64128.248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139614000000</v>
      </c>
      <c r="C202" s="94">
        <v>140488.44</v>
      </c>
      <c r="D202" s="94" t="s">
        <v>613</v>
      </c>
      <c r="E202" s="94">
        <v>72368.391000000003</v>
      </c>
      <c r="F202" s="94">
        <v>8089.5320000000002</v>
      </c>
      <c r="G202" s="94">
        <v>16687.692999999999</v>
      </c>
      <c r="H202" s="94">
        <v>0</v>
      </c>
      <c r="I202" s="94">
        <v>43342.824000000001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137748000000</v>
      </c>
      <c r="C203" s="94">
        <v>124754.567</v>
      </c>
      <c r="D203" s="94" t="s">
        <v>614</v>
      </c>
      <c r="E203" s="94">
        <v>72368.391000000003</v>
      </c>
      <c r="F203" s="94">
        <v>8089.5320000000002</v>
      </c>
      <c r="G203" s="94">
        <v>16687.692999999999</v>
      </c>
      <c r="H203" s="94">
        <v>0</v>
      </c>
      <c r="I203" s="94">
        <v>27608.951000000001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133991000000</v>
      </c>
      <c r="C204" s="94">
        <v>103343.572</v>
      </c>
      <c r="D204" s="94" t="s">
        <v>703</v>
      </c>
      <c r="E204" s="94">
        <v>72368.391000000003</v>
      </c>
      <c r="F204" s="94">
        <v>8089.5320000000002</v>
      </c>
      <c r="G204" s="94">
        <v>16687.692999999999</v>
      </c>
      <c r="H204" s="94">
        <v>0</v>
      </c>
      <c r="I204" s="94">
        <v>324.95499999999998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140643000000</v>
      </c>
      <c r="C205" s="94">
        <v>103018.61599999999</v>
      </c>
      <c r="D205" s="94" t="s">
        <v>598</v>
      </c>
      <c r="E205" s="94">
        <v>72368.391000000003</v>
      </c>
      <c r="F205" s="94">
        <v>8089.5320000000002</v>
      </c>
      <c r="G205" s="94">
        <v>16687.692999999999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1748260000000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127140000000</v>
      </c>
      <c r="C208" s="94">
        <v>103018.61599999999</v>
      </c>
      <c r="D208" s="94"/>
      <c r="E208" s="94">
        <v>72368.391000000003</v>
      </c>
      <c r="F208" s="94">
        <v>8089.5320000000002</v>
      </c>
      <c r="G208" s="94">
        <v>16687.692999999999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174745000000</v>
      </c>
      <c r="C209" s="94">
        <v>170000.50899999999</v>
      </c>
      <c r="D209" s="94"/>
      <c r="E209" s="94">
        <v>72368.391000000003</v>
      </c>
      <c r="F209" s="94">
        <v>8089.5320000000002</v>
      </c>
      <c r="G209" s="94">
        <v>16687.692999999999</v>
      </c>
      <c r="H209" s="94">
        <v>0</v>
      </c>
      <c r="I209" s="94">
        <v>72854.892999999996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29910.73</v>
      </c>
      <c r="C212" s="94">
        <v>16188.58</v>
      </c>
      <c r="D212" s="94">
        <v>0</v>
      </c>
      <c r="E212" s="94">
        <v>46099.31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14.31</v>
      </c>
      <c r="C213" s="94">
        <v>7.74</v>
      </c>
      <c r="D213" s="94">
        <v>0</v>
      </c>
      <c r="E213" s="94">
        <v>22.05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14.31</v>
      </c>
      <c r="C214" s="94">
        <v>7.74</v>
      </c>
      <c r="D214" s="94">
        <v>0</v>
      </c>
      <c r="E214" s="94">
        <v>22.05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3388.09</v>
      </c>
      <c r="C2" s="94">
        <v>1620.85</v>
      </c>
      <c r="D2" s="94">
        <v>1620.85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3388.09</v>
      </c>
      <c r="C3" s="94">
        <v>1620.85</v>
      </c>
      <c r="D3" s="94">
        <v>1620.85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7746.08</v>
      </c>
      <c r="C4" s="94">
        <v>3705.69</v>
      </c>
      <c r="D4" s="94">
        <v>3705.69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7746.08</v>
      </c>
      <c r="C5" s="94">
        <v>3705.69</v>
      </c>
      <c r="D5" s="94">
        <v>3705.69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1690.82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53.04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92.18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349.73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1697.27</v>
      </c>
      <c r="C28" s="94">
        <v>1690.82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0.40899999999999997</v>
      </c>
      <c r="E46" s="94">
        <v>0.435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0.40899999999999997</v>
      </c>
      <c r="E47" s="94">
        <v>0.435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0.40899999999999997</v>
      </c>
      <c r="E48" s="94">
        <v>0.435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0.27400000000000002</v>
      </c>
      <c r="E50" s="94">
        <v>0.28899999999999998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0.40899999999999997</v>
      </c>
      <c r="E51" s="94">
        <v>0.435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0.40899999999999997</v>
      </c>
      <c r="E52" s="94">
        <v>0.435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0.27400000000000002</v>
      </c>
      <c r="E54" s="94">
        <v>0.28899999999999998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0.40899999999999997</v>
      </c>
      <c r="E55" s="94">
        <v>0.435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0.40899999999999997</v>
      </c>
      <c r="E56" s="94">
        <v>0.435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0.27400000000000002</v>
      </c>
      <c r="E58" s="94">
        <v>0.28899999999999998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0.40899999999999997</v>
      </c>
      <c r="E59" s="94">
        <v>0.435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0.40899999999999997</v>
      </c>
      <c r="E60" s="94">
        <v>0.435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0.27400000000000002</v>
      </c>
      <c r="E62" s="94">
        <v>0.28899999999999998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0.40899999999999997</v>
      </c>
      <c r="E63" s="94">
        <v>0.435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0.40899999999999997</v>
      </c>
      <c r="E64" s="94">
        <v>0.435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0.27400000000000002</v>
      </c>
      <c r="E66" s="94">
        <v>0.28899999999999998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0.40899999999999997</v>
      </c>
      <c r="E67" s="94">
        <v>0.435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0.40899999999999997</v>
      </c>
      <c r="E68" s="94">
        <v>0.435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0.27400000000000002</v>
      </c>
      <c r="E70" s="94">
        <v>0.28899999999999998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0.40899999999999997</v>
      </c>
      <c r="E71" s="94">
        <v>0.435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0.40899999999999997</v>
      </c>
      <c r="E72" s="94">
        <v>0.435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0.27400000000000002</v>
      </c>
      <c r="E74" s="94">
        <v>0.28899999999999998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0.40899999999999997</v>
      </c>
      <c r="E75" s="94">
        <v>0.435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0.40899999999999997</v>
      </c>
      <c r="E76" s="94">
        <v>0.435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0.27400000000000002</v>
      </c>
      <c r="E78" s="94">
        <v>0.28899999999999998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0.40899999999999997</v>
      </c>
      <c r="E79" s="94">
        <v>0.435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0.40899999999999997</v>
      </c>
      <c r="E80" s="94">
        <v>0.435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0.27400000000000002</v>
      </c>
      <c r="E82" s="94">
        <v>0.28899999999999998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0.40899999999999997</v>
      </c>
      <c r="E83" s="94">
        <v>0.435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0.40899999999999997</v>
      </c>
      <c r="E84" s="94">
        <v>0.435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0.40899999999999997</v>
      </c>
      <c r="E85" s="94">
        <v>0.435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0.27400000000000002</v>
      </c>
      <c r="E87" s="94">
        <v>0.28899999999999998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2.956</v>
      </c>
      <c r="F90" s="94">
        <v>0.38500000000000001</v>
      </c>
      <c r="G90" s="94">
        <v>0.30499999999999999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2.956</v>
      </c>
      <c r="F91" s="94">
        <v>0.38500000000000001</v>
      </c>
      <c r="G91" s="94">
        <v>0.30499999999999999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2.956</v>
      </c>
      <c r="F92" s="94">
        <v>0.38500000000000001</v>
      </c>
      <c r="G92" s="94">
        <v>0.30499999999999999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2.956</v>
      </c>
      <c r="F93" s="94">
        <v>0.38500000000000001</v>
      </c>
      <c r="G93" s="94">
        <v>0.30499999999999999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2.956</v>
      </c>
      <c r="F94" s="94">
        <v>0.38500000000000001</v>
      </c>
      <c r="G94" s="94">
        <v>0.30499999999999999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2.956</v>
      </c>
      <c r="F95" s="94">
        <v>0.38500000000000001</v>
      </c>
      <c r="G95" s="94">
        <v>0.30499999999999999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2.956</v>
      </c>
      <c r="F96" s="94">
        <v>0.38500000000000001</v>
      </c>
      <c r="G96" s="94">
        <v>0.30499999999999999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2.956</v>
      </c>
      <c r="F97" s="94">
        <v>0.38500000000000001</v>
      </c>
      <c r="G97" s="94">
        <v>0.30499999999999999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2.956</v>
      </c>
      <c r="F98" s="94">
        <v>0.38500000000000001</v>
      </c>
      <c r="G98" s="94">
        <v>0.30499999999999999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2.956</v>
      </c>
      <c r="F99" s="94">
        <v>0.38500000000000001</v>
      </c>
      <c r="G99" s="94">
        <v>0.30499999999999999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2.956</v>
      </c>
      <c r="F100" s="94">
        <v>0.38500000000000001</v>
      </c>
      <c r="G100" s="94">
        <v>0.30499999999999999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2.956</v>
      </c>
      <c r="F101" s="94">
        <v>0.38500000000000001</v>
      </c>
      <c r="G101" s="94">
        <v>0.30499999999999999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2.956</v>
      </c>
      <c r="F102" s="94">
        <v>0.38500000000000001</v>
      </c>
      <c r="G102" s="94">
        <v>0.30499999999999999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2.956</v>
      </c>
      <c r="F103" s="94">
        <v>0.38500000000000001</v>
      </c>
      <c r="G103" s="94">
        <v>0.30499999999999999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2.956</v>
      </c>
      <c r="F104" s="94">
        <v>0.38500000000000001</v>
      </c>
      <c r="G104" s="94">
        <v>0.30499999999999999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2.956</v>
      </c>
      <c r="F105" s="94">
        <v>0.38500000000000001</v>
      </c>
      <c r="G105" s="94">
        <v>0.30499999999999999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2.956</v>
      </c>
      <c r="F106" s="94">
        <v>0.38500000000000001</v>
      </c>
      <c r="G106" s="94">
        <v>0.30499999999999999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2.956</v>
      </c>
      <c r="F107" s="94">
        <v>0.38500000000000001</v>
      </c>
      <c r="G107" s="94">
        <v>0.30499999999999999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2.956</v>
      </c>
      <c r="F108" s="94">
        <v>0.38500000000000001</v>
      </c>
      <c r="G108" s="94">
        <v>0.30499999999999999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2.956</v>
      </c>
      <c r="F109" s="94">
        <v>0.38500000000000001</v>
      </c>
      <c r="G109" s="94">
        <v>0.30499999999999999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2.956</v>
      </c>
      <c r="F110" s="94">
        <v>0.38500000000000001</v>
      </c>
      <c r="G110" s="94">
        <v>0.30499999999999999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2.956</v>
      </c>
      <c r="F111" s="94">
        <v>0.38500000000000001</v>
      </c>
      <c r="G111" s="94">
        <v>0.30499999999999999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2.956</v>
      </c>
      <c r="F112" s="94">
        <v>0.38500000000000001</v>
      </c>
      <c r="G112" s="94">
        <v>0.30499999999999999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2.956</v>
      </c>
      <c r="F113" s="94">
        <v>0.38500000000000001</v>
      </c>
      <c r="G113" s="94">
        <v>0.30499999999999999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2.956</v>
      </c>
      <c r="F114" s="94">
        <v>0.38500000000000001</v>
      </c>
      <c r="G114" s="94">
        <v>0.30499999999999999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2.956</v>
      </c>
      <c r="F115" s="94">
        <v>0.38500000000000001</v>
      </c>
      <c r="G115" s="94">
        <v>0.30499999999999999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2.956</v>
      </c>
      <c r="F116" s="94">
        <v>0.38500000000000001</v>
      </c>
      <c r="G116" s="94">
        <v>0.30499999999999999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2.956</v>
      </c>
      <c r="F117" s="94">
        <v>0.38500000000000001</v>
      </c>
      <c r="G117" s="94">
        <v>0.30499999999999999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2.956</v>
      </c>
      <c r="F118" s="94">
        <v>0.38500000000000001</v>
      </c>
      <c r="G118" s="94">
        <v>0.30499999999999999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2.956</v>
      </c>
      <c r="F119" s="94">
        <v>0.38500000000000001</v>
      </c>
      <c r="G119" s="94">
        <v>0.30499999999999999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2.956</v>
      </c>
      <c r="F120" s="94">
        <v>0.38500000000000001</v>
      </c>
      <c r="G120" s="94">
        <v>0.30499999999999999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2.956</v>
      </c>
      <c r="F121" s="94">
        <v>0.38500000000000001</v>
      </c>
      <c r="G121" s="94">
        <v>0.30499999999999999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2.956</v>
      </c>
      <c r="F122" s="94">
        <v>0.38500000000000001</v>
      </c>
      <c r="G122" s="94">
        <v>0.30499999999999999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2.956</v>
      </c>
      <c r="F123" s="94">
        <v>0.38500000000000001</v>
      </c>
      <c r="G123" s="94">
        <v>0.30499999999999999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2.956</v>
      </c>
      <c r="F124" s="94">
        <v>0.38500000000000001</v>
      </c>
      <c r="G124" s="94">
        <v>0.30499999999999999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2.956</v>
      </c>
      <c r="F125" s="94">
        <v>0.38500000000000001</v>
      </c>
      <c r="G125" s="94">
        <v>0.30499999999999999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2.96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2.96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30562.44</v>
      </c>
      <c r="D134" s="94">
        <v>24183.360000000001</v>
      </c>
      <c r="E134" s="94">
        <v>6379.07</v>
      </c>
      <c r="F134" s="94">
        <v>0.79</v>
      </c>
      <c r="G134" s="94">
        <v>3.71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50104.12</v>
      </c>
      <c r="D135" s="94">
        <v>40015.919999999998</v>
      </c>
      <c r="E135" s="94">
        <v>10088.200000000001</v>
      </c>
      <c r="F135" s="94">
        <v>0.8</v>
      </c>
      <c r="G135" s="94">
        <v>3.45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20394.91</v>
      </c>
      <c r="D136" s="94">
        <v>16288.5</v>
      </c>
      <c r="E136" s="94">
        <v>4106.41</v>
      </c>
      <c r="F136" s="94">
        <v>0.8</v>
      </c>
      <c r="G136" s="94">
        <v>3.77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20334.59</v>
      </c>
      <c r="D137" s="94">
        <v>16240.32</v>
      </c>
      <c r="E137" s="94">
        <v>4094.26</v>
      </c>
      <c r="F137" s="94">
        <v>0.8</v>
      </c>
      <c r="G137" s="94">
        <v>3.77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20331.91</v>
      </c>
      <c r="D138" s="94">
        <v>16238.18</v>
      </c>
      <c r="E138" s="94">
        <v>4093.72</v>
      </c>
      <c r="F138" s="94">
        <v>0.8</v>
      </c>
      <c r="G138" s="94">
        <v>3.77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20343.78</v>
      </c>
      <c r="D139" s="94">
        <v>16247.67</v>
      </c>
      <c r="E139" s="94">
        <v>4096.1099999999997</v>
      </c>
      <c r="F139" s="94">
        <v>0.8</v>
      </c>
      <c r="G139" s="94">
        <v>3.77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41396.949999999997</v>
      </c>
      <c r="D140" s="94">
        <v>32711.41</v>
      </c>
      <c r="E140" s="94">
        <v>8685.5400000000009</v>
      </c>
      <c r="F140" s="94">
        <v>0.79</v>
      </c>
      <c r="G140" s="94">
        <v>3.43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20659.39</v>
      </c>
      <c r="D141" s="94">
        <v>16383.8</v>
      </c>
      <c r="E141" s="94">
        <v>4275.59</v>
      </c>
      <c r="F141" s="94">
        <v>0.79</v>
      </c>
      <c r="G141" s="94">
        <v>3.75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20675.150000000001</v>
      </c>
      <c r="D142" s="94">
        <v>16387.88</v>
      </c>
      <c r="E142" s="94">
        <v>4287.2700000000004</v>
      </c>
      <c r="F142" s="94">
        <v>0.79</v>
      </c>
      <c r="G142" s="94">
        <v>3.75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20749.09</v>
      </c>
      <c r="D143" s="94">
        <v>16449.43</v>
      </c>
      <c r="E143" s="94">
        <v>4299.66</v>
      </c>
      <c r="F143" s="94">
        <v>0.79</v>
      </c>
      <c r="G143" s="94">
        <v>3.75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49511.68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87211.93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37989.56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37916.879999999997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37913.65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37927.96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75562.850000000006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37928.29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37919.42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38016.69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0.56999999999999995</v>
      </c>
      <c r="D158" s="94">
        <v>622</v>
      </c>
      <c r="E158" s="94">
        <v>1.81</v>
      </c>
      <c r="F158" s="94">
        <v>1978.62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3.03</v>
      </c>
      <c r="F159" s="94">
        <v>3310.18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1.23</v>
      </c>
      <c r="F160" s="94">
        <v>1403.55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1.23</v>
      </c>
      <c r="F161" s="94">
        <v>1399.4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1.23</v>
      </c>
      <c r="F162" s="94">
        <v>1399.22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1.23</v>
      </c>
      <c r="F163" s="94">
        <v>1400.03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0.56999999999999995</v>
      </c>
      <c r="D164" s="94">
        <v>622</v>
      </c>
      <c r="E164" s="94">
        <v>2.44</v>
      </c>
      <c r="F164" s="94">
        <v>2671.95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1.23</v>
      </c>
      <c r="F165" s="94">
        <v>1400.05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1.23</v>
      </c>
      <c r="F166" s="94">
        <v>1399.55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1.23</v>
      </c>
      <c r="F167" s="94">
        <v>1405.1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53305.526700000002</v>
      </c>
      <c r="C176" s="94">
        <v>77.595799999999997</v>
      </c>
      <c r="D176" s="94">
        <v>105.8809</v>
      </c>
      <c r="E176" s="94">
        <v>0</v>
      </c>
      <c r="F176" s="94">
        <v>8.0000000000000004E-4</v>
      </c>
      <c r="G176" s="95">
        <v>2509450</v>
      </c>
      <c r="H176" s="94">
        <v>21272.682799999999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45228.063900000001</v>
      </c>
      <c r="C177" s="94">
        <v>67.315399999999997</v>
      </c>
      <c r="D177" s="94">
        <v>95.181200000000004</v>
      </c>
      <c r="E177" s="94">
        <v>0</v>
      </c>
      <c r="F177" s="94">
        <v>6.9999999999999999E-4</v>
      </c>
      <c r="G177" s="95">
        <v>2256190</v>
      </c>
      <c r="H177" s="94">
        <v>18192.054100000001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43360.447</v>
      </c>
      <c r="C178" s="94">
        <v>68.653599999999997</v>
      </c>
      <c r="D178" s="94">
        <v>106.1431</v>
      </c>
      <c r="E178" s="94">
        <v>0</v>
      </c>
      <c r="F178" s="94">
        <v>8.0000000000000004E-4</v>
      </c>
      <c r="G178" s="95">
        <v>2516900</v>
      </c>
      <c r="H178" s="94">
        <v>17838.893199999999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37494.770700000001</v>
      </c>
      <c r="C179" s="94">
        <v>61.433399999999999</v>
      </c>
      <c r="D179" s="94">
        <v>99.259799999999998</v>
      </c>
      <c r="E179" s="94">
        <v>0</v>
      </c>
      <c r="F179" s="94">
        <v>6.9999999999999999E-4</v>
      </c>
      <c r="G179" s="95">
        <v>2354050</v>
      </c>
      <c r="H179" s="94">
        <v>15625.505999999999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35660.726600000002</v>
      </c>
      <c r="C180" s="94">
        <v>60.813899999999997</v>
      </c>
      <c r="D180" s="94">
        <v>103.03149999999999</v>
      </c>
      <c r="E180" s="94">
        <v>0</v>
      </c>
      <c r="F180" s="94">
        <v>6.9999999999999999E-4</v>
      </c>
      <c r="G180" s="95">
        <v>2443900</v>
      </c>
      <c r="H180" s="94">
        <v>15091.776599999999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35326.380799999999</v>
      </c>
      <c r="C181" s="94">
        <v>61.825000000000003</v>
      </c>
      <c r="D181" s="94">
        <v>107.78449999999999</v>
      </c>
      <c r="E181" s="94">
        <v>0</v>
      </c>
      <c r="F181" s="94">
        <v>6.9999999999999999E-4</v>
      </c>
      <c r="G181" s="95">
        <v>2556880</v>
      </c>
      <c r="H181" s="94">
        <v>15103.1387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36868.907700000003</v>
      </c>
      <c r="C182" s="94">
        <v>65.284400000000005</v>
      </c>
      <c r="D182" s="94">
        <v>115.2384</v>
      </c>
      <c r="E182" s="94">
        <v>0</v>
      </c>
      <c r="F182" s="94">
        <v>8.0000000000000004E-4</v>
      </c>
      <c r="G182" s="95">
        <v>2733820</v>
      </c>
      <c r="H182" s="94">
        <v>15836.0555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36912.9499</v>
      </c>
      <c r="C183" s="94">
        <v>65.170900000000003</v>
      </c>
      <c r="D183" s="94">
        <v>114.68380000000001</v>
      </c>
      <c r="E183" s="94">
        <v>0</v>
      </c>
      <c r="F183" s="94">
        <v>8.0000000000000004E-4</v>
      </c>
      <c r="G183" s="95">
        <v>2720630</v>
      </c>
      <c r="H183" s="94">
        <v>15836.468699999999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34465.136200000001</v>
      </c>
      <c r="C184" s="94">
        <v>59.781100000000002</v>
      </c>
      <c r="D184" s="94">
        <v>103.21599999999999</v>
      </c>
      <c r="E184" s="94">
        <v>0</v>
      </c>
      <c r="F184" s="94">
        <v>6.9999999999999999E-4</v>
      </c>
      <c r="G184" s="95">
        <v>2448430</v>
      </c>
      <c r="H184" s="94">
        <v>14683.056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37421.681299999997</v>
      </c>
      <c r="C185" s="94">
        <v>62.361199999999997</v>
      </c>
      <c r="D185" s="94">
        <v>102.85469999999999</v>
      </c>
      <c r="E185" s="94">
        <v>0</v>
      </c>
      <c r="F185" s="94">
        <v>6.9999999999999999E-4</v>
      </c>
      <c r="G185" s="95">
        <v>2439480</v>
      </c>
      <c r="H185" s="94">
        <v>15696.3038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41750.790399999998</v>
      </c>
      <c r="C186" s="94">
        <v>65.692700000000002</v>
      </c>
      <c r="D186" s="94">
        <v>100.7118</v>
      </c>
      <c r="E186" s="94">
        <v>0</v>
      </c>
      <c r="F186" s="94">
        <v>6.9999999999999999E-4</v>
      </c>
      <c r="G186" s="95">
        <v>2388030</v>
      </c>
      <c r="H186" s="94">
        <v>17136.811799999999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51021.273099999999</v>
      </c>
      <c r="C187" s="94">
        <v>75.373000000000005</v>
      </c>
      <c r="D187" s="94">
        <v>105.33029999999999</v>
      </c>
      <c r="E187" s="94">
        <v>0</v>
      </c>
      <c r="F187" s="94">
        <v>8.0000000000000004E-4</v>
      </c>
      <c r="G187" s="95">
        <v>2496650</v>
      </c>
      <c r="H187" s="94">
        <v>20467.660199999998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488816.65419999999</v>
      </c>
      <c r="C189" s="94">
        <v>791.30060000000003</v>
      </c>
      <c r="D189" s="94">
        <v>1259.3161</v>
      </c>
      <c r="E189" s="94">
        <v>0</v>
      </c>
      <c r="F189" s="94">
        <v>8.8999999999999999E-3</v>
      </c>
      <c r="G189" s="95">
        <v>29864400</v>
      </c>
      <c r="H189" s="94">
        <v>202780.4075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34465.136200000001</v>
      </c>
      <c r="C190" s="94">
        <v>59.781100000000002</v>
      </c>
      <c r="D190" s="94">
        <v>95.181200000000004</v>
      </c>
      <c r="E190" s="94">
        <v>0</v>
      </c>
      <c r="F190" s="94">
        <v>6.9999999999999999E-4</v>
      </c>
      <c r="G190" s="95">
        <v>2256190</v>
      </c>
      <c r="H190" s="94">
        <v>14683.056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53305.526700000002</v>
      </c>
      <c r="C191" s="94">
        <v>77.595799999999997</v>
      </c>
      <c r="D191" s="94">
        <v>115.2384</v>
      </c>
      <c r="E191" s="94">
        <v>0</v>
      </c>
      <c r="F191" s="94">
        <v>8.0000000000000004E-4</v>
      </c>
      <c r="G191" s="95">
        <v>2733820</v>
      </c>
      <c r="H191" s="94">
        <v>21272.682799999999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142618000000</v>
      </c>
      <c r="C194" s="94">
        <v>104098.567</v>
      </c>
      <c r="D194" s="94" t="s">
        <v>643</v>
      </c>
      <c r="E194" s="94">
        <v>72368.391000000003</v>
      </c>
      <c r="F194" s="94">
        <v>8089.5320000000002</v>
      </c>
      <c r="G194" s="94">
        <v>17767.644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128225000000</v>
      </c>
      <c r="C195" s="94">
        <v>104098.567</v>
      </c>
      <c r="D195" s="94" t="s">
        <v>585</v>
      </c>
      <c r="E195" s="94">
        <v>72368.391000000003</v>
      </c>
      <c r="F195" s="94">
        <v>8089.5320000000002</v>
      </c>
      <c r="G195" s="94">
        <v>17767.644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143041000000</v>
      </c>
      <c r="C196" s="94">
        <v>100816.702</v>
      </c>
      <c r="D196" s="94" t="s">
        <v>700</v>
      </c>
      <c r="E196" s="94">
        <v>72368.391000000003</v>
      </c>
      <c r="F196" s="94">
        <v>8089.5320000000002</v>
      </c>
      <c r="G196" s="94">
        <v>17767.644</v>
      </c>
      <c r="H196" s="94">
        <v>0</v>
      </c>
      <c r="I196" s="94">
        <v>2591.1350000000002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133786000000</v>
      </c>
      <c r="C197" s="94">
        <v>98457.974000000002</v>
      </c>
      <c r="D197" s="94" t="s">
        <v>704</v>
      </c>
      <c r="E197" s="94">
        <v>72368.391000000003</v>
      </c>
      <c r="F197" s="94">
        <v>8089.5320000000002</v>
      </c>
      <c r="G197" s="94">
        <v>17767.644</v>
      </c>
      <c r="H197" s="94">
        <v>0</v>
      </c>
      <c r="I197" s="94">
        <v>232.40700000000001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138893000000</v>
      </c>
      <c r="C198" s="94">
        <v>117543.814</v>
      </c>
      <c r="D198" s="94" t="s">
        <v>615</v>
      </c>
      <c r="E198" s="94">
        <v>72368.391000000003</v>
      </c>
      <c r="F198" s="94">
        <v>8089.5320000000002</v>
      </c>
      <c r="G198" s="94">
        <v>17767.644</v>
      </c>
      <c r="H198" s="94">
        <v>0</v>
      </c>
      <c r="I198" s="94">
        <v>19318.245999999999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145314000000</v>
      </c>
      <c r="C199" s="94">
        <v>141978.753</v>
      </c>
      <c r="D199" s="94" t="s">
        <v>686</v>
      </c>
      <c r="E199" s="94">
        <v>72368.391000000003</v>
      </c>
      <c r="F199" s="94">
        <v>8089.5320000000002</v>
      </c>
      <c r="G199" s="94">
        <v>17767.644</v>
      </c>
      <c r="H199" s="94">
        <v>0</v>
      </c>
      <c r="I199" s="94">
        <v>43753.186000000002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155369000000</v>
      </c>
      <c r="C200" s="94">
        <v>142654.378</v>
      </c>
      <c r="D200" s="94" t="s">
        <v>616</v>
      </c>
      <c r="E200" s="94">
        <v>72368.391000000003</v>
      </c>
      <c r="F200" s="94">
        <v>8089.5320000000002</v>
      </c>
      <c r="G200" s="94">
        <v>17767.644</v>
      </c>
      <c r="H200" s="94">
        <v>0</v>
      </c>
      <c r="I200" s="94">
        <v>44428.811000000002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154620000000</v>
      </c>
      <c r="C201" s="94">
        <v>138039.95699999999</v>
      </c>
      <c r="D201" s="94" t="s">
        <v>617</v>
      </c>
      <c r="E201" s="94">
        <v>72368.391000000003</v>
      </c>
      <c r="F201" s="94">
        <v>8089.5320000000002</v>
      </c>
      <c r="G201" s="94">
        <v>17767.644</v>
      </c>
      <c r="H201" s="94">
        <v>0</v>
      </c>
      <c r="I201" s="94">
        <v>39814.39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139150000000</v>
      </c>
      <c r="C202" s="94">
        <v>129546.614</v>
      </c>
      <c r="D202" s="94" t="s">
        <v>618</v>
      </c>
      <c r="E202" s="94">
        <v>72368.391000000003</v>
      </c>
      <c r="F202" s="94">
        <v>8089.5320000000002</v>
      </c>
      <c r="G202" s="94">
        <v>17767.644</v>
      </c>
      <c r="H202" s="94">
        <v>0</v>
      </c>
      <c r="I202" s="94">
        <v>31321.046999999999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138642000000</v>
      </c>
      <c r="C203" s="94">
        <v>112905.993</v>
      </c>
      <c r="D203" s="94" t="s">
        <v>544</v>
      </c>
      <c r="E203" s="94">
        <v>72368.391000000003</v>
      </c>
      <c r="F203" s="94">
        <v>8089.5320000000002</v>
      </c>
      <c r="G203" s="94">
        <v>17767.644</v>
      </c>
      <c r="H203" s="94">
        <v>0</v>
      </c>
      <c r="I203" s="94">
        <v>14680.425999999999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135718000000</v>
      </c>
      <c r="C204" s="94">
        <v>104098.567</v>
      </c>
      <c r="D204" s="94" t="s">
        <v>641</v>
      </c>
      <c r="E204" s="94">
        <v>72368.391000000003</v>
      </c>
      <c r="F204" s="94">
        <v>8089.5320000000002</v>
      </c>
      <c r="G204" s="94">
        <v>17767.644</v>
      </c>
      <c r="H204" s="94">
        <v>0</v>
      </c>
      <c r="I204" s="94">
        <v>0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141891000000</v>
      </c>
      <c r="C205" s="94">
        <v>104098.567</v>
      </c>
      <c r="D205" s="94" t="s">
        <v>645</v>
      </c>
      <c r="E205" s="94">
        <v>72368.391000000003</v>
      </c>
      <c r="F205" s="94">
        <v>8089.5320000000002</v>
      </c>
      <c r="G205" s="94">
        <v>17767.644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1697270000000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128225000000</v>
      </c>
      <c r="C208" s="94">
        <v>98457.974000000002</v>
      </c>
      <c r="D208" s="94"/>
      <c r="E208" s="94">
        <v>72368.391000000003</v>
      </c>
      <c r="F208" s="94">
        <v>8089.5320000000002</v>
      </c>
      <c r="G208" s="94">
        <v>17767.644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155369000000</v>
      </c>
      <c r="C209" s="94">
        <v>142654.378</v>
      </c>
      <c r="D209" s="94"/>
      <c r="E209" s="94">
        <v>72368.391000000003</v>
      </c>
      <c r="F209" s="94">
        <v>8089.5320000000002</v>
      </c>
      <c r="G209" s="94">
        <v>17767.644</v>
      </c>
      <c r="H209" s="94">
        <v>0</v>
      </c>
      <c r="I209" s="94">
        <v>44428.811000000002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35662.32</v>
      </c>
      <c r="C212" s="94">
        <v>13660.19</v>
      </c>
      <c r="D212" s="94">
        <v>0</v>
      </c>
      <c r="E212" s="94">
        <v>49322.51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17.059999999999999</v>
      </c>
      <c r="C213" s="94">
        <v>6.53</v>
      </c>
      <c r="D213" s="94">
        <v>0</v>
      </c>
      <c r="E213" s="94">
        <v>23.6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17.059999999999999</v>
      </c>
      <c r="C214" s="94">
        <v>6.53</v>
      </c>
      <c r="D214" s="94">
        <v>0</v>
      </c>
      <c r="E214" s="94">
        <v>23.6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4235.28</v>
      </c>
      <c r="C2" s="94">
        <v>2026.14</v>
      </c>
      <c r="D2" s="94">
        <v>2026.14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4235.28</v>
      </c>
      <c r="C3" s="94">
        <v>2026.14</v>
      </c>
      <c r="D3" s="94">
        <v>2026.14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8595.1299999999992</v>
      </c>
      <c r="C4" s="94">
        <v>4111.87</v>
      </c>
      <c r="D4" s="94">
        <v>4111.87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8595.1299999999992</v>
      </c>
      <c r="C5" s="94">
        <v>4111.87</v>
      </c>
      <c r="D5" s="94">
        <v>4111.87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2542.23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41.96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92.13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356.64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1693.05</v>
      </c>
      <c r="C28" s="94">
        <v>2542.23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0.32900000000000001</v>
      </c>
      <c r="E46" s="94">
        <v>0.34599999999999997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0.32900000000000001</v>
      </c>
      <c r="E47" s="94">
        <v>0.34599999999999997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0.32900000000000001</v>
      </c>
      <c r="E48" s="94">
        <v>0.34599999999999997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0.22700000000000001</v>
      </c>
      <c r="E50" s="94">
        <v>0.23699999999999999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0.32900000000000001</v>
      </c>
      <c r="E51" s="94">
        <v>0.34599999999999997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0.32900000000000001</v>
      </c>
      <c r="E52" s="94">
        <v>0.34599999999999997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0.22700000000000001</v>
      </c>
      <c r="E54" s="94">
        <v>0.23699999999999999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0.32900000000000001</v>
      </c>
      <c r="E55" s="94">
        <v>0.34599999999999997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0.32900000000000001</v>
      </c>
      <c r="E56" s="94">
        <v>0.34599999999999997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0.22700000000000001</v>
      </c>
      <c r="E58" s="94">
        <v>0.23699999999999999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0.32900000000000001</v>
      </c>
      <c r="E59" s="94">
        <v>0.34599999999999997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0.32900000000000001</v>
      </c>
      <c r="E60" s="94">
        <v>0.34599999999999997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0.22700000000000001</v>
      </c>
      <c r="E62" s="94">
        <v>0.23699999999999999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0.32900000000000001</v>
      </c>
      <c r="E63" s="94">
        <v>0.34599999999999997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0.32900000000000001</v>
      </c>
      <c r="E64" s="94">
        <v>0.34599999999999997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0.22700000000000001</v>
      </c>
      <c r="E66" s="94">
        <v>0.23699999999999999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0.32900000000000001</v>
      </c>
      <c r="E67" s="94">
        <v>0.34599999999999997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0.32900000000000001</v>
      </c>
      <c r="E68" s="94">
        <v>0.34599999999999997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0.22700000000000001</v>
      </c>
      <c r="E70" s="94">
        <v>0.23699999999999999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0.32900000000000001</v>
      </c>
      <c r="E71" s="94">
        <v>0.34599999999999997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0.32900000000000001</v>
      </c>
      <c r="E72" s="94">
        <v>0.34599999999999997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0.22700000000000001</v>
      </c>
      <c r="E74" s="94">
        <v>0.23699999999999999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0.32900000000000001</v>
      </c>
      <c r="E75" s="94">
        <v>0.34599999999999997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0.32900000000000001</v>
      </c>
      <c r="E76" s="94">
        <v>0.34599999999999997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0.22700000000000001</v>
      </c>
      <c r="E78" s="94">
        <v>0.23699999999999999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0.32900000000000001</v>
      </c>
      <c r="E79" s="94">
        <v>0.34599999999999997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0.32900000000000001</v>
      </c>
      <c r="E80" s="94">
        <v>0.34599999999999997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0.22700000000000001</v>
      </c>
      <c r="E82" s="94">
        <v>0.23699999999999999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0.32900000000000001</v>
      </c>
      <c r="E83" s="94">
        <v>0.34599999999999997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0.32900000000000001</v>
      </c>
      <c r="E84" s="94">
        <v>0.34599999999999997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0.32900000000000001</v>
      </c>
      <c r="E85" s="94">
        <v>0.34599999999999997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0.22700000000000001</v>
      </c>
      <c r="E87" s="94">
        <v>0.23699999999999999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2.956</v>
      </c>
      <c r="F90" s="94">
        <v>0.48699999999999999</v>
      </c>
      <c r="G90" s="94">
        <v>0.40899999999999997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2.956</v>
      </c>
      <c r="F91" s="94">
        <v>0.48699999999999999</v>
      </c>
      <c r="G91" s="94">
        <v>0.40899999999999997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2.956</v>
      </c>
      <c r="F92" s="94">
        <v>0.48699999999999999</v>
      </c>
      <c r="G92" s="94">
        <v>0.40899999999999997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2.956</v>
      </c>
      <c r="F93" s="94">
        <v>0.48699999999999999</v>
      </c>
      <c r="G93" s="94">
        <v>0.40899999999999997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2.956</v>
      </c>
      <c r="F94" s="94">
        <v>0.48699999999999999</v>
      </c>
      <c r="G94" s="94">
        <v>0.40899999999999997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2.956</v>
      </c>
      <c r="F95" s="94">
        <v>0.48699999999999999</v>
      </c>
      <c r="G95" s="94">
        <v>0.40899999999999997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2.956</v>
      </c>
      <c r="F96" s="94">
        <v>0.48699999999999999</v>
      </c>
      <c r="G96" s="94">
        <v>0.40899999999999997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2.956</v>
      </c>
      <c r="F97" s="94">
        <v>0.48699999999999999</v>
      </c>
      <c r="G97" s="94">
        <v>0.40899999999999997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2.956</v>
      </c>
      <c r="F98" s="94">
        <v>0.48699999999999999</v>
      </c>
      <c r="G98" s="94">
        <v>0.40899999999999997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2.956</v>
      </c>
      <c r="F99" s="94">
        <v>0.48699999999999999</v>
      </c>
      <c r="G99" s="94">
        <v>0.40899999999999997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2.956</v>
      </c>
      <c r="F100" s="94">
        <v>0.48699999999999999</v>
      </c>
      <c r="G100" s="94">
        <v>0.40899999999999997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2.956</v>
      </c>
      <c r="F101" s="94">
        <v>0.48699999999999999</v>
      </c>
      <c r="G101" s="94">
        <v>0.40899999999999997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2.956</v>
      </c>
      <c r="F102" s="94">
        <v>0.48699999999999999</v>
      </c>
      <c r="G102" s="94">
        <v>0.40899999999999997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2.956</v>
      </c>
      <c r="F103" s="94">
        <v>0.48699999999999999</v>
      </c>
      <c r="G103" s="94">
        <v>0.40899999999999997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2.956</v>
      </c>
      <c r="F104" s="94">
        <v>0.48699999999999999</v>
      </c>
      <c r="G104" s="94">
        <v>0.40899999999999997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2.956</v>
      </c>
      <c r="F105" s="94">
        <v>0.48699999999999999</v>
      </c>
      <c r="G105" s="94">
        <v>0.40899999999999997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2.956</v>
      </c>
      <c r="F106" s="94">
        <v>0.48699999999999999</v>
      </c>
      <c r="G106" s="94">
        <v>0.40899999999999997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2.956</v>
      </c>
      <c r="F107" s="94">
        <v>0.48699999999999999</v>
      </c>
      <c r="G107" s="94">
        <v>0.40899999999999997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2.956</v>
      </c>
      <c r="F108" s="94">
        <v>0.48699999999999999</v>
      </c>
      <c r="G108" s="94">
        <v>0.40899999999999997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2.956</v>
      </c>
      <c r="F109" s="94">
        <v>0.48699999999999999</v>
      </c>
      <c r="G109" s="94">
        <v>0.40899999999999997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2.956</v>
      </c>
      <c r="F110" s="94">
        <v>0.48699999999999999</v>
      </c>
      <c r="G110" s="94">
        <v>0.40899999999999997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2.956</v>
      </c>
      <c r="F111" s="94">
        <v>0.48699999999999999</v>
      </c>
      <c r="G111" s="94">
        <v>0.40899999999999997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2.956</v>
      </c>
      <c r="F112" s="94">
        <v>0.48699999999999999</v>
      </c>
      <c r="G112" s="94">
        <v>0.40899999999999997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2.956</v>
      </c>
      <c r="F113" s="94">
        <v>0.48699999999999999</v>
      </c>
      <c r="G113" s="94">
        <v>0.40899999999999997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2.956</v>
      </c>
      <c r="F114" s="94">
        <v>0.48699999999999999</v>
      </c>
      <c r="G114" s="94">
        <v>0.40899999999999997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2.956</v>
      </c>
      <c r="F115" s="94">
        <v>0.48699999999999999</v>
      </c>
      <c r="G115" s="94">
        <v>0.40899999999999997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2.956</v>
      </c>
      <c r="F116" s="94">
        <v>0.48699999999999999</v>
      </c>
      <c r="G116" s="94">
        <v>0.40899999999999997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2.956</v>
      </c>
      <c r="F117" s="94">
        <v>0.48699999999999999</v>
      </c>
      <c r="G117" s="94">
        <v>0.40899999999999997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2.956</v>
      </c>
      <c r="F118" s="94">
        <v>0.48699999999999999</v>
      </c>
      <c r="G118" s="94">
        <v>0.40899999999999997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2.956</v>
      </c>
      <c r="F119" s="94">
        <v>0.48699999999999999</v>
      </c>
      <c r="G119" s="94">
        <v>0.40899999999999997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2.956</v>
      </c>
      <c r="F120" s="94">
        <v>0.48699999999999999</v>
      </c>
      <c r="G120" s="94">
        <v>0.40899999999999997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2.956</v>
      </c>
      <c r="F121" s="94">
        <v>0.48699999999999999</v>
      </c>
      <c r="G121" s="94">
        <v>0.40899999999999997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2.956</v>
      </c>
      <c r="F122" s="94">
        <v>0.48699999999999999</v>
      </c>
      <c r="G122" s="94">
        <v>0.40899999999999997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2.956</v>
      </c>
      <c r="F123" s="94">
        <v>0.48699999999999999</v>
      </c>
      <c r="G123" s="94">
        <v>0.40899999999999997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2.956</v>
      </c>
      <c r="F124" s="94">
        <v>0.48699999999999999</v>
      </c>
      <c r="G124" s="94">
        <v>0.40899999999999997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2.956</v>
      </c>
      <c r="F125" s="94">
        <v>0.48699999999999999</v>
      </c>
      <c r="G125" s="94">
        <v>0.40899999999999997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2.96</v>
      </c>
      <c r="F126" s="94">
        <v>0.48699999999999999</v>
      </c>
      <c r="G126" s="94">
        <v>0.40899999999999997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2.96</v>
      </c>
      <c r="F128" s="94">
        <v>0.48699999999999999</v>
      </c>
      <c r="G128" s="94">
        <v>0.40899999999999997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44911.87</v>
      </c>
      <c r="D134" s="94">
        <v>30364.16</v>
      </c>
      <c r="E134" s="94">
        <v>14547.71</v>
      </c>
      <c r="F134" s="94">
        <v>0.68</v>
      </c>
      <c r="G134" s="94">
        <v>3.19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68316.2</v>
      </c>
      <c r="D135" s="94">
        <v>47889.07</v>
      </c>
      <c r="E135" s="94">
        <v>20427.13</v>
      </c>
      <c r="F135" s="94">
        <v>0.7</v>
      </c>
      <c r="G135" s="94">
        <v>3.24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27247.52</v>
      </c>
      <c r="D136" s="94">
        <v>19253.27</v>
      </c>
      <c r="E136" s="94">
        <v>7994.24</v>
      </c>
      <c r="F136" s="94">
        <v>0.71</v>
      </c>
      <c r="G136" s="94">
        <v>3.52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30358.21</v>
      </c>
      <c r="D137" s="94">
        <v>20575.91</v>
      </c>
      <c r="E137" s="94">
        <v>9782.2999999999993</v>
      </c>
      <c r="F137" s="94">
        <v>0.68</v>
      </c>
      <c r="G137" s="94">
        <v>3.45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30563.96</v>
      </c>
      <c r="D138" s="94">
        <v>20663.78</v>
      </c>
      <c r="E138" s="94">
        <v>9900.18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30578.57</v>
      </c>
      <c r="D139" s="94">
        <v>20673.66</v>
      </c>
      <c r="E139" s="94">
        <v>9904.91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60854.96</v>
      </c>
      <c r="D140" s="94">
        <v>41143.019999999997</v>
      </c>
      <c r="E140" s="94">
        <v>19711.939999999999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30578.92</v>
      </c>
      <c r="D141" s="94">
        <v>20673.89</v>
      </c>
      <c r="E141" s="94">
        <v>9905.02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30569.79</v>
      </c>
      <c r="D142" s="94">
        <v>20667.72</v>
      </c>
      <c r="E142" s="94">
        <v>9902.07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30665.4</v>
      </c>
      <c r="D143" s="94">
        <v>20732.36</v>
      </c>
      <c r="E143" s="94">
        <v>9933.0400000000009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54751.05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96672.75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42180.42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42115.54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42112.63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42125.48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83985.93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42125.79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42117.760000000002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42201.89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0.56999999999999995</v>
      </c>
      <c r="D158" s="94">
        <v>622</v>
      </c>
      <c r="E158" s="94">
        <v>1.81</v>
      </c>
      <c r="F158" s="94">
        <v>1977.93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3.03</v>
      </c>
      <c r="F159" s="94">
        <v>3314.44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1.23</v>
      </c>
      <c r="F160" s="94">
        <v>1405.67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1.23</v>
      </c>
      <c r="F161" s="94">
        <v>1402.28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1.23</v>
      </c>
      <c r="F162" s="94">
        <v>1402.13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1.23</v>
      </c>
      <c r="F163" s="94">
        <v>1402.8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0.56999999999999995</v>
      </c>
      <c r="D164" s="94">
        <v>622</v>
      </c>
      <c r="E164" s="94">
        <v>2.4500000000000002</v>
      </c>
      <c r="F164" s="94">
        <v>2680.07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1.23</v>
      </c>
      <c r="F165" s="94">
        <v>1402.82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1.23</v>
      </c>
      <c r="F166" s="94">
        <v>1402.4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1.23</v>
      </c>
      <c r="F167" s="94">
        <v>1406.79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59449.924800000001</v>
      </c>
      <c r="C176" s="94">
        <v>82.895300000000006</v>
      </c>
      <c r="D176" s="94">
        <v>94.482399999999998</v>
      </c>
      <c r="E176" s="94">
        <v>0</v>
      </c>
      <c r="F176" s="94">
        <v>6.9999999999999999E-4</v>
      </c>
      <c r="G176" s="94">
        <v>62013.19</v>
      </c>
      <c r="H176" s="94">
        <v>23341.264899999998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51243.6057</v>
      </c>
      <c r="C177" s="94">
        <v>72.574299999999994</v>
      </c>
      <c r="D177" s="94">
        <v>85.092399999999998</v>
      </c>
      <c r="E177" s="94">
        <v>0</v>
      </c>
      <c r="F177" s="94">
        <v>6.9999999999999999E-4</v>
      </c>
      <c r="G177" s="94">
        <v>55857.8554</v>
      </c>
      <c r="H177" s="94">
        <v>20226.504000000001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49686.155200000001</v>
      </c>
      <c r="C178" s="94">
        <v>74.106200000000001</v>
      </c>
      <c r="D178" s="94">
        <v>94.676699999999997</v>
      </c>
      <c r="E178" s="94">
        <v>0</v>
      </c>
      <c r="F178" s="94">
        <v>6.9999999999999999E-4</v>
      </c>
      <c r="G178" s="94">
        <v>62174.198199999999</v>
      </c>
      <c r="H178" s="94">
        <v>19969.032500000001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38457.626900000003</v>
      </c>
      <c r="C179" s="94">
        <v>61.881399999999999</v>
      </c>
      <c r="D179" s="94">
        <v>88.006399999999999</v>
      </c>
      <c r="E179" s="94">
        <v>0</v>
      </c>
      <c r="F179" s="94">
        <v>6.9999999999999999E-4</v>
      </c>
      <c r="G179" s="94">
        <v>57820.013400000003</v>
      </c>
      <c r="H179" s="94">
        <v>15888.5296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34241.393499999998</v>
      </c>
      <c r="C180" s="94">
        <v>58.8996</v>
      </c>
      <c r="D180" s="94">
        <v>90.739400000000003</v>
      </c>
      <c r="E180" s="94">
        <v>0</v>
      </c>
      <c r="F180" s="94">
        <v>6.9999999999999999E-4</v>
      </c>
      <c r="G180" s="94">
        <v>59633.909699999997</v>
      </c>
      <c r="H180" s="94">
        <v>14510.0833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31713.9293</v>
      </c>
      <c r="C181" s="94">
        <v>57.083199999999998</v>
      </c>
      <c r="D181" s="94">
        <v>92.283500000000004</v>
      </c>
      <c r="E181" s="94">
        <v>0</v>
      </c>
      <c r="F181" s="94">
        <v>6.9999999999999999E-4</v>
      </c>
      <c r="G181" s="94">
        <v>60659.191299999999</v>
      </c>
      <c r="H181" s="94">
        <v>13680.992099999999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34154.7425</v>
      </c>
      <c r="C182" s="94">
        <v>62.043999999999997</v>
      </c>
      <c r="D182" s="94">
        <v>101.2337</v>
      </c>
      <c r="E182" s="94">
        <v>0</v>
      </c>
      <c r="F182" s="94">
        <v>6.9999999999999999E-4</v>
      </c>
      <c r="G182" s="94">
        <v>66544.456900000005</v>
      </c>
      <c r="H182" s="94">
        <v>14788.1713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34327.735699999997</v>
      </c>
      <c r="C183" s="94">
        <v>61.966299999999997</v>
      </c>
      <c r="D183" s="94">
        <v>100.47029999999999</v>
      </c>
      <c r="E183" s="94">
        <v>0</v>
      </c>
      <c r="F183" s="94">
        <v>6.9999999999999999E-4</v>
      </c>
      <c r="G183" s="94">
        <v>66041.189100000003</v>
      </c>
      <c r="H183" s="94">
        <v>14825.611000000001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32178.505700000002</v>
      </c>
      <c r="C184" s="94">
        <v>56.483199999999997</v>
      </c>
      <c r="D184" s="94">
        <v>88.958699999999993</v>
      </c>
      <c r="E184" s="94">
        <v>0</v>
      </c>
      <c r="F184" s="94">
        <v>6.9999999999999999E-4</v>
      </c>
      <c r="G184" s="94">
        <v>58468.350299999998</v>
      </c>
      <c r="H184" s="94">
        <v>13744.1201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37024.763599999998</v>
      </c>
      <c r="C185" s="94">
        <v>61.5441</v>
      </c>
      <c r="D185" s="94">
        <v>91.136600000000001</v>
      </c>
      <c r="E185" s="94">
        <v>0</v>
      </c>
      <c r="F185" s="94">
        <v>6.9999999999999999E-4</v>
      </c>
      <c r="G185" s="94">
        <v>59886.038200000003</v>
      </c>
      <c r="H185" s="94">
        <v>15484.6962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44573.389300000003</v>
      </c>
      <c r="C186" s="94">
        <v>67.898899999999998</v>
      </c>
      <c r="D186" s="94">
        <v>89.552599999999998</v>
      </c>
      <c r="E186" s="94">
        <v>0</v>
      </c>
      <c r="F186" s="94">
        <v>6.9999999999999999E-4</v>
      </c>
      <c r="G186" s="94">
        <v>58817.404300000002</v>
      </c>
      <c r="H186" s="94">
        <v>18049.765899999999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56514.8577</v>
      </c>
      <c r="C187" s="94">
        <v>80.090900000000005</v>
      </c>
      <c r="D187" s="94">
        <v>94.012100000000004</v>
      </c>
      <c r="E187" s="94">
        <v>0</v>
      </c>
      <c r="F187" s="94">
        <v>6.9999999999999999E-4</v>
      </c>
      <c r="G187" s="94">
        <v>61713.456100000003</v>
      </c>
      <c r="H187" s="94">
        <v>22312.024700000002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503566.6299</v>
      </c>
      <c r="C189" s="94">
        <v>797.46730000000002</v>
      </c>
      <c r="D189" s="94">
        <v>1110.6447000000001</v>
      </c>
      <c r="E189" s="94">
        <v>0</v>
      </c>
      <c r="F189" s="94">
        <v>8.3999999999999995E-3</v>
      </c>
      <c r="G189" s="94">
        <v>729629.25300000003</v>
      </c>
      <c r="H189" s="94">
        <v>206820.79569999999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31713.9293</v>
      </c>
      <c r="C190" s="94">
        <v>56.483199999999997</v>
      </c>
      <c r="D190" s="94">
        <v>85.092399999999998</v>
      </c>
      <c r="E190" s="94">
        <v>0</v>
      </c>
      <c r="F190" s="94">
        <v>6.9999999999999999E-4</v>
      </c>
      <c r="G190" s="94">
        <v>55857.8554</v>
      </c>
      <c r="H190" s="94">
        <v>13680.992099999999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59449.924800000001</v>
      </c>
      <c r="C191" s="94">
        <v>82.895300000000006</v>
      </c>
      <c r="D191" s="94">
        <v>101.2337</v>
      </c>
      <c r="E191" s="94">
        <v>0</v>
      </c>
      <c r="F191" s="94">
        <v>6.9999999999999999E-4</v>
      </c>
      <c r="G191" s="94">
        <v>66544.456900000005</v>
      </c>
      <c r="H191" s="94">
        <v>23341.264899999998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143897000000</v>
      </c>
      <c r="C194" s="94">
        <v>104128.26300000001</v>
      </c>
      <c r="D194" s="94" t="s">
        <v>593</v>
      </c>
      <c r="E194" s="94">
        <v>72368.391000000003</v>
      </c>
      <c r="F194" s="94">
        <v>8089.5320000000002</v>
      </c>
      <c r="G194" s="94">
        <v>17797.34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129614000000</v>
      </c>
      <c r="C195" s="94">
        <v>104128.26300000001</v>
      </c>
      <c r="D195" s="94" t="s">
        <v>649</v>
      </c>
      <c r="E195" s="94">
        <v>72368.391000000003</v>
      </c>
      <c r="F195" s="94">
        <v>8089.5320000000002</v>
      </c>
      <c r="G195" s="94">
        <v>17797.34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144271000000</v>
      </c>
      <c r="C196" s="94">
        <v>104128.26300000001</v>
      </c>
      <c r="D196" s="94" t="s">
        <v>650</v>
      </c>
      <c r="E196" s="94">
        <v>72368.391000000003</v>
      </c>
      <c r="F196" s="94">
        <v>8089.5320000000002</v>
      </c>
      <c r="G196" s="94">
        <v>17797.34</v>
      </c>
      <c r="H196" s="94">
        <v>0</v>
      </c>
      <c r="I196" s="94">
        <v>0</v>
      </c>
      <c r="J196" s="94">
        <v>5873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134167000000</v>
      </c>
      <c r="C197" s="94">
        <v>99058.850999999995</v>
      </c>
      <c r="D197" s="94" t="s">
        <v>705</v>
      </c>
      <c r="E197" s="94">
        <v>72368.391000000003</v>
      </c>
      <c r="F197" s="94">
        <v>8089.5320000000002</v>
      </c>
      <c r="G197" s="94">
        <v>17797.34</v>
      </c>
      <c r="H197" s="94">
        <v>0</v>
      </c>
      <c r="I197" s="94">
        <v>803.58799999999997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138376000000</v>
      </c>
      <c r="C198" s="94">
        <v>115470.955</v>
      </c>
      <c r="D198" s="94" t="s">
        <v>571</v>
      </c>
      <c r="E198" s="94">
        <v>72368.391000000003</v>
      </c>
      <c r="F198" s="94">
        <v>8089.5320000000002</v>
      </c>
      <c r="G198" s="94">
        <v>17797.34</v>
      </c>
      <c r="H198" s="94">
        <v>0</v>
      </c>
      <c r="I198" s="94">
        <v>17215.691999999999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140755000000</v>
      </c>
      <c r="C199" s="94">
        <v>140162.77900000001</v>
      </c>
      <c r="D199" s="94" t="s">
        <v>619</v>
      </c>
      <c r="E199" s="94">
        <v>72368.391000000003</v>
      </c>
      <c r="F199" s="94">
        <v>8089.5320000000002</v>
      </c>
      <c r="G199" s="94">
        <v>17797.34</v>
      </c>
      <c r="H199" s="94">
        <v>0</v>
      </c>
      <c r="I199" s="94">
        <v>41907.516000000003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154411000000</v>
      </c>
      <c r="C200" s="94">
        <v>156760.64199999999</v>
      </c>
      <c r="D200" s="94" t="s">
        <v>706</v>
      </c>
      <c r="E200" s="94">
        <v>72368.391000000003</v>
      </c>
      <c r="F200" s="94">
        <v>8089.5320000000002</v>
      </c>
      <c r="G200" s="94">
        <v>17797.34</v>
      </c>
      <c r="H200" s="94">
        <v>0</v>
      </c>
      <c r="I200" s="94">
        <v>58505.379000000001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153244000000</v>
      </c>
      <c r="C201" s="94">
        <v>154463.80300000001</v>
      </c>
      <c r="D201" s="94" t="s">
        <v>620</v>
      </c>
      <c r="E201" s="94">
        <v>72368.391000000003</v>
      </c>
      <c r="F201" s="94">
        <v>8089.5320000000002</v>
      </c>
      <c r="G201" s="94">
        <v>17797.34</v>
      </c>
      <c r="H201" s="94">
        <v>0</v>
      </c>
      <c r="I201" s="94">
        <v>56208.540999999997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135671000000</v>
      </c>
      <c r="C202" s="94">
        <v>129355.061</v>
      </c>
      <c r="D202" s="94" t="s">
        <v>621</v>
      </c>
      <c r="E202" s="94">
        <v>72368.391000000003</v>
      </c>
      <c r="F202" s="94">
        <v>8089.5320000000002</v>
      </c>
      <c r="G202" s="94">
        <v>17797.34</v>
      </c>
      <c r="H202" s="94">
        <v>0</v>
      </c>
      <c r="I202" s="94">
        <v>31099.797999999999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138961000000</v>
      </c>
      <c r="C203" s="94">
        <v>122935.49400000001</v>
      </c>
      <c r="D203" s="94" t="s">
        <v>614</v>
      </c>
      <c r="E203" s="94">
        <v>72368.391000000003</v>
      </c>
      <c r="F203" s="94">
        <v>8089.5320000000002</v>
      </c>
      <c r="G203" s="94">
        <v>17797.34</v>
      </c>
      <c r="H203" s="94">
        <v>0</v>
      </c>
      <c r="I203" s="94">
        <v>24680.232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136481000000</v>
      </c>
      <c r="C204" s="94">
        <v>104128.26300000001</v>
      </c>
      <c r="D204" s="94" t="s">
        <v>652</v>
      </c>
      <c r="E204" s="94">
        <v>72368.391000000003</v>
      </c>
      <c r="F204" s="94">
        <v>8089.5320000000002</v>
      </c>
      <c r="G204" s="94">
        <v>17797.34</v>
      </c>
      <c r="H204" s="94">
        <v>0</v>
      </c>
      <c r="I204" s="94">
        <v>0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143201000000</v>
      </c>
      <c r="C205" s="94">
        <v>104128.26300000001</v>
      </c>
      <c r="D205" s="94" t="s">
        <v>653</v>
      </c>
      <c r="E205" s="94">
        <v>72368.391000000003</v>
      </c>
      <c r="F205" s="94">
        <v>8089.5320000000002</v>
      </c>
      <c r="G205" s="94">
        <v>17797.34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1693050000000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129614000000</v>
      </c>
      <c r="C208" s="94">
        <v>99058.850999999995</v>
      </c>
      <c r="D208" s="94"/>
      <c r="E208" s="94">
        <v>72368.391000000003</v>
      </c>
      <c r="F208" s="94">
        <v>8089.5320000000002</v>
      </c>
      <c r="G208" s="94">
        <v>17797.34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154411000000</v>
      </c>
      <c r="C209" s="94">
        <v>156760.64199999999</v>
      </c>
      <c r="D209" s="94"/>
      <c r="E209" s="94">
        <v>72368.391000000003</v>
      </c>
      <c r="F209" s="94">
        <v>8089.5320000000002</v>
      </c>
      <c r="G209" s="94">
        <v>17797.34</v>
      </c>
      <c r="H209" s="94">
        <v>0</v>
      </c>
      <c r="I209" s="94">
        <v>58505.379000000001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28460.19</v>
      </c>
      <c r="C212" s="94">
        <v>19987.73</v>
      </c>
      <c r="D212" s="94">
        <v>0</v>
      </c>
      <c r="E212" s="94">
        <v>48447.93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13.62</v>
      </c>
      <c r="C213" s="94">
        <v>9.56</v>
      </c>
      <c r="D213" s="94">
        <v>0</v>
      </c>
      <c r="E213" s="94">
        <v>23.18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13.62</v>
      </c>
      <c r="C214" s="94">
        <v>9.56</v>
      </c>
      <c r="D214" s="94">
        <v>0</v>
      </c>
      <c r="E214" s="94">
        <v>23.18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6009.53</v>
      </c>
      <c r="C2" s="94">
        <v>2874.94</v>
      </c>
      <c r="D2" s="94">
        <v>2874.94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6009.53</v>
      </c>
      <c r="C3" s="94">
        <v>2874.94</v>
      </c>
      <c r="D3" s="94">
        <v>2874.94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11173.04</v>
      </c>
      <c r="C4" s="94">
        <v>5345.14</v>
      </c>
      <c r="D4" s="94">
        <v>5345.14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11173.04</v>
      </c>
      <c r="C5" s="94">
        <v>5345.14</v>
      </c>
      <c r="D5" s="94">
        <v>5345.14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4150.3999999999996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15.78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91.57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549.46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1859.13</v>
      </c>
      <c r="C28" s="94">
        <v>4150.3999999999996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0.25600000000000001</v>
      </c>
      <c r="E46" s="94">
        <v>0.26600000000000001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0.25600000000000001</v>
      </c>
      <c r="E47" s="94">
        <v>0.26600000000000001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0.25600000000000001</v>
      </c>
      <c r="E48" s="94">
        <v>0.26600000000000001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0.17399999999999999</v>
      </c>
      <c r="E50" s="94">
        <v>0.18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0.25600000000000001</v>
      </c>
      <c r="E51" s="94">
        <v>0.26600000000000001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0.25600000000000001</v>
      </c>
      <c r="E52" s="94">
        <v>0.26600000000000001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0.17399999999999999</v>
      </c>
      <c r="E54" s="94">
        <v>0.18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0.25600000000000001</v>
      </c>
      <c r="E55" s="94">
        <v>0.26600000000000001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0.25600000000000001</v>
      </c>
      <c r="E56" s="94">
        <v>0.26600000000000001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0.17399999999999999</v>
      </c>
      <c r="E58" s="94">
        <v>0.18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0.25600000000000001</v>
      </c>
      <c r="E59" s="94">
        <v>0.26600000000000001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0.25600000000000001</v>
      </c>
      <c r="E60" s="94">
        <v>0.26600000000000001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0.17399999999999999</v>
      </c>
      <c r="E62" s="94">
        <v>0.18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0.25600000000000001</v>
      </c>
      <c r="E63" s="94">
        <v>0.26600000000000001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0.25600000000000001</v>
      </c>
      <c r="E64" s="94">
        <v>0.26600000000000001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0.17399999999999999</v>
      </c>
      <c r="E66" s="94">
        <v>0.18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0.25600000000000001</v>
      </c>
      <c r="E67" s="94">
        <v>0.26600000000000001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0.25600000000000001</v>
      </c>
      <c r="E68" s="94">
        <v>0.26600000000000001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0.17399999999999999</v>
      </c>
      <c r="E70" s="94">
        <v>0.18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0.25600000000000001</v>
      </c>
      <c r="E71" s="94">
        <v>0.26600000000000001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0.25600000000000001</v>
      </c>
      <c r="E72" s="94">
        <v>0.26600000000000001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0.17399999999999999</v>
      </c>
      <c r="E74" s="94">
        <v>0.18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0.25600000000000001</v>
      </c>
      <c r="E75" s="94">
        <v>0.26600000000000001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0.25600000000000001</v>
      </c>
      <c r="E76" s="94">
        <v>0.26600000000000001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0.17399999999999999</v>
      </c>
      <c r="E78" s="94">
        <v>0.18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0.25600000000000001</v>
      </c>
      <c r="E79" s="94">
        <v>0.26600000000000001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0.25600000000000001</v>
      </c>
      <c r="E80" s="94">
        <v>0.26600000000000001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0.17399999999999999</v>
      </c>
      <c r="E82" s="94">
        <v>0.18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0.25600000000000001</v>
      </c>
      <c r="E83" s="94">
        <v>0.26600000000000001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0.25600000000000001</v>
      </c>
      <c r="E84" s="94">
        <v>0.26600000000000001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0.25600000000000001</v>
      </c>
      <c r="E85" s="94">
        <v>0.26600000000000001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0.17399999999999999</v>
      </c>
      <c r="E87" s="94">
        <v>0.18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2.956</v>
      </c>
      <c r="F90" s="94">
        <v>0.61599999999999999</v>
      </c>
      <c r="G90" s="94">
        <v>0.54100000000000004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2.956</v>
      </c>
      <c r="F91" s="94">
        <v>0.61599999999999999</v>
      </c>
      <c r="G91" s="94">
        <v>0.54100000000000004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2.956</v>
      </c>
      <c r="F92" s="94">
        <v>0.61599999999999999</v>
      </c>
      <c r="G92" s="94">
        <v>0.54100000000000004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2.956</v>
      </c>
      <c r="F93" s="94">
        <v>0.61599999999999999</v>
      </c>
      <c r="G93" s="94">
        <v>0.54100000000000004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2.956</v>
      </c>
      <c r="F94" s="94">
        <v>0.61599999999999999</v>
      </c>
      <c r="G94" s="94">
        <v>0.54100000000000004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2.956</v>
      </c>
      <c r="F95" s="94">
        <v>0.61599999999999999</v>
      </c>
      <c r="G95" s="94">
        <v>0.54100000000000004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2.956</v>
      </c>
      <c r="F96" s="94">
        <v>0.61599999999999999</v>
      </c>
      <c r="G96" s="94">
        <v>0.54100000000000004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2.956</v>
      </c>
      <c r="F97" s="94">
        <v>0.61599999999999999</v>
      </c>
      <c r="G97" s="94">
        <v>0.54100000000000004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2.956</v>
      </c>
      <c r="F98" s="94">
        <v>0.61599999999999999</v>
      </c>
      <c r="G98" s="94">
        <v>0.54100000000000004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2.956</v>
      </c>
      <c r="F99" s="94">
        <v>0.61599999999999999</v>
      </c>
      <c r="G99" s="94">
        <v>0.54100000000000004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2.956</v>
      </c>
      <c r="F100" s="94">
        <v>0.61599999999999999</v>
      </c>
      <c r="G100" s="94">
        <v>0.54100000000000004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2.956</v>
      </c>
      <c r="F101" s="94">
        <v>0.61599999999999999</v>
      </c>
      <c r="G101" s="94">
        <v>0.54100000000000004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2.956</v>
      </c>
      <c r="F102" s="94">
        <v>0.61599999999999999</v>
      </c>
      <c r="G102" s="94">
        <v>0.54100000000000004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2.956</v>
      </c>
      <c r="F103" s="94">
        <v>0.61599999999999999</v>
      </c>
      <c r="G103" s="94">
        <v>0.54100000000000004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2.956</v>
      </c>
      <c r="F104" s="94">
        <v>0.61599999999999999</v>
      </c>
      <c r="G104" s="94">
        <v>0.54100000000000004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2.956</v>
      </c>
      <c r="F105" s="94">
        <v>0.61599999999999999</v>
      </c>
      <c r="G105" s="94">
        <v>0.54100000000000004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2.956</v>
      </c>
      <c r="F106" s="94">
        <v>0.61599999999999999</v>
      </c>
      <c r="G106" s="94">
        <v>0.54100000000000004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2.956</v>
      </c>
      <c r="F107" s="94">
        <v>0.61599999999999999</v>
      </c>
      <c r="G107" s="94">
        <v>0.54100000000000004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2.956</v>
      </c>
      <c r="F108" s="94">
        <v>0.61599999999999999</v>
      </c>
      <c r="G108" s="94">
        <v>0.54100000000000004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2.956</v>
      </c>
      <c r="F109" s="94">
        <v>0.61599999999999999</v>
      </c>
      <c r="G109" s="94">
        <v>0.54100000000000004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2.956</v>
      </c>
      <c r="F110" s="94">
        <v>0.61599999999999999</v>
      </c>
      <c r="G110" s="94">
        <v>0.54100000000000004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2.956</v>
      </c>
      <c r="F111" s="94">
        <v>0.61599999999999999</v>
      </c>
      <c r="G111" s="94">
        <v>0.54100000000000004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2.956</v>
      </c>
      <c r="F112" s="94">
        <v>0.61599999999999999</v>
      </c>
      <c r="G112" s="94">
        <v>0.54100000000000004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2.956</v>
      </c>
      <c r="F113" s="94">
        <v>0.61599999999999999</v>
      </c>
      <c r="G113" s="94">
        <v>0.54100000000000004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2.956</v>
      </c>
      <c r="F114" s="94">
        <v>0.61599999999999999</v>
      </c>
      <c r="G114" s="94">
        <v>0.54100000000000004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2.956</v>
      </c>
      <c r="F115" s="94">
        <v>0.61599999999999999</v>
      </c>
      <c r="G115" s="94">
        <v>0.54100000000000004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2.956</v>
      </c>
      <c r="F116" s="94">
        <v>0.61599999999999999</v>
      </c>
      <c r="G116" s="94">
        <v>0.54100000000000004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2.956</v>
      </c>
      <c r="F117" s="94">
        <v>0.61599999999999999</v>
      </c>
      <c r="G117" s="94">
        <v>0.54100000000000004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2.956</v>
      </c>
      <c r="F118" s="94">
        <v>0.61599999999999999</v>
      </c>
      <c r="G118" s="94">
        <v>0.54100000000000004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2.956</v>
      </c>
      <c r="F119" s="94">
        <v>0.61599999999999999</v>
      </c>
      <c r="G119" s="94">
        <v>0.54100000000000004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2.956</v>
      </c>
      <c r="F120" s="94">
        <v>0.61599999999999999</v>
      </c>
      <c r="G120" s="94">
        <v>0.54100000000000004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2.956</v>
      </c>
      <c r="F121" s="94">
        <v>0.61599999999999999</v>
      </c>
      <c r="G121" s="94">
        <v>0.54100000000000004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2.956</v>
      </c>
      <c r="F122" s="94">
        <v>0.61599999999999999</v>
      </c>
      <c r="G122" s="94">
        <v>0.54100000000000004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2.956</v>
      </c>
      <c r="F123" s="94">
        <v>0.61599999999999999</v>
      </c>
      <c r="G123" s="94">
        <v>0.54100000000000004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2.956</v>
      </c>
      <c r="F124" s="94">
        <v>0.61599999999999999</v>
      </c>
      <c r="G124" s="94">
        <v>0.54100000000000004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2.956</v>
      </c>
      <c r="F125" s="94">
        <v>0.61599999999999999</v>
      </c>
      <c r="G125" s="94">
        <v>0.54100000000000004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2.96</v>
      </c>
      <c r="F126" s="94">
        <v>0.61599999999999999</v>
      </c>
      <c r="G126" s="94">
        <v>0.54100000000000004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2.96</v>
      </c>
      <c r="F128" s="94">
        <v>0.61599999999999999</v>
      </c>
      <c r="G128" s="94">
        <v>0.54100000000000004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39423.89</v>
      </c>
      <c r="D134" s="94">
        <v>31486.09</v>
      </c>
      <c r="E134" s="94">
        <v>7937.79</v>
      </c>
      <c r="F134" s="94">
        <v>0.8</v>
      </c>
      <c r="G134" s="94">
        <v>3.73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66314.720000000001</v>
      </c>
      <c r="D135" s="94">
        <v>52962.6</v>
      </c>
      <c r="E135" s="94">
        <v>13352.12</v>
      </c>
      <c r="F135" s="94">
        <v>0.8</v>
      </c>
      <c r="G135" s="94">
        <v>4.32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27102.77</v>
      </c>
      <c r="D136" s="94">
        <v>21645.77</v>
      </c>
      <c r="E136" s="94">
        <v>5457</v>
      </c>
      <c r="F136" s="94">
        <v>0.8</v>
      </c>
      <c r="G136" s="94">
        <v>3.77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27053.45</v>
      </c>
      <c r="D137" s="94">
        <v>21606.38</v>
      </c>
      <c r="E137" s="94">
        <v>5447.07</v>
      </c>
      <c r="F137" s="94">
        <v>0.8</v>
      </c>
      <c r="G137" s="94">
        <v>3.77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27051.39</v>
      </c>
      <c r="D138" s="94">
        <v>21604.74</v>
      </c>
      <c r="E138" s="94">
        <v>5446.66</v>
      </c>
      <c r="F138" s="94">
        <v>0.8</v>
      </c>
      <c r="G138" s="94">
        <v>3.77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27062.39</v>
      </c>
      <c r="D139" s="94">
        <v>21613.52</v>
      </c>
      <c r="E139" s="94">
        <v>5448.87</v>
      </c>
      <c r="F139" s="94">
        <v>0.8</v>
      </c>
      <c r="G139" s="94">
        <v>3.77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53902.14</v>
      </c>
      <c r="D140" s="94">
        <v>43049.23</v>
      </c>
      <c r="E140" s="94">
        <v>10852.91</v>
      </c>
      <c r="F140" s="94">
        <v>0.8</v>
      </c>
      <c r="G140" s="94">
        <v>3.45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27062.6</v>
      </c>
      <c r="D141" s="94">
        <v>21613.69</v>
      </c>
      <c r="E141" s="94">
        <v>5448.91</v>
      </c>
      <c r="F141" s="94">
        <v>0.8</v>
      </c>
      <c r="G141" s="94">
        <v>3.77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27054.99</v>
      </c>
      <c r="D142" s="94">
        <v>21607.61</v>
      </c>
      <c r="E142" s="94">
        <v>5447.38</v>
      </c>
      <c r="F142" s="94">
        <v>0.8</v>
      </c>
      <c r="G142" s="94">
        <v>3.77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27115.62</v>
      </c>
      <c r="D143" s="94">
        <v>21656.04</v>
      </c>
      <c r="E143" s="94">
        <v>5459.59</v>
      </c>
      <c r="F143" s="94">
        <v>0.8</v>
      </c>
      <c r="G143" s="94">
        <v>3.77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73943.03</v>
      </c>
      <c r="D146" s="94">
        <v>0.78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130728.69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57075.76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57008.33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57005.52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57020.55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113738.21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57020.84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57010.44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57093.33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0.56999999999999995</v>
      </c>
      <c r="D158" s="94">
        <v>622</v>
      </c>
      <c r="E158" s="94">
        <v>2.38</v>
      </c>
      <c r="F158" s="94">
        <v>2604.58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0.57999999999999996</v>
      </c>
      <c r="D159" s="94">
        <v>1109.6500000000001</v>
      </c>
      <c r="E159" s="94">
        <v>4.01</v>
      </c>
      <c r="F159" s="94">
        <v>7641.31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1.64</v>
      </c>
      <c r="F160" s="94">
        <v>1865.18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1.63</v>
      </c>
      <c r="F161" s="94">
        <v>1861.78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1.63</v>
      </c>
      <c r="F162" s="94">
        <v>1861.64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1.63</v>
      </c>
      <c r="F163" s="94">
        <v>1862.4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0.56999999999999995</v>
      </c>
      <c r="D164" s="94">
        <v>622</v>
      </c>
      <c r="E164" s="94">
        <v>3.26</v>
      </c>
      <c r="F164" s="94">
        <v>3561.1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1.63</v>
      </c>
      <c r="F165" s="94">
        <v>1862.41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1.63</v>
      </c>
      <c r="F166" s="94">
        <v>1861.89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1.64</v>
      </c>
      <c r="F167" s="94">
        <v>1866.06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74610.483999999997</v>
      </c>
      <c r="C176" s="94">
        <v>78.875200000000007</v>
      </c>
      <c r="D176" s="94">
        <v>233.41569999999999</v>
      </c>
      <c r="E176" s="94">
        <v>0</v>
      </c>
      <c r="F176" s="94">
        <v>8.9999999999999998E-4</v>
      </c>
      <c r="G176" s="94">
        <v>46804.515800000001</v>
      </c>
      <c r="H176" s="94">
        <v>27538.065600000002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64638.823400000001</v>
      </c>
      <c r="C177" s="94">
        <v>68.648499999999999</v>
      </c>
      <c r="D177" s="94">
        <v>208.80860000000001</v>
      </c>
      <c r="E177" s="94">
        <v>0</v>
      </c>
      <c r="F177" s="94">
        <v>8.0000000000000004E-4</v>
      </c>
      <c r="G177" s="94">
        <v>41872.480499999998</v>
      </c>
      <c r="H177" s="94">
        <v>23906.079000000002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59052.645600000003</v>
      </c>
      <c r="C178" s="94">
        <v>64.554699999999997</v>
      </c>
      <c r="D178" s="94">
        <v>229.23570000000001</v>
      </c>
      <c r="E178" s="94">
        <v>0</v>
      </c>
      <c r="F178" s="94">
        <v>8.0000000000000004E-4</v>
      </c>
      <c r="G178" s="94">
        <v>45981.0435</v>
      </c>
      <c r="H178" s="94">
        <v>22123.07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43082.2264</v>
      </c>
      <c r="C179" s="94">
        <v>49.156700000000001</v>
      </c>
      <c r="D179" s="94">
        <v>210.3459</v>
      </c>
      <c r="E179" s="94">
        <v>0</v>
      </c>
      <c r="F179" s="94">
        <v>6.9999999999999999E-4</v>
      </c>
      <c r="G179" s="94">
        <v>42203.5147</v>
      </c>
      <c r="H179" s="94">
        <v>16457.0893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33120.822899999999</v>
      </c>
      <c r="C180" s="94">
        <v>40.236400000000003</v>
      </c>
      <c r="D180" s="94">
        <v>212.87569999999999</v>
      </c>
      <c r="E180" s="94">
        <v>0</v>
      </c>
      <c r="F180" s="94">
        <v>6.9999999999999999E-4</v>
      </c>
      <c r="G180" s="94">
        <v>42721.9208</v>
      </c>
      <c r="H180" s="94">
        <v>13028.2595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30549.327799999999</v>
      </c>
      <c r="C181" s="94">
        <v>37.871499999999997</v>
      </c>
      <c r="D181" s="94">
        <v>212.22739999999999</v>
      </c>
      <c r="E181" s="94">
        <v>0</v>
      </c>
      <c r="F181" s="94">
        <v>6.9999999999999999E-4</v>
      </c>
      <c r="G181" s="94">
        <v>42594.373699999996</v>
      </c>
      <c r="H181" s="94">
        <v>12133.549300000001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31030.537</v>
      </c>
      <c r="C182" s="94">
        <v>38.616500000000002</v>
      </c>
      <c r="D182" s="94">
        <v>218.67740000000001</v>
      </c>
      <c r="E182" s="94">
        <v>0</v>
      </c>
      <c r="F182" s="94">
        <v>6.9999999999999999E-4</v>
      </c>
      <c r="G182" s="94">
        <v>43889.355499999998</v>
      </c>
      <c r="H182" s="94">
        <v>12347.5291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32240.652300000002</v>
      </c>
      <c r="C183" s="94">
        <v>39.811</v>
      </c>
      <c r="D183" s="94">
        <v>220.6892</v>
      </c>
      <c r="E183" s="94">
        <v>0</v>
      </c>
      <c r="F183" s="94">
        <v>6.9999999999999999E-4</v>
      </c>
      <c r="G183" s="94">
        <v>44292.1705</v>
      </c>
      <c r="H183" s="94">
        <v>12781.123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34302.701500000003</v>
      </c>
      <c r="C184" s="94">
        <v>41.148299999999999</v>
      </c>
      <c r="D184" s="94">
        <v>209.51169999999999</v>
      </c>
      <c r="E184" s="94">
        <v>0</v>
      </c>
      <c r="F184" s="94">
        <v>6.9999999999999999E-4</v>
      </c>
      <c r="G184" s="94">
        <v>42045.049099999997</v>
      </c>
      <c r="H184" s="94">
        <v>13412.539699999999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46513.365299999998</v>
      </c>
      <c r="C185" s="94">
        <v>52.757300000000001</v>
      </c>
      <c r="D185" s="94">
        <v>220.52250000000001</v>
      </c>
      <c r="E185" s="94">
        <v>0</v>
      </c>
      <c r="F185" s="94">
        <v>8.0000000000000004E-4</v>
      </c>
      <c r="G185" s="94">
        <v>44243.945099999997</v>
      </c>
      <c r="H185" s="94">
        <v>17719.390899999999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61318.2261</v>
      </c>
      <c r="C186" s="94">
        <v>66.228999999999999</v>
      </c>
      <c r="D186" s="94">
        <v>221.2433</v>
      </c>
      <c r="E186" s="94">
        <v>0</v>
      </c>
      <c r="F186" s="94">
        <v>8.0000000000000004E-4</v>
      </c>
      <c r="G186" s="94">
        <v>44373.434699999998</v>
      </c>
      <c r="H186" s="94">
        <v>22848.352800000001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69793.2601</v>
      </c>
      <c r="C187" s="94">
        <v>74.452699999999993</v>
      </c>
      <c r="D187" s="94">
        <v>232.3647</v>
      </c>
      <c r="E187" s="94">
        <v>0</v>
      </c>
      <c r="F187" s="94">
        <v>8.9999999999999998E-4</v>
      </c>
      <c r="G187" s="94">
        <v>46598.4012</v>
      </c>
      <c r="H187" s="94">
        <v>25863.192299999999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580253.07239999995</v>
      </c>
      <c r="C189" s="94">
        <v>652.35789999999997</v>
      </c>
      <c r="D189" s="94">
        <v>2629.9177</v>
      </c>
      <c r="E189" s="94">
        <v>0</v>
      </c>
      <c r="F189" s="94">
        <v>9.2999999999999992E-3</v>
      </c>
      <c r="G189" s="94">
        <v>527620.20499999996</v>
      </c>
      <c r="H189" s="94">
        <v>220158.24059999999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30549.327799999999</v>
      </c>
      <c r="C190" s="94">
        <v>37.871499999999997</v>
      </c>
      <c r="D190" s="94">
        <v>208.80860000000001</v>
      </c>
      <c r="E190" s="94">
        <v>0</v>
      </c>
      <c r="F190" s="94">
        <v>6.9999999999999999E-4</v>
      </c>
      <c r="G190" s="94">
        <v>41872.480499999998</v>
      </c>
      <c r="H190" s="94">
        <v>12133.549300000001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74610.483999999997</v>
      </c>
      <c r="C191" s="94">
        <v>78.875200000000007</v>
      </c>
      <c r="D191" s="94">
        <v>233.41569999999999</v>
      </c>
      <c r="E191" s="94">
        <v>0</v>
      </c>
      <c r="F191" s="94">
        <v>8.9999999999999998E-4</v>
      </c>
      <c r="G191" s="94">
        <v>46804.515800000001</v>
      </c>
      <c r="H191" s="94">
        <v>27538.065600000002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164921000000</v>
      </c>
      <c r="C194" s="94">
        <v>113179.27099999999</v>
      </c>
      <c r="D194" s="94" t="s">
        <v>656</v>
      </c>
      <c r="E194" s="94">
        <v>72368.391000000003</v>
      </c>
      <c r="F194" s="94">
        <v>8089.5320000000002</v>
      </c>
      <c r="G194" s="94">
        <v>26848.348000000002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147542000000</v>
      </c>
      <c r="C195" s="94">
        <v>113179.27099999999</v>
      </c>
      <c r="D195" s="94" t="s">
        <v>657</v>
      </c>
      <c r="E195" s="94">
        <v>72368.391000000003</v>
      </c>
      <c r="F195" s="94">
        <v>8089.5320000000002</v>
      </c>
      <c r="G195" s="94">
        <v>26848.348000000002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162019000000</v>
      </c>
      <c r="C196" s="94">
        <v>113179.27099999999</v>
      </c>
      <c r="D196" s="94" t="s">
        <v>578</v>
      </c>
      <c r="E196" s="94">
        <v>72368.391000000003</v>
      </c>
      <c r="F196" s="94">
        <v>8089.5320000000002</v>
      </c>
      <c r="G196" s="94">
        <v>26848.348000000002</v>
      </c>
      <c r="H196" s="94">
        <v>0</v>
      </c>
      <c r="I196" s="94">
        <v>0</v>
      </c>
      <c r="J196" s="94">
        <v>5873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148709000000</v>
      </c>
      <c r="C197" s="94">
        <v>107306.27099999999</v>
      </c>
      <c r="D197" s="94" t="s">
        <v>655</v>
      </c>
      <c r="E197" s="94">
        <v>72368.391000000003</v>
      </c>
      <c r="F197" s="94">
        <v>8089.5320000000002</v>
      </c>
      <c r="G197" s="94">
        <v>26848.348000000002</v>
      </c>
      <c r="H197" s="94">
        <v>0</v>
      </c>
      <c r="I197" s="94">
        <v>0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150535000000</v>
      </c>
      <c r="C198" s="94">
        <v>113763.7</v>
      </c>
      <c r="D198" s="94" t="s">
        <v>707</v>
      </c>
      <c r="E198" s="94">
        <v>72368.391000000003</v>
      </c>
      <c r="F198" s="94">
        <v>8089.5320000000002</v>
      </c>
      <c r="G198" s="94">
        <v>26848.348000000002</v>
      </c>
      <c r="H198" s="94">
        <v>0</v>
      </c>
      <c r="I198" s="94">
        <v>6457.4290000000001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150086000000</v>
      </c>
      <c r="C199" s="94">
        <v>131350.73499999999</v>
      </c>
      <c r="D199" s="94" t="s">
        <v>622</v>
      </c>
      <c r="E199" s="94">
        <v>72368.391000000003</v>
      </c>
      <c r="F199" s="94">
        <v>8089.5320000000002</v>
      </c>
      <c r="G199" s="94">
        <v>26848.348000000002</v>
      </c>
      <c r="H199" s="94">
        <v>0</v>
      </c>
      <c r="I199" s="94">
        <v>24044.464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154649000000</v>
      </c>
      <c r="C200" s="94">
        <v>139266.48499999999</v>
      </c>
      <c r="D200" s="94" t="s">
        <v>623</v>
      </c>
      <c r="E200" s="94">
        <v>72368.391000000003</v>
      </c>
      <c r="F200" s="94">
        <v>8089.5320000000002</v>
      </c>
      <c r="G200" s="94">
        <v>26848.348000000002</v>
      </c>
      <c r="H200" s="94">
        <v>0</v>
      </c>
      <c r="I200" s="94">
        <v>31960.214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156068000000</v>
      </c>
      <c r="C201" s="94">
        <v>131551.83900000001</v>
      </c>
      <c r="D201" s="94" t="s">
        <v>708</v>
      </c>
      <c r="E201" s="94">
        <v>72368.391000000003</v>
      </c>
      <c r="F201" s="94">
        <v>8089.5320000000002</v>
      </c>
      <c r="G201" s="94">
        <v>26848.348000000002</v>
      </c>
      <c r="H201" s="94">
        <v>0</v>
      </c>
      <c r="I201" s="94">
        <v>24245.567999999999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148150000000</v>
      </c>
      <c r="C202" s="94">
        <v>108292.35</v>
      </c>
      <c r="D202" s="94" t="s">
        <v>597</v>
      </c>
      <c r="E202" s="94">
        <v>72368.391000000003</v>
      </c>
      <c r="F202" s="94">
        <v>8089.5320000000002</v>
      </c>
      <c r="G202" s="94">
        <v>26848.348000000002</v>
      </c>
      <c r="H202" s="94">
        <v>0</v>
      </c>
      <c r="I202" s="94">
        <v>986.07899999999995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155898000000</v>
      </c>
      <c r="C203" s="94">
        <v>113179.27099999999</v>
      </c>
      <c r="D203" s="94" t="s">
        <v>658</v>
      </c>
      <c r="E203" s="94">
        <v>72368.391000000003</v>
      </c>
      <c r="F203" s="94">
        <v>8089.5320000000002</v>
      </c>
      <c r="G203" s="94">
        <v>26848.348000000002</v>
      </c>
      <c r="H203" s="94">
        <v>0</v>
      </c>
      <c r="I203" s="94">
        <v>0</v>
      </c>
      <c r="J203" s="94">
        <v>5873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156355000000</v>
      </c>
      <c r="C204" s="94">
        <v>113179.27099999999</v>
      </c>
      <c r="D204" s="94" t="s">
        <v>659</v>
      </c>
      <c r="E204" s="94">
        <v>72368.391000000003</v>
      </c>
      <c r="F204" s="94">
        <v>8089.5320000000002</v>
      </c>
      <c r="G204" s="94">
        <v>26848.348000000002</v>
      </c>
      <c r="H204" s="94">
        <v>0</v>
      </c>
      <c r="I204" s="94">
        <v>0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164195000000</v>
      </c>
      <c r="C205" s="94">
        <v>113179.27099999999</v>
      </c>
      <c r="D205" s="94" t="s">
        <v>660</v>
      </c>
      <c r="E205" s="94">
        <v>72368.391000000003</v>
      </c>
      <c r="F205" s="94">
        <v>8089.5320000000002</v>
      </c>
      <c r="G205" s="94">
        <v>26848.348000000002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1859130000000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147542000000</v>
      </c>
      <c r="C208" s="94">
        <v>107306.27099999999</v>
      </c>
      <c r="D208" s="94"/>
      <c r="E208" s="94">
        <v>72368.391000000003</v>
      </c>
      <c r="F208" s="94">
        <v>8089.5320000000002</v>
      </c>
      <c r="G208" s="94">
        <v>26848.348000000002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164921000000</v>
      </c>
      <c r="C209" s="94">
        <v>139266.48499999999</v>
      </c>
      <c r="D209" s="94"/>
      <c r="E209" s="94">
        <v>72368.391000000003</v>
      </c>
      <c r="F209" s="94">
        <v>8089.5320000000002</v>
      </c>
      <c r="G209" s="94">
        <v>26848.348000000002</v>
      </c>
      <c r="H209" s="94">
        <v>0</v>
      </c>
      <c r="I209" s="94">
        <v>31960.214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49454.78</v>
      </c>
      <c r="C212" s="94">
        <v>17109.810000000001</v>
      </c>
      <c r="D212" s="94">
        <v>0</v>
      </c>
      <c r="E212" s="94">
        <v>66564.59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23.66</v>
      </c>
      <c r="C213" s="94">
        <v>8.19</v>
      </c>
      <c r="D213" s="94">
        <v>0</v>
      </c>
      <c r="E213" s="94">
        <v>31.84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23.66</v>
      </c>
      <c r="C214" s="94">
        <v>8.19</v>
      </c>
      <c r="D214" s="94">
        <v>0</v>
      </c>
      <c r="E214" s="94">
        <v>31.84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5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52.5">
      <c r="A2" s="11" t="s">
        <v>4</v>
      </c>
      <c r="B2" s="12" t="s">
        <v>2</v>
      </c>
      <c r="C2" s="12" t="s">
        <v>92</v>
      </c>
      <c r="D2" s="13" t="s">
        <v>281</v>
      </c>
      <c r="E2" s="13" t="s">
        <v>282</v>
      </c>
      <c r="F2" s="12" t="s">
        <v>283</v>
      </c>
      <c r="G2" s="12" t="s">
        <v>284</v>
      </c>
      <c r="H2" s="12" t="s">
        <v>285</v>
      </c>
      <c r="I2" s="14" t="s">
        <v>286</v>
      </c>
      <c r="J2" s="14" t="s">
        <v>6</v>
      </c>
      <c r="K2" s="14" t="s">
        <v>287</v>
      </c>
      <c r="L2" s="14" t="s">
        <v>288</v>
      </c>
      <c r="M2" s="14" t="s">
        <v>289</v>
      </c>
      <c r="N2" s="83" t="s">
        <v>290</v>
      </c>
      <c r="O2" s="14" t="s">
        <v>291</v>
      </c>
      <c r="P2" s="14" t="s">
        <v>292</v>
      </c>
      <c r="Q2" s="14" t="s">
        <v>293</v>
      </c>
      <c r="R2" s="14" t="s">
        <v>294</v>
      </c>
      <c r="S2" s="14" t="s">
        <v>54</v>
      </c>
    </row>
    <row r="3" spans="1:19">
      <c r="A3" s="32" t="s">
        <v>192</v>
      </c>
      <c r="B3" s="2" t="s">
        <v>3</v>
      </c>
      <c r="C3" s="2">
        <v>1</v>
      </c>
      <c r="D3" s="33">
        <v>348.38673714917456</v>
      </c>
      <c r="E3" s="3">
        <v>1805.1988026505699</v>
      </c>
      <c r="F3" s="4">
        <v>5.1815945044934582</v>
      </c>
      <c r="G3" s="3">
        <v>276.3002566913479</v>
      </c>
      <c r="H3" s="3">
        <v>20.750019277399453</v>
      </c>
      <c r="I3" s="4">
        <v>6.1938516708627915</v>
      </c>
      <c r="J3" s="4">
        <v>56.247187640617966</v>
      </c>
      <c r="K3" s="4">
        <v>60.277839999999991</v>
      </c>
      <c r="L3" s="4">
        <v>4.3055599999999998</v>
      </c>
      <c r="M3" s="4"/>
      <c r="N3" s="5"/>
      <c r="O3" s="4"/>
      <c r="P3" s="4">
        <v>1.5</v>
      </c>
      <c r="Q3" s="4">
        <v>522.5801057237619</v>
      </c>
      <c r="R3" s="4"/>
      <c r="S3" s="4">
        <v>1.4123541545165426</v>
      </c>
    </row>
    <row r="4" spans="1:19">
      <c r="A4" s="32" t="s">
        <v>193</v>
      </c>
      <c r="B4" s="2" t="s">
        <v>3</v>
      </c>
      <c r="C4" s="2">
        <v>1</v>
      </c>
      <c r="D4" s="33">
        <v>174.19336857458728</v>
      </c>
      <c r="E4" s="3">
        <v>902.59940132528493</v>
      </c>
      <c r="F4" s="4">
        <v>5.1815945044934582</v>
      </c>
      <c r="G4" s="3">
        <v>78.940073337730738</v>
      </c>
      <c r="H4" s="3">
        <v>10.37000963405457</v>
      </c>
      <c r="I4" s="4">
        <v>6.1938516708627915</v>
      </c>
      <c r="J4" s="4">
        <v>28.123593820308983</v>
      </c>
      <c r="K4" s="4">
        <v>60.277839999999991</v>
      </c>
      <c r="L4" s="4">
        <v>4.3055599999999998</v>
      </c>
      <c r="M4" s="4"/>
      <c r="N4" s="5"/>
      <c r="O4" s="4"/>
      <c r="P4" s="4">
        <v>1.5</v>
      </c>
      <c r="Q4" s="4">
        <v>261.29005286188095</v>
      </c>
      <c r="R4" s="4"/>
      <c r="S4" s="4">
        <v>1.1446182547645765</v>
      </c>
    </row>
    <row r="5" spans="1:19">
      <c r="A5" s="32" t="s">
        <v>195</v>
      </c>
      <c r="B5" s="2" t="s">
        <v>3</v>
      </c>
      <c r="C5" s="2">
        <v>1</v>
      </c>
      <c r="D5" s="33">
        <v>174.19336857458728</v>
      </c>
      <c r="E5" s="3">
        <v>902.59940132528493</v>
      </c>
      <c r="F5" s="4">
        <v>5.1815945044934582</v>
      </c>
      <c r="G5" s="3">
        <v>78.940073337730738</v>
      </c>
      <c r="H5" s="3">
        <v>10.37000963405457</v>
      </c>
      <c r="I5" s="4">
        <v>6.1938516708627915</v>
      </c>
      <c r="J5" s="4">
        <v>28.123593820308983</v>
      </c>
      <c r="K5" s="4">
        <v>35.520869999999995</v>
      </c>
      <c r="L5" s="4">
        <v>4.3055599999999998</v>
      </c>
      <c r="M5" s="4"/>
      <c r="N5" s="5"/>
      <c r="O5" s="4"/>
      <c r="P5" s="4">
        <v>1.5</v>
      </c>
      <c r="Q5" s="4">
        <v>261.29005286188095</v>
      </c>
      <c r="R5" s="4"/>
      <c r="S5" s="4">
        <v>1.1446182547645765</v>
      </c>
    </row>
    <row r="6" spans="1:19">
      <c r="A6" s="32" t="s">
        <v>196</v>
      </c>
      <c r="B6" s="2" t="s">
        <v>3</v>
      </c>
      <c r="C6" s="2">
        <v>1</v>
      </c>
      <c r="D6" s="33">
        <v>174.19336857458728</v>
      </c>
      <c r="E6" s="3">
        <v>902.59940132528493</v>
      </c>
      <c r="F6" s="4">
        <v>5.1815945044934582</v>
      </c>
      <c r="G6" s="3">
        <v>78.940073337730738</v>
      </c>
      <c r="H6" s="3">
        <v>10.37000963405457</v>
      </c>
      <c r="I6" s="4">
        <v>6.1938516708627915</v>
      </c>
      <c r="J6" s="4">
        <v>28.123593820308983</v>
      </c>
      <c r="K6" s="4">
        <v>35.520869999999995</v>
      </c>
      <c r="L6" s="4">
        <v>4.3055599999999998</v>
      </c>
      <c r="M6" s="4"/>
      <c r="N6" s="5"/>
      <c r="O6" s="4"/>
      <c r="P6" s="4">
        <v>1.5</v>
      </c>
      <c r="Q6" s="4">
        <v>261.29005286188095</v>
      </c>
      <c r="R6" s="4"/>
      <c r="S6" s="4">
        <v>1.1446182547645765</v>
      </c>
    </row>
    <row r="7" spans="1:19">
      <c r="A7" s="32" t="s">
        <v>197</v>
      </c>
      <c r="B7" s="2" t="s">
        <v>3</v>
      </c>
      <c r="C7" s="2">
        <v>1</v>
      </c>
      <c r="D7" s="33">
        <v>174.19336857458728</v>
      </c>
      <c r="E7" s="3">
        <v>902.59940132528493</v>
      </c>
      <c r="F7" s="4">
        <v>5.1815945044934582</v>
      </c>
      <c r="G7" s="3">
        <v>78.940073337730738</v>
      </c>
      <c r="H7" s="3">
        <v>10.37000963405457</v>
      </c>
      <c r="I7" s="4">
        <v>6.1938516708627915</v>
      </c>
      <c r="J7" s="4">
        <v>28.123593820308983</v>
      </c>
      <c r="K7" s="4">
        <v>35.520869999999995</v>
      </c>
      <c r="L7" s="4">
        <v>4.3055599999999998</v>
      </c>
      <c r="M7" s="4"/>
      <c r="N7" s="5"/>
      <c r="O7" s="4"/>
      <c r="P7" s="4">
        <v>1.5</v>
      </c>
      <c r="Q7" s="4">
        <v>261.29005286188095</v>
      </c>
      <c r="R7" s="4"/>
      <c r="S7" s="4">
        <v>1.1446182547645765</v>
      </c>
    </row>
    <row r="8" spans="1:19">
      <c r="A8" s="32" t="s">
        <v>194</v>
      </c>
      <c r="B8" s="2" t="s">
        <v>3</v>
      </c>
      <c r="C8" s="2">
        <v>1</v>
      </c>
      <c r="D8" s="33">
        <v>348.38673714917456</v>
      </c>
      <c r="E8" s="3">
        <v>1805.1988026505699</v>
      </c>
      <c r="F8" s="4">
        <v>5.1815945044934582</v>
      </c>
      <c r="G8" s="3">
        <v>157.89014668475178</v>
      </c>
      <c r="H8" s="3">
        <v>20.750019277399453</v>
      </c>
      <c r="I8" s="4">
        <v>6.1938516708627915</v>
      </c>
      <c r="J8" s="4">
        <v>56.247187640617966</v>
      </c>
      <c r="K8" s="4">
        <v>29.062530000000002</v>
      </c>
      <c r="L8" s="4">
        <v>4.3055599999999998</v>
      </c>
      <c r="M8" s="4"/>
      <c r="N8" s="5"/>
      <c r="O8" s="4"/>
      <c r="P8" s="4">
        <v>1.5</v>
      </c>
      <c r="Q8" s="4">
        <v>522.5801057237619</v>
      </c>
      <c r="R8" s="4"/>
      <c r="S8" s="4">
        <v>1.1446408637748577</v>
      </c>
    </row>
    <row r="9" spans="1:19">
      <c r="A9" s="32" t="s">
        <v>198</v>
      </c>
      <c r="B9" s="2" t="s">
        <v>3</v>
      </c>
      <c r="C9" s="2">
        <v>1</v>
      </c>
      <c r="D9" s="33">
        <v>174.19336857458728</v>
      </c>
      <c r="E9" s="3">
        <v>902.59940132528493</v>
      </c>
      <c r="F9" s="4">
        <v>5.1815945044934582</v>
      </c>
      <c r="G9" s="3">
        <v>78.940073337730738</v>
      </c>
      <c r="H9" s="3">
        <v>10.37000963405457</v>
      </c>
      <c r="I9" s="4">
        <v>6.1938516708627915</v>
      </c>
      <c r="J9" s="4">
        <v>28.123593820308983</v>
      </c>
      <c r="K9" s="4">
        <v>29.062530000000002</v>
      </c>
      <c r="L9" s="4">
        <v>4.3055599999999998</v>
      </c>
      <c r="M9" s="4"/>
      <c r="N9" s="5"/>
      <c r="O9" s="4"/>
      <c r="P9" s="4">
        <v>1.5</v>
      </c>
      <c r="Q9" s="4">
        <v>261.29005286188095</v>
      </c>
      <c r="R9" s="4"/>
      <c r="S9" s="4">
        <v>1.1446182547645765</v>
      </c>
    </row>
    <row r="10" spans="1:19">
      <c r="A10" s="32" t="s">
        <v>199</v>
      </c>
      <c r="B10" s="2" t="s">
        <v>3</v>
      </c>
      <c r="C10" s="2">
        <v>1</v>
      </c>
      <c r="D10" s="33">
        <v>174.19336857458728</v>
      </c>
      <c r="E10" s="3">
        <v>902.59940132528493</v>
      </c>
      <c r="F10" s="4">
        <v>5.1815945044934582</v>
      </c>
      <c r="G10" s="3">
        <v>78.940073337730738</v>
      </c>
      <c r="H10" s="3">
        <v>10.37000963405457</v>
      </c>
      <c r="I10" s="4">
        <v>6.1938516708627915</v>
      </c>
      <c r="J10" s="4">
        <v>28.123593820308983</v>
      </c>
      <c r="K10" s="4">
        <v>29.062530000000002</v>
      </c>
      <c r="L10" s="4">
        <v>4.3055599999999998</v>
      </c>
      <c r="M10" s="4"/>
      <c r="N10" s="5"/>
      <c r="O10" s="4"/>
      <c r="P10" s="4">
        <v>1.5</v>
      </c>
      <c r="Q10" s="4">
        <v>261.29005286188095</v>
      </c>
      <c r="R10" s="4"/>
      <c r="S10" s="4">
        <v>1.1446182547645765</v>
      </c>
    </row>
    <row r="11" spans="1:19">
      <c r="A11" s="32" t="s">
        <v>200</v>
      </c>
      <c r="B11" s="2" t="s">
        <v>3</v>
      </c>
      <c r="C11" s="2">
        <v>1</v>
      </c>
      <c r="D11" s="33">
        <v>174.19336857458728</v>
      </c>
      <c r="E11" s="3">
        <v>902.59940132528493</v>
      </c>
      <c r="F11" s="4">
        <v>5.1815945044934582</v>
      </c>
      <c r="G11" s="3">
        <v>78.940073337730738</v>
      </c>
      <c r="H11" s="3">
        <v>10.37000963405457</v>
      </c>
      <c r="I11" s="4">
        <v>6.1938516708627915</v>
      </c>
      <c r="J11" s="4">
        <v>28.123593820308983</v>
      </c>
      <c r="K11" s="4">
        <v>29.062530000000002</v>
      </c>
      <c r="L11" s="4">
        <v>4.3055599999999998</v>
      </c>
      <c r="M11" s="4"/>
      <c r="N11" s="5"/>
      <c r="O11" s="4"/>
      <c r="P11" s="4">
        <v>1.5</v>
      </c>
      <c r="Q11" s="4">
        <v>261.29005286188095</v>
      </c>
      <c r="R11" s="4"/>
      <c r="S11" s="4">
        <v>1.1446182547645765</v>
      </c>
    </row>
    <row r="12" spans="1:19">
      <c r="A12" s="32" t="s">
        <v>201</v>
      </c>
      <c r="B12" s="2" t="s">
        <v>3</v>
      </c>
      <c r="C12" s="2">
        <v>1</v>
      </c>
      <c r="D12" s="33">
        <v>174.19336857458728</v>
      </c>
      <c r="E12" s="3">
        <v>902.59940132528493</v>
      </c>
      <c r="F12" s="4">
        <v>5.1815945044934582</v>
      </c>
      <c r="G12" s="3">
        <v>197.36018335361717</v>
      </c>
      <c r="H12" s="3">
        <v>10.37000963405457</v>
      </c>
      <c r="I12" s="4">
        <v>6.1938516708627915</v>
      </c>
      <c r="J12" s="4">
        <v>28.123593820308983</v>
      </c>
      <c r="K12" s="4">
        <v>29.062530000000002</v>
      </c>
      <c r="L12" s="4">
        <v>4.3055599999999998</v>
      </c>
      <c r="M12" s="4"/>
      <c r="N12" s="5"/>
      <c r="O12" s="4"/>
      <c r="P12" s="4">
        <v>1.5</v>
      </c>
      <c r="Q12" s="4">
        <v>261.29005286188095</v>
      </c>
      <c r="R12" s="4"/>
      <c r="S12" s="4">
        <v>1.6800900542685089</v>
      </c>
    </row>
    <row r="13" spans="1:19">
      <c r="A13" s="26" t="s">
        <v>161</v>
      </c>
      <c r="B13" s="27"/>
      <c r="C13" s="27"/>
      <c r="D13" s="34">
        <f>SUMIF($B3:$B12,"yes",D3:D12)</f>
        <v>2090.3204228950476</v>
      </c>
      <c r="E13" s="34">
        <f>SUMIF($B3:$B12,"yes",E3:E12)</f>
        <v>10831.192815903421</v>
      </c>
      <c r="F13" s="27"/>
      <c r="G13" s="34">
        <f>SUMIF($B3:$B12,"yes",G3:G12)</f>
        <v>1184.1311000938319</v>
      </c>
      <c r="H13" s="34">
        <f>SUMIF($B3:$B12,"yes",H3:H12)</f>
        <v>124.46011562723545</v>
      </c>
      <c r="I13" s="27"/>
      <c r="J13" s="34">
        <f>SUMIF($B3:$B12,"yes",J3:J12)</f>
        <v>337.48312584370785</v>
      </c>
    </row>
    <row r="14" spans="1:19">
      <c r="G14" s="24"/>
    </row>
    <row r="15" spans="1:19">
      <c r="A15" s="26" t="s">
        <v>153</v>
      </c>
      <c r="I15" s="1">
        <v>1</v>
      </c>
      <c r="K15" s="1">
        <v>2</v>
      </c>
      <c r="L15" s="1">
        <v>4</v>
      </c>
      <c r="M15" s="1">
        <v>4</v>
      </c>
      <c r="N15" s="1">
        <v>4</v>
      </c>
      <c r="O15" s="1">
        <v>3</v>
      </c>
      <c r="P15" s="1">
        <v>3</v>
      </c>
      <c r="Q15" s="1">
        <v>3</v>
      </c>
      <c r="R15" s="1">
        <v>4</v>
      </c>
      <c r="S15" s="1">
        <v>4</v>
      </c>
    </row>
    <row r="17" spans="1:7">
      <c r="A17" s="26" t="s">
        <v>157</v>
      </c>
    </row>
    <row r="18" spans="1:7">
      <c r="A18" s="28" t="s">
        <v>162</v>
      </c>
    </row>
    <row r="19" spans="1:7">
      <c r="A19" s="28" t="s">
        <v>714</v>
      </c>
    </row>
    <row r="20" spans="1:7">
      <c r="A20" s="28" t="s">
        <v>202</v>
      </c>
    </row>
    <row r="21" spans="1:7">
      <c r="A21" s="28" t="s">
        <v>203</v>
      </c>
    </row>
    <row r="22" spans="1:7">
      <c r="A22" s="28"/>
    </row>
    <row r="23" spans="1:7">
      <c r="A23" s="28"/>
    </row>
    <row r="24" spans="1:7">
      <c r="A24" s="28"/>
    </row>
    <row r="25" spans="1:7">
      <c r="A25" s="28"/>
      <c r="B25" s="24"/>
      <c r="D25" s="2"/>
      <c r="E25" s="2"/>
      <c r="F25" s="2"/>
      <c r="G25" s="2"/>
    </row>
    <row r="26" spans="1:7">
      <c r="A26" s="28"/>
      <c r="B26" s="24"/>
      <c r="D26" s="2"/>
      <c r="E26" s="2"/>
      <c r="F26" s="2"/>
      <c r="G26" s="2"/>
    </row>
    <row r="27" spans="1:7">
      <c r="A27" s="28"/>
      <c r="B27" s="24"/>
      <c r="D27" s="2"/>
      <c r="E27" s="2"/>
      <c r="F27" s="2"/>
      <c r="G27" s="2"/>
    </row>
    <row r="28" spans="1:7">
      <c r="A28" s="28"/>
      <c r="B28" s="24"/>
      <c r="D28" s="2"/>
      <c r="E28" s="2"/>
      <c r="F28" s="2"/>
      <c r="G28" s="2"/>
    </row>
    <row r="29" spans="1:7">
      <c r="A29" s="28"/>
      <c r="B29" s="24"/>
      <c r="D29" s="2"/>
      <c r="E29" s="2"/>
      <c r="F29" s="2"/>
      <c r="G29" s="2"/>
    </row>
    <row r="30" spans="1:7">
      <c r="A30" s="28"/>
      <c r="B30" s="24"/>
      <c r="D30" s="2"/>
      <c r="E30" s="2"/>
      <c r="F30" s="2"/>
      <c r="G30" s="2"/>
    </row>
    <row r="31" spans="1:7">
      <c r="A31" s="28"/>
      <c r="B31" s="24"/>
      <c r="D31" s="2"/>
      <c r="E31" s="2"/>
      <c r="F31" s="2"/>
      <c r="G31" s="2"/>
    </row>
    <row r="32" spans="1:7">
      <c r="A32" s="28"/>
      <c r="B32" s="24"/>
      <c r="D32" s="2"/>
      <c r="E32" s="2"/>
      <c r="F32" s="2"/>
      <c r="G32" s="2"/>
    </row>
    <row r="33" spans="1:7">
      <c r="A33" s="28"/>
      <c r="B33" s="24"/>
      <c r="D33" s="2"/>
      <c r="E33" s="2"/>
      <c r="F33" s="2"/>
      <c r="G33" s="2"/>
    </row>
    <row r="34" spans="1:7">
      <c r="A34" s="28"/>
      <c r="B34" s="24"/>
      <c r="D34" s="2"/>
      <c r="E34" s="2"/>
      <c r="F34" s="2"/>
      <c r="G34" s="2"/>
    </row>
    <row r="35" spans="1:7">
      <c r="A35" s="28"/>
    </row>
    <row r="36" spans="1:7">
      <c r="A36" s="28"/>
    </row>
    <row r="37" spans="1:7">
      <c r="A37" s="28"/>
    </row>
    <row r="38" spans="1:7">
      <c r="A38" s="28"/>
    </row>
    <row r="39" spans="1:7">
      <c r="A39" s="28"/>
    </row>
    <row r="40" spans="1:7">
      <c r="A40" s="28"/>
    </row>
    <row r="41" spans="1:7">
      <c r="A41" s="28"/>
    </row>
    <row r="42" spans="1:7">
      <c r="A42" s="28"/>
    </row>
    <row r="43" spans="1:7">
      <c r="A43" s="28"/>
    </row>
    <row r="44" spans="1:7">
      <c r="A44" s="28"/>
    </row>
    <row r="45" spans="1:7">
      <c r="A45" s="28"/>
    </row>
    <row r="46" spans="1:7">
      <c r="A46" s="28"/>
    </row>
    <row r="47" spans="1:7">
      <c r="A47" s="28"/>
    </row>
    <row r="48" spans="1:7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  <row r="58" spans="1:1">
      <c r="A58" s="28"/>
    </row>
    <row r="59" spans="1:1">
      <c r="A59" s="28"/>
    </row>
    <row r="60" spans="1:1">
      <c r="A60" s="28"/>
    </row>
    <row r="61" spans="1:1">
      <c r="A61" s="28"/>
    </row>
    <row r="62" spans="1:1">
      <c r="A62" s="28"/>
    </row>
    <row r="63" spans="1:1">
      <c r="A63" s="28"/>
    </row>
    <row r="64" spans="1:1">
      <c r="A64" s="28"/>
    </row>
    <row r="65" spans="1:1">
      <c r="A65" s="28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0" sqref="P20"/>
    </sheetView>
  </sheetViews>
  <sheetFormatPr defaultRowHeight="10.5"/>
  <sheetData>
    <row r="2" spans="1:16" ht="15.75">
      <c r="A2" s="97" t="s">
        <v>191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23"/>
      <c r="N2" s="23"/>
      <c r="O2" s="23"/>
      <c r="P2" s="23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17" activePane="bottomLeft" state="frozen"/>
      <selection pane="bottomLeft" activeCell="A2" sqref="A2:AE75"/>
    </sheetView>
  </sheetViews>
  <sheetFormatPr defaultColWidth="10.6640625" defaultRowHeight="12.75"/>
  <cols>
    <col min="1" max="1" width="30.6640625" style="39" customWidth="1"/>
    <col min="2" max="2" width="13.5" style="39" customWidth="1"/>
    <col min="3" max="3" width="14.33203125" style="39" customWidth="1"/>
    <col min="4" max="4" width="20.83203125" style="39" customWidth="1"/>
    <col min="5" max="28" width="5" style="39" customWidth="1"/>
    <col min="29" max="16384" width="10.6640625" style="39"/>
  </cols>
  <sheetData>
    <row r="1" spans="1:31" s="29" customFormat="1" ht="25.5">
      <c r="A1" s="29" t="s">
        <v>72</v>
      </c>
      <c r="B1" s="29" t="s">
        <v>115</v>
      </c>
      <c r="C1" s="29" t="s">
        <v>116</v>
      </c>
      <c r="D1" s="29" t="s">
        <v>117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9">
        <v>6</v>
      </c>
      <c r="K1" s="29">
        <v>7</v>
      </c>
      <c r="L1" s="29">
        <v>8</v>
      </c>
      <c r="M1" s="29">
        <v>9</v>
      </c>
      <c r="N1" s="29">
        <v>10</v>
      </c>
      <c r="O1" s="29">
        <v>11</v>
      </c>
      <c r="P1" s="29">
        <v>12</v>
      </c>
      <c r="Q1" s="29">
        <v>13</v>
      </c>
      <c r="R1" s="29">
        <v>14</v>
      </c>
      <c r="S1" s="29">
        <v>15</v>
      </c>
      <c r="T1" s="29">
        <v>16</v>
      </c>
      <c r="U1" s="29">
        <v>17</v>
      </c>
      <c r="V1" s="29">
        <v>18</v>
      </c>
      <c r="W1" s="29">
        <v>19</v>
      </c>
      <c r="X1" s="29">
        <v>20</v>
      </c>
      <c r="Y1" s="29">
        <v>21</v>
      </c>
      <c r="Z1" s="29">
        <v>22</v>
      </c>
      <c r="AA1" s="29">
        <v>23</v>
      </c>
      <c r="AB1" s="29">
        <v>24</v>
      </c>
      <c r="AC1" s="30" t="s">
        <v>158</v>
      </c>
      <c r="AD1" s="30" t="s">
        <v>159</v>
      </c>
      <c r="AE1" s="30" t="s">
        <v>160</v>
      </c>
    </row>
    <row r="2" spans="1:31">
      <c r="A2" s="40" t="s">
        <v>93</v>
      </c>
      <c r="B2" s="40" t="s">
        <v>118</v>
      </c>
      <c r="C2" s="40" t="s">
        <v>119</v>
      </c>
      <c r="D2" s="40" t="s">
        <v>140</v>
      </c>
      <c r="E2" s="67">
        <v>0.05</v>
      </c>
      <c r="F2" s="67">
        <v>0.05</v>
      </c>
      <c r="G2" s="67">
        <v>0.05</v>
      </c>
      <c r="H2" s="67">
        <v>0.05</v>
      </c>
      <c r="I2" s="67">
        <v>0.05</v>
      </c>
      <c r="J2" s="67">
        <v>0.05</v>
      </c>
      <c r="K2" s="67">
        <v>0.05</v>
      </c>
      <c r="L2" s="67">
        <v>0.2</v>
      </c>
      <c r="M2" s="67">
        <v>0.5</v>
      </c>
      <c r="N2" s="67">
        <v>0.9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0.6</v>
      </c>
      <c r="X2" s="67">
        <v>0.6</v>
      </c>
      <c r="Y2" s="67">
        <v>0.5</v>
      </c>
      <c r="Z2" s="67">
        <v>0.2</v>
      </c>
      <c r="AA2" s="67">
        <v>0.05</v>
      </c>
      <c r="AB2" s="67">
        <v>0.05</v>
      </c>
      <c r="AC2" s="40">
        <v>11.15</v>
      </c>
      <c r="AD2" s="40">
        <v>70.849999999999994</v>
      </c>
      <c r="AE2" s="40">
        <v>3694.32</v>
      </c>
    </row>
    <row r="3" spans="1:31">
      <c r="A3" s="40"/>
      <c r="B3" s="40"/>
      <c r="C3" s="40"/>
      <c r="D3" s="40" t="s">
        <v>147</v>
      </c>
      <c r="E3" s="67">
        <v>0.05</v>
      </c>
      <c r="F3" s="67">
        <v>0.05</v>
      </c>
      <c r="G3" s="67">
        <v>0.05</v>
      </c>
      <c r="H3" s="67">
        <v>0.05</v>
      </c>
      <c r="I3" s="67">
        <v>0.05</v>
      </c>
      <c r="J3" s="67">
        <v>0.05</v>
      </c>
      <c r="K3" s="67">
        <v>0.05</v>
      </c>
      <c r="L3" s="67">
        <v>0.1</v>
      </c>
      <c r="M3" s="67">
        <v>0.3</v>
      </c>
      <c r="N3" s="67">
        <v>0.6</v>
      </c>
      <c r="O3" s="67">
        <v>0.9</v>
      </c>
      <c r="P3" s="67">
        <v>0.9</v>
      </c>
      <c r="Q3" s="67">
        <v>0.9</v>
      </c>
      <c r="R3" s="67">
        <v>0.9</v>
      </c>
      <c r="S3" s="67">
        <v>0.9</v>
      </c>
      <c r="T3" s="67">
        <v>0.9</v>
      </c>
      <c r="U3" s="67">
        <v>0.9</v>
      </c>
      <c r="V3" s="67">
        <v>0.9</v>
      </c>
      <c r="W3" s="67">
        <v>0.5</v>
      </c>
      <c r="X3" s="67">
        <v>0.3</v>
      </c>
      <c r="Y3" s="67">
        <v>0.3</v>
      </c>
      <c r="Z3" s="67">
        <v>0.1</v>
      </c>
      <c r="AA3" s="67">
        <v>0.05</v>
      </c>
      <c r="AB3" s="67">
        <v>0.05</v>
      </c>
      <c r="AC3" s="40">
        <v>9.85</v>
      </c>
      <c r="AD3" s="40"/>
      <c r="AE3" s="40"/>
    </row>
    <row r="4" spans="1:31">
      <c r="A4" s="40"/>
      <c r="B4" s="40"/>
      <c r="C4" s="40"/>
      <c r="D4" s="40" t="s">
        <v>138</v>
      </c>
      <c r="E4" s="67">
        <v>1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40">
        <v>24</v>
      </c>
      <c r="AD4" s="40"/>
      <c r="AE4" s="40"/>
    </row>
    <row r="5" spans="1:31">
      <c r="A5" s="40"/>
      <c r="B5" s="40"/>
      <c r="C5" s="40"/>
      <c r="D5" s="40" t="s">
        <v>139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40">
        <v>0</v>
      </c>
      <c r="AD5" s="40"/>
      <c r="AE5" s="40"/>
    </row>
    <row r="6" spans="1:31">
      <c r="A6" s="40"/>
      <c r="B6" s="40"/>
      <c r="C6" s="40"/>
      <c r="D6" s="40" t="s">
        <v>145</v>
      </c>
      <c r="E6" s="67">
        <v>0.05</v>
      </c>
      <c r="F6" s="67">
        <v>0.05</v>
      </c>
      <c r="G6" s="67">
        <v>0.05</v>
      </c>
      <c r="H6" s="67">
        <v>0.05</v>
      </c>
      <c r="I6" s="67">
        <v>0.05</v>
      </c>
      <c r="J6" s="67">
        <v>0.05</v>
      </c>
      <c r="K6" s="67">
        <v>0.05</v>
      </c>
      <c r="L6" s="67">
        <v>0.05</v>
      </c>
      <c r="M6" s="67">
        <v>0.1</v>
      </c>
      <c r="N6" s="67">
        <v>0.1</v>
      </c>
      <c r="O6" s="67">
        <v>0.4</v>
      </c>
      <c r="P6" s="67">
        <v>0.4</v>
      </c>
      <c r="Q6" s="67">
        <v>0.6</v>
      </c>
      <c r="R6" s="67">
        <v>0.6</v>
      </c>
      <c r="S6" s="67">
        <v>0.6</v>
      </c>
      <c r="T6" s="67">
        <v>0.6</v>
      </c>
      <c r="U6" s="67">
        <v>0.6</v>
      </c>
      <c r="V6" s="67">
        <v>0.4</v>
      </c>
      <c r="W6" s="67">
        <v>0.2</v>
      </c>
      <c r="X6" s="67">
        <v>0.05</v>
      </c>
      <c r="Y6" s="67">
        <v>0.05</v>
      </c>
      <c r="Z6" s="67">
        <v>0.05</v>
      </c>
      <c r="AA6" s="67">
        <v>0.05</v>
      </c>
      <c r="AB6" s="67">
        <v>0.05</v>
      </c>
      <c r="AC6" s="40">
        <v>5.25</v>
      </c>
      <c r="AD6" s="40"/>
      <c r="AE6" s="40"/>
    </row>
    <row r="7" spans="1:31">
      <c r="A7" s="40" t="s">
        <v>94</v>
      </c>
      <c r="B7" s="40" t="s">
        <v>118</v>
      </c>
      <c r="C7" s="40" t="s">
        <v>119</v>
      </c>
      <c r="D7" s="40" t="s">
        <v>140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0.1</v>
      </c>
      <c r="M7" s="67">
        <v>0.2</v>
      </c>
      <c r="N7" s="67">
        <v>0.5</v>
      </c>
      <c r="O7" s="67">
        <v>0.5</v>
      </c>
      <c r="P7" s="67">
        <v>0.7</v>
      </c>
      <c r="Q7" s="67">
        <v>0.7</v>
      </c>
      <c r="R7" s="67">
        <v>0.7</v>
      </c>
      <c r="S7" s="67">
        <v>0.7</v>
      </c>
      <c r="T7" s="67">
        <v>0.8</v>
      </c>
      <c r="U7" s="67">
        <v>0.7</v>
      </c>
      <c r="V7" s="67">
        <v>0.5</v>
      </c>
      <c r="W7" s="67">
        <v>0.5</v>
      </c>
      <c r="X7" s="67">
        <v>0.3</v>
      </c>
      <c r="Y7" s="67">
        <v>0.3</v>
      </c>
      <c r="Z7" s="67">
        <v>0</v>
      </c>
      <c r="AA7" s="67">
        <v>0</v>
      </c>
      <c r="AB7" s="67">
        <v>0</v>
      </c>
      <c r="AC7" s="40">
        <v>7.2</v>
      </c>
      <c r="AD7" s="40">
        <v>46.3</v>
      </c>
      <c r="AE7" s="40">
        <v>2414.21</v>
      </c>
    </row>
    <row r="8" spans="1:31">
      <c r="A8" s="40"/>
      <c r="B8" s="40"/>
      <c r="C8" s="40"/>
      <c r="D8" s="40" t="s">
        <v>138</v>
      </c>
      <c r="E8" s="67">
        <v>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40">
        <v>24</v>
      </c>
      <c r="AD8" s="40"/>
      <c r="AE8" s="40"/>
    </row>
    <row r="9" spans="1:31">
      <c r="A9" s="40"/>
      <c r="B9" s="40"/>
      <c r="C9" s="40"/>
      <c r="D9" s="40" t="s">
        <v>147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0.1</v>
      </c>
      <c r="M9" s="67">
        <v>0.2</v>
      </c>
      <c r="N9" s="67">
        <v>0.5</v>
      </c>
      <c r="O9" s="67">
        <v>0.6</v>
      </c>
      <c r="P9" s="67">
        <v>0.8</v>
      </c>
      <c r="Q9" s="67">
        <v>0.8</v>
      </c>
      <c r="R9" s="67">
        <v>0.8</v>
      </c>
      <c r="S9" s="67">
        <v>0.8</v>
      </c>
      <c r="T9" s="67">
        <v>0.8</v>
      </c>
      <c r="U9" s="67">
        <v>0.8</v>
      </c>
      <c r="V9" s="67">
        <v>0.6</v>
      </c>
      <c r="W9" s="67">
        <v>0.2</v>
      </c>
      <c r="X9" s="67">
        <v>0.2</v>
      </c>
      <c r="Y9" s="67">
        <v>0.2</v>
      </c>
      <c r="Z9" s="67">
        <v>0.1</v>
      </c>
      <c r="AA9" s="67">
        <v>0</v>
      </c>
      <c r="AB9" s="67">
        <v>0</v>
      </c>
      <c r="AC9" s="40">
        <v>7.5</v>
      </c>
      <c r="AD9" s="40"/>
      <c r="AE9" s="40"/>
    </row>
    <row r="10" spans="1:31">
      <c r="A10" s="40"/>
      <c r="B10" s="40"/>
      <c r="C10" s="40"/>
      <c r="D10" s="40" t="s">
        <v>139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40">
        <v>0</v>
      </c>
      <c r="AD10" s="40"/>
      <c r="AE10" s="40"/>
    </row>
    <row r="11" spans="1:31">
      <c r="A11" s="40"/>
      <c r="B11" s="40"/>
      <c r="C11" s="40"/>
      <c r="D11" s="40" t="s">
        <v>145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0.1</v>
      </c>
      <c r="O11" s="67">
        <v>0.2</v>
      </c>
      <c r="P11" s="67">
        <v>0.2</v>
      </c>
      <c r="Q11" s="67">
        <v>0.4</v>
      </c>
      <c r="R11" s="67">
        <v>0.4</v>
      </c>
      <c r="S11" s="67">
        <v>0.4</v>
      </c>
      <c r="T11" s="67">
        <v>0.4</v>
      </c>
      <c r="U11" s="67">
        <v>0.4</v>
      </c>
      <c r="V11" s="67">
        <v>0.2</v>
      </c>
      <c r="W11" s="67">
        <v>0.1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40">
        <v>2.8</v>
      </c>
      <c r="AD11" s="40"/>
      <c r="AE11" s="40"/>
    </row>
    <row r="12" spans="1:31">
      <c r="A12" s="40" t="s">
        <v>95</v>
      </c>
      <c r="B12" s="40" t="s">
        <v>118</v>
      </c>
      <c r="C12" s="40" t="s">
        <v>119</v>
      </c>
      <c r="D12" s="40" t="s">
        <v>140</v>
      </c>
      <c r="E12" s="67">
        <v>0.2</v>
      </c>
      <c r="F12" s="67">
        <v>0.2</v>
      </c>
      <c r="G12" s="67">
        <v>0.2</v>
      </c>
      <c r="H12" s="67">
        <v>0.2</v>
      </c>
      <c r="I12" s="67">
        <v>0.2</v>
      </c>
      <c r="J12" s="67">
        <v>0.2</v>
      </c>
      <c r="K12" s="67">
        <v>0.2</v>
      </c>
      <c r="L12" s="67">
        <v>0.4</v>
      </c>
      <c r="M12" s="67">
        <v>0.7</v>
      </c>
      <c r="N12" s="67">
        <v>0.9</v>
      </c>
      <c r="O12" s="67">
        <v>0.9</v>
      </c>
      <c r="P12" s="67">
        <v>0.9</v>
      </c>
      <c r="Q12" s="67">
        <v>0.9</v>
      </c>
      <c r="R12" s="67">
        <v>0.9</v>
      </c>
      <c r="S12" s="67">
        <v>0.9</v>
      </c>
      <c r="T12" s="67">
        <v>0.9</v>
      </c>
      <c r="U12" s="67">
        <v>0.9</v>
      </c>
      <c r="V12" s="67">
        <v>0.9</v>
      </c>
      <c r="W12" s="67">
        <v>0.8</v>
      </c>
      <c r="X12" s="67">
        <v>0.8</v>
      </c>
      <c r="Y12" s="67">
        <v>0.7</v>
      </c>
      <c r="Z12" s="67">
        <v>0.4</v>
      </c>
      <c r="AA12" s="67">
        <v>0.2</v>
      </c>
      <c r="AB12" s="67">
        <v>0.2</v>
      </c>
      <c r="AC12" s="40">
        <v>13.7</v>
      </c>
      <c r="AD12" s="40">
        <v>89.4</v>
      </c>
      <c r="AE12" s="40">
        <v>4661.57</v>
      </c>
    </row>
    <row r="13" spans="1:31">
      <c r="A13" s="40"/>
      <c r="B13" s="40"/>
      <c r="C13" s="40"/>
      <c r="D13" s="40" t="s">
        <v>147</v>
      </c>
      <c r="E13" s="67">
        <v>0.15</v>
      </c>
      <c r="F13" s="67">
        <v>0.15</v>
      </c>
      <c r="G13" s="67">
        <v>0.15</v>
      </c>
      <c r="H13" s="67">
        <v>0.15</v>
      </c>
      <c r="I13" s="67">
        <v>0.15</v>
      </c>
      <c r="J13" s="67">
        <v>0.15</v>
      </c>
      <c r="K13" s="67">
        <v>0.15</v>
      </c>
      <c r="L13" s="67">
        <v>0.3</v>
      </c>
      <c r="M13" s="67">
        <v>0.5</v>
      </c>
      <c r="N13" s="67">
        <v>0.8</v>
      </c>
      <c r="O13" s="67">
        <v>0.9</v>
      </c>
      <c r="P13" s="67">
        <v>0.9</v>
      </c>
      <c r="Q13" s="67">
        <v>0.9</v>
      </c>
      <c r="R13" s="67">
        <v>0.9</v>
      </c>
      <c r="S13" s="67">
        <v>0.9</v>
      </c>
      <c r="T13" s="67">
        <v>0.9</v>
      </c>
      <c r="U13" s="67">
        <v>0.9</v>
      </c>
      <c r="V13" s="67">
        <v>0.9</v>
      </c>
      <c r="W13" s="67">
        <v>0.7</v>
      </c>
      <c r="X13" s="67">
        <v>0.5</v>
      </c>
      <c r="Y13" s="67">
        <v>0.5</v>
      </c>
      <c r="Z13" s="67">
        <v>0.3</v>
      </c>
      <c r="AA13" s="67">
        <v>0.15</v>
      </c>
      <c r="AB13" s="67">
        <v>0.15</v>
      </c>
      <c r="AC13" s="40">
        <v>12.15</v>
      </c>
      <c r="AD13" s="40"/>
      <c r="AE13" s="40"/>
    </row>
    <row r="14" spans="1:31">
      <c r="A14" s="40"/>
      <c r="B14" s="40"/>
      <c r="C14" s="40"/>
      <c r="D14" s="40" t="s">
        <v>138</v>
      </c>
      <c r="E14" s="67">
        <v>1</v>
      </c>
      <c r="F14" s="67">
        <v>1</v>
      </c>
      <c r="G14" s="67">
        <v>1</v>
      </c>
      <c r="H14" s="67">
        <v>1</v>
      </c>
      <c r="I14" s="67">
        <v>1</v>
      </c>
      <c r="J14" s="67">
        <v>1</v>
      </c>
      <c r="K14" s="67">
        <v>1</v>
      </c>
      <c r="L14" s="67">
        <v>1</v>
      </c>
      <c r="M14" s="67">
        <v>1</v>
      </c>
      <c r="N14" s="67">
        <v>1</v>
      </c>
      <c r="O14" s="67">
        <v>1</v>
      </c>
      <c r="P14" s="67">
        <v>1</v>
      </c>
      <c r="Q14" s="67">
        <v>1</v>
      </c>
      <c r="R14" s="67">
        <v>1</v>
      </c>
      <c r="S14" s="67">
        <v>1</v>
      </c>
      <c r="T14" s="67">
        <v>1</v>
      </c>
      <c r="U14" s="67">
        <v>1</v>
      </c>
      <c r="V14" s="67">
        <v>1</v>
      </c>
      <c r="W14" s="67">
        <v>1</v>
      </c>
      <c r="X14" s="67">
        <v>1</v>
      </c>
      <c r="Y14" s="67">
        <v>1</v>
      </c>
      <c r="Z14" s="67">
        <v>1</v>
      </c>
      <c r="AA14" s="67">
        <v>1</v>
      </c>
      <c r="AB14" s="67">
        <v>1</v>
      </c>
      <c r="AC14" s="40">
        <v>24</v>
      </c>
      <c r="AD14" s="40"/>
      <c r="AE14" s="40"/>
    </row>
    <row r="15" spans="1:31">
      <c r="A15" s="40"/>
      <c r="B15" s="40"/>
      <c r="C15" s="40"/>
      <c r="D15" s="40" t="s">
        <v>139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40">
        <v>0</v>
      </c>
      <c r="AD15" s="40"/>
      <c r="AE15" s="40"/>
    </row>
    <row r="16" spans="1:31">
      <c r="A16" s="40"/>
      <c r="B16" s="40"/>
      <c r="C16" s="40"/>
      <c r="D16" s="40" t="s">
        <v>145</v>
      </c>
      <c r="E16" s="67">
        <v>0.15</v>
      </c>
      <c r="F16" s="67">
        <v>0.15</v>
      </c>
      <c r="G16" s="67">
        <v>0.15</v>
      </c>
      <c r="H16" s="67">
        <v>0.15</v>
      </c>
      <c r="I16" s="67">
        <v>0.15</v>
      </c>
      <c r="J16" s="67">
        <v>0.15</v>
      </c>
      <c r="K16" s="67">
        <v>0.15</v>
      </c>
      <c r="L16" s="67">
        <v>0.15</v>
      </c>
      <c r="M16" s="67">
        <v>0.3</v>
      </c>
      <c r="N16" s="67">
        <v>0.3</v>
      </c>
      <c r="O16" s="67">
        <v>0.6</v>
      </c>
      <c r="P16" s="67">
        <v>0.6</v>
      </c>
      <c r="Q16" s="67">
        <v>0.8</v>
      </c>
      <c r="R16" s="67">
        <v>0.8</v>
      </c>
      <c r="S16" s="67">
        <v>0.8</v>
      </c>
      <c r="T16" s="67">
        <v>0.8</v>
      </c>
      <c r="U16" s="67">
        <v>0.8</v>
      </c>
      <c r="V16" s="67">
        <v>0.6</v>
      </c>
      <c r="W16" s="67">
        <v>0.4</v>
      </c>
      <c r="X16" s="67">
        <v>0.15</v>
      </c>
      <c r="Y16" s="67">
        <v>0.15</v>
      </c>
      <c r="Z16" s="67">
        <v>0.15</v>
      </c>
      <c r="AA16" s="67">
        <v>0.15</v>
      </c>
      <c r="AB16" s="67">
        <v>0.15</v>
      </c>
      <c r="AC16" s="40">
        <v>8.75</v>
      </c>
      <c r="AD16" s="40"/>
      <c r="AE16" s="40"/>
    </row>
    <row r="17" spans="1:31">
      <c r="A17" s="40" t="s">
        <v>208</v>
      </c>
      <c r="B17" s="40" t="s">
        <v>118</v>
      </c>
      <c r="C17" s="40" t="s">
        <v>119</v>
      </c>
      <c r="D17" s="40" t="s">
        <v>136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0.12</v>
      </c>
      <c r="M17" s="67">
        <v>0.22</v>
      </c>
      <c r="N17" s="67">
        <v>0.64</v>
      </c>
      <c r="O17" s="67">
        <v>0.74</v>
      </c>
      <c r="P17" s="67">
        <v>0.68</v>
      </c>
      <c r="Q17" s="67">
        <v>0.68</v>
      </c>
      <c r="R17" s="67">
        <v>0.71</v>
      </c>
      <c r="S17" s="67">
        <v>0.72</v>
      </c>
      <c r="T17" s="67">
        <v>0.72</v>
      </c>
      <c r="U17" s="67">
        <v>0.73</v>
      </c>
      <c r="V17" s="67">
        <v>0.68</v>
      </c>
      <c r="W17" s="67">
        <v>0.68</v>
      </c>
      <c r="X17" s="67">
        <v>0.57999999999999996</v>
      </c>
      <c r="Y17" s="67">
        <v>0.54</v>
      </c>
      <c r="Z17" s="67">
        <v>0</v>
      </c>
      <c r="AA17" s="67">
        <v>0</v>
      </c>
      <c r="AB17" s="67">
        <v>0</v>
      </c>
      <c r="AC17" s="40">
        <v>8.44</v>
      </c>
      <c r="AD17" s="40">
        <v>52.69</v>
      </c>
      <c r="AE17" s="40">
        <v>2747.41</v>
      </c>
    </row>
    <row r="18" spans="1:31">
      <c r="A18" s="40"/>
      <c r="B18" s="40"/>
      <c r="C18" s="40"/>
      <c r="D18" s="40" t="s">
        <v>144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0.09</v>
      </c>
      <c r="M18" s="67">
        <v>0.21</v>
      </c>
      <c r="N18" s="67">
        <v>0.56000000000000005</v>
      </c>
      <c r="O18" s="67">
        <v>0.66</v>
      </c>
      <c r="P18" s="67">
        <v>0.68</v>
      </c>
      <c r="Q18" s="67">
        <v>0.68</v>
      </c>
      <c r="R18" s="67">
        <v>0.69</v>
      </c>
      <c r="S18" s="67">
        <v>0.7</v>
      </c>
      <c r="T18" s="67">
        <v>0.69</v>
      </c>
      <c r="U18" s="67">
        <v>0.66</v>
      </c>
      <c r="V18" s="67">
        <v>0.57999999999999996</v>
      </c>
      <c r="W18" s="67">
        <v>0.47</v>
      </c>
      <c r="X18" s="67">
        <v>0.43</v>
      </c>
      <c r="Y18" s="67">
        <v>0.43</v>
      </c>
      <c r="Z18" s="67">
        <v>0.08</v>
      </c>
      <c r="AA18" s="67">
        <v>0</v>
      </c>
      <c r="AB18" s="67">
        <v>0</v>
      </c>
      <c r="AC18" s="40">
        <v>7.61</v>
      </c>
      <c r="AD18" s="40"/>
      <c r="AE18" s="40"/>
    </row>
    <row r="19" spans="1:31">
      <c r="A19" s="40"/>
      <c r="B19" s="40"/>
      <c r="C19" s="40"/>
      <c r="D19" s="40" t="s">
        <v>145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0.11</v>
      </c>
      <c r="O19" s="67">
        <v>0.13</v>
      </c>
      <c r="P19" s="67">
        <v>0.35</v>
      </c>
      <c r="Q19" s="67">
        <v>0.37</v>
      </c>
      <c r="R19" s="67">
        <v>0.37</v>
      </c>
      <c r="S19" s="67">
        <v>0.39</v>
      </c>
      <c r="T19" s="67">
        <v>0.41</v>
      </c>
      <c r="U19" s="67">
        <v>0.38</v>
      </c>
      <c r="V19" s="67">
        <v>0.34</v>
      </c>
      <c r="W19" s="67">
        <v>0.03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40">
        <v>2.88</v>
      </c>
      <c r="AD19" s="40"/>
      <c r="AE19" s="40"/>
    </row>
    <row r="20" spans="1:31">
      <c r="A20" s="40" t="s">
        <v>113</v>
      </c>
      <c r="B20" s="40" t="s">
        <v>118</v>
      </c>
      <c r="C20" s="40" t="s">
        <v>119</v>
      </c>
      <c r="D20" s="40" t="s">
        <v>136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1</v>
      </c>
      <c r="AA20" s="67">
        <v>1</v>
      </c>
      <c r="AB20" s="67">
        <v>1</v>
      </c>
      <c r="AC20" s="40">
        <v>9</v>
      </c>
      <c r="AD20" s="40">
        <v>68</v>
      </c>
      <c r="AE20" s="40">
        <v>3545.71</v>
      </c>
    </row>
    <row r="21" spans="1:31">
      <c r="A21" s="40"/>
      <c r="B21" s="40"/>
      <c r="C21" s="40"/>
      <c r="D21" s="40" t="s">
        <v>147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1</v>
      </c>
      <c r="AB21" s="67">
        <v>1</v>
      </c>
      <c r="AC21" s="40">
        <v>8</v>
      </c>
      <c r="AD21" s="40"/>
      <c r="AE21" s="40"/>
    </row>
    <row r="22" spans="1:31">
      <c r="A22" s="40"/>
      <c r="B22" s="40"/>
      <c r="C22" s="40"/>
      <c r="D22" s="40" t="s">
        <v>139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1</v>
      </c>
      <c r="M22" s="67">
        <v>1</v>
      </c>
      <c r="N22" s="67">
        <v>1</v>
      </c>
      <c r="O22" s="67">
        <v>1</v>
      </c>
      <c r="P22" s="67">
        <v>1</v>
      </c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67">
        <v>1</v>
      </c>
      <c r="X22" s="67">
        <v>1</v>
      </c>
      <c r="Y22" s="67">
        <v>1</v>
      </c>
      <c r="Z22" s="67">
        <v>1</v>
      </c>
      <c r="AA22" s="67">
        <v>1</v>
      </c>
      <c r="AB22" s="67">
        <v>1</v>
      </c>
      <c r="AC22" s="40">
        <v>24</v>
      </c>
      <c r="AD22" s="40"/>
      <c r="AE22" s="40"/>
    </row>
    <row r="23" spans="1:31">
      <c r="A23" s="40"/>
      <c r="B23" s="40"/>
      <c r="C23" s="40"/>
      <c r="D23" s="40" t="s">
        <v>145</v>
      </c>
      <c r="E23" s="67">
        <v>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1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1</v>
      </c>
      <c r="W23" s="67">
        <v>1</v>
      </c>
      <c r="X23" s="67">
        <v>1</v>
      </c>
      <c r="Y23" s="67">
        <v>1</v>
      </c>
      <c r="Z23" s="67">
        <v>1</v>
      </c>
      <c r="AA23" s="67">
        <v>1</v>
      </c>
      <c r="AB23" s="67">
        <v>1</v>
      </c>
      <c r="AC23" s="40">
        <v>15</v>
      </c>
      <c r="AD23" s="40"/>
      <c r="AE23" s="40"/>
    </row>
    <row r="24" spans="1:31">
      <c r="A24" s="40" t="s">
        <v>146</v>
      </c>
      <c r="B24" s="40" t="s">
        <v>118</v>
      </c>
      <c r="C24" s="40" t="s">
        <v>119</v>
      </c>
      <c r="D24" s="40" t="s">
        <v>136</v>
      </c>
      <c r="E24" s="67">
        <v>1</v>
      </c>
      <c r="F24" s="67">
        <v>1</v>
      </c>
      <c r="G24" s="67">
        <v>1</v>
      </c>
      <c r="H24" s="67">
        <v>1</v>
      </c>
      <c r="I24" s="67">
        <v>1</v>
      </c>
      <c r="J24" s="67">
        <v>1</v>
      </c>
      <c r="K24" s="67">
        <v>0.5</v>
      </c>
      <c r="L24" s="67">
        <v>0.5</v>
      </c>
      <c r="M24" s="67">
        <v>0.5</v>
      </c>
      <c r="N24" s="67">
        <v>0.5</v>
      </c>
      <c r="O24" s="67">
        <v>0.5</v>
      </c>
      <c r="P24" s="67">
        <v>0.5</v>
      </c>
      <c r="Q24" s="67">
        <v>0.5</v>
      </c>
      <c r="R24" s="67">
        <v>0.5</v>
      </c>
      <c r="S24" s="67">
        <v>0.5</v>
      </c>
      <c r="T24" s="67">
        <v>0.5</v>
      </c>
      <c r="U24" s="67">
        <v>0.5</v>
      </c>
      <c r="V24" s="67">
        <v>0.5</v>
      </c>
      <c r="W24" s="67">
        <v>0.5</v>
      </c>
      <c r="X24" s="67">
        <v>0.5</v>
      </c>
      <c r="Y24" s="67">
        <v>0.5</v>
      </c>
      <c r="Z24" s="67">
        <v>1</v>
      </c>
      <c r="AA24" s="67">
        <v>1</v>
      </c>
      <c r="AB24" s="67">
        <v>1</v>
      </c>
      <c r="AC24" s="40">
        <v>16.5</v>
      </c>
      <c r="AD24" s="40">
        <v>118</v>
      </c>
      <c r="AE24" s="40">
        <v>6152.86</v>
      </c>
    </row>
    <row r="25" spans="1:31">
      <c r="A25" s="40"/>
      <c r="B25" s="40"/>
      <c r="C25" s="40"/>
      <c r="D25" s="40" t="s">
        <v>147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0.5</v>
      </c>
      <c r="L25" s="67">
        <v>0.5</v>
      </c>
      <c r="M25" s="67">
        <v>0.5</v>
      </c>
      <c r="N25" s="67">
        <v>0.5</v>
      </c>
      <c r="O25" s="67">
        <v>0.5</v>
      </c>
      <c r="P25" s="67">
        <v>0.5</v>
      </c>
      <c r="Q25" s="67">
        <v>0.5</v>
      </c>
      <c r="R25" s="67">
        <v>0.5</v>
      </c>
      <c r="S25" s="67">
        <v>0.5</v>
      </c>
      <c r="T25" s="67">
        <v>0.5</v>
      </c>
      <c r="U25" s="67">
        <v>0.5</v>
      </c>
      <c r="V25" s="67">
        <v>0.5</v>
      </c>
      <c r="W25" s="67">
        <v>0.5</v>
      </c>
      <c r="X25" s="67">
        <v>0.5</v>
      </c>
      <c r="Y25" s="67">
        <v>0.5</v>
      </c>
      <c r="Z25" s="67">
        <v>0.5</v>
      </c>
      <c r="AA25" s="67">
        <v>1</v>
      </c>
      <c r="AB25" s="67">
        <v>1</v>
      </c>
      <c r="AC25" s="40">
        <v>16</v>
      </c>
      <c r="AD25" s="40"/>
      <c r="AE25" s="40"/>
    </row>
    <row r="26" spans="1:31">
      <c r="A26" s="40"/>
      <c r="B26" s="40"/>
      <c r="C26" s="40"/>
      <c r="D26" s="40" t="s">
        <v>139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</v>
      </c>
      <c r="L26" s="67">
        <v>1</v>
      </c>
      <c r="M26" s="67">
        <v>1</v>
      </c>
      <c r="N26" s="67">
        <v>1</v>
      </c>
      <c r="O26" s="67">
        <v>1</v>
      </c>
      <c r="P26" s="67">
        <v>1</v>
      </c>
      <c r="Q26" s="67">
        <v>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67">
        <v>1</v>
      </c>
      <c r="X26" s="67">
        <v>1</v>
      </c>
      <c r="Y26" s="67">
        <v>1</v>
      </c>
      <c r="Z26" s="67">
        <v>1</v>
      </c>
      <c r="AA26" s="67">
        <v>1</v>
      </c>
      <c r="AB26" s="67">
        <v>1</v>
      </c>
      <c r="AC26" s="40">
        <v>24</v>
      </c>
      <c r="AD26" s="40"/>
      <c r="AE26" s="40"/>
    </row>
    <row r="27" spans="1:31">
      <c r="A27" s="40"/>
      <c r="B27" s="40"/>
      <c r="C27" s="40"/>
      <c r="D27" s="40" t="s">
        <v>145</v>
      </c>
      <c r="E27" s="67">
        <v>1</v>
      </c>
      <c r="F27" s="67">
        <v>1</v>
      </c>
      <c r="G27" s="67">
        <v>1</v>
      </c>
      <c r="H27" s="67">
        <v>1</v>
      </c>
      <c r="I27" s="67">
        <v>1</v>
      </c>
      <c r="J27" s="67">
        <v>1</v>
      </c>
      <c r="K27" s="67">
        <v>1</v>
      </c>
      <c r="L27" s="67">
        <v>1</v>
      </c>
      <c r="M27" s="67">
        <v>0.5</v>
      </c>
      <c r="N27" s="67">
        <v>0.5</v>
      </c>
      <c r="O27" s="67">
        <v>0.5</v>
      </c>
      <c r="P27" s="67">
        <v>0.5</v>
      </c>
      <c r="Q27" s="67">
        <v>0.5</v>
      </c>
      <c r="R27" s="67">
        <v>0.5</v>
      </c>
      <c r="S27" s="67">
        <v>0.5</v>
      </c>
      <c r="T27" s="67">
        <v>0.5</v>
      </c>
      <c r="U27" s="67">
        <v>0.5</v>
      </c>
      <c r="V27" s="67">
        <v>1</v>
      </c>
      <c r="W27" s="67">
        <v>1</v>
      </c>
      <c r="X27" s="67">
        <v>1</v>
      </c>
      <c r="Y27" s="67">
        <v>1</v>
      </c>
      <c r="Z27" s="67">
        <v>1</v>
      </c>
      <c r="AA27" s="67">
        <v>1</v>
      </c>
      <c r="AB27" s="67">
        <v>1</v>
      </c>
      <c r="AC27" s="40">
        <v>19.5</v>
      </c>
      <c r="AD27" s="40"/>
      <c r="AE27" s="40"/>
    </row>
    <row r="28" spans="1:31">
      <c r="A28" s="40" t="s">
        <v>114</v>
      </c>
      <c r="B28" s="40" t="s">
        <v>118</v>
      </c>
      <c r="C28" s="40" t="s">
        <v>119</v>
      </c>
      <c r="D28" s="40" t="s">
        <v>136</v>
      </c>
      <c r="E28" s="67">
        <v>0.04</v>
      </c>
      <c r="F28" s="67">
        <v>0.05</v>
      </c>
      <c r="G28" s="67">
        <v>0.05</v>
      </c>
      <c r="H28" s="67">
        <v>0.04</v>
      </c>
      <c r="I28" s="67">
        <v>0.04</v>
      </c>
      <c r="J28" s="67">
        <v>0.04</v>
      </c>
      <c r="K28" s="67">
        <v>0.04</v>
      </c>
      <c r="L28" s="67">
        <v>0.15</v>
      </c>
      <c r="M28" s="67">
        <v>0.23</v>
      </c>
      <c r="N28" s="67">
        <v>0.32</v>
      </c>
      <c r="O28" s="67">
        <v>0.41</v>
      </c>
      <c r="P28" s="67">
        <v>0.56999999999999995</v>
      </c>
      <c r="Q28" s="67">
        <v>0.62</v>
      </c>
      <c r="R28" s="67">
        <v>0.61</v>
      </c>
      <c r="S28" s="67">
        <v>0.5</v>
      </c>
      <c r="T28" s="67">
        <v>0.45</v>
      </c>
      <c r="U28" s="67">
        <v>0.46</v>
      </c>
      <c r="V28" s="67">
        <v>0.47</v>
      </c>
      <c r="W28" s="67">
        <v>0.42</v>
      </c>
      <c r="X28" s="67">
        <v>0.34</v>
      </c>
      <c r="Y28" s="67">
        <v>0.33</v>
      </c>
      <c r="Z28" s="67">
        <v>0.23</v>
      </c>
      <c r="AA28" s="67">
        <v>0.13</v>
      </c>
      <c r="AB28" s="67">
        <v>0.08</v>
      </c>
      <c r="AC28" s="40">
        <v>6.62</v>
      </c>
      <c r="AD28" s="40">
        <v>44.59</v>
      </c>
      <c r="AE28" s="40">
        <v>2325.0500000000002</v>
      </c>
    </row>
    <row r="29" spans="1:31">
      <c r="A29" s="40"/>
      <c r="B29" s="40"/>
      <c r="C29" s="40"/>
      <c r="D29" s="40" t="s">
        <v>144</v>
      </c>
      <c r="E29" s="67">
        <v>0.11</v>
      </c>
      <c r="F29" s="67">
        <v>0.1</v>
      </c>
      <c r="G29" s="67">
        <v>0.08</v>
      </c>
      <c r="H29" s="67">
        <v>0.06</v>
      </c>
      <c r="I29" s="67">
        <v>0.06</v>
      </c>
      <c r="J29" s="67">
        <v>0.06</v>
      </c>
      <c r="K29" s="67">
        <v>7.0000000000000007E-2</v>
      </c>
      <c r="L29" s="67">
        <v>0.2</v>
      </c>
      <c r="M29" s="67">
        <v>0.24</v>
      </c>
      <c r="N29" s="67">
        <v>0.27</v>
      </c>
      <c r="O29" s="67">
        <v>0.42</v>
      </c>
      <c r="P29" s="67">
        <v>0.54</v>
      </c>
      <c r="Q29" s="67">
        <v>0.59</v>
      </c>
      <c r="R29" s="67">
        <v>0.6</v>
      </c>
      <c r="S29" s="67">
        <v>0.49</v>
      </c>
      <c r="T29" s="67">
        <v>0.48</v>
      </c>
      <c r="U29" s="67">
        <v>0.47</v>
      </c>
      <c r="V29" s="67">
        <v>0.46</v>
      </c>
      <c r="W29" s="67">
        <v>0.44</v>
      </c>
      <c r="X29" s="67">
        <v>0.36</v>
      </c>
      <c r="Y29" s="67">
        <v>0.28999999999999998</v>
      </c>
      <c r="Z29" s="67">
        <v>0.22</v>
      </c>
      <c r="AA29" s="67">
        <v>0.16</v>
      </c>
      <c r="AB29" s="67">
        <v>0.13</v>
      </c>
      <c r="AC29" s="40">
        <v>6.9</v>
      </c>
      <c r="AD29" s="40"/>
      <c r="AE29" s="40"/>
    </row>
    <row r="30" spans="1:31">
      <c r="A30" s="40"/>
      <c r="B30" s="40"/>
      <c r="C30" s="40"/>
      <c r="D30" s="40" t="s">
        <v>145</v>
      </c>
      <c r="E30" s="67">
        <v>7.0000000000000007E-2</v>
      </c>
      <c r="F30" s="67">
        <v>7.0000000000000007E-2</v>
      </c>
      <c r="G30" s="67">
        <v>7.0000000000000007E-2</v>
      </c>
      <c r="H30" s="67">
        <v>0.06</v>
      </c>
      <c r="I30" s="67">
        <v>0.06</v>
      </c>
      <c r="J30" s="67">
        <v>0.06</v>
      </c>
      <c r="K30" s="67">
        <v>7.0000000000000007E-2</v>
      </c>
      <c r="L30" s="67">
        <v>0.1</v>
      </c>
      <c r="M30" s="67">
        <v>0.12</v>
      </c>
      <c r="N30" s="67">
        <v>0.14000000000000001</v>
      </c>
      <c r="O30" s="67">
        <v>0.28999999999999998</v>
      </c>
      <c r="P30" s="67">
        <v>0.31</v>
      </c>
      <c r="Q30" s="67">
        <v>0.36</v>
      </c>
      <c r="R30" s="67">
        <v>0.36</v>
      </c>
      <c r="S30" s="67">
        <v>0.34</v>
      </c>
      <c r="T30" s="67">
        <v>0.35</v>
      </c>
      <c r="U30" s="67">
        <v>0.37</v>
      </c>
      <c r="V30" s="67">
        <v>0.34</v>
      </c>
      <c r="W30" s="67">
        <v>0.25</v>
      </c>
      <c r="X30" s="67">
        <v>0.27</v>
      </c>
      <c r="Y30" s="67">
        <v>0.21</v>
      </c>
      <c r="Z30" s="67">
        <v>0.16</v>
      </c>
      <c r="AA30" s="67">
        <v>0.1</v>
      </c>
      <c r="AB30" s="67">
        <v>0.06</v>
      </c>
      <c r="AC30" s="40">
        <v>4.59</v>
      </c>
      <c r="AD30" s="40"/>
      <c r="AE30" s="40"/>
    </row>
    <row r="31" spans="1:31">
      <c r="A31" s="40" t="s">
        <v>135</v>
      </c>
      <c r="B31" s="40" t="s">
        <v>123</v>
      </c>
      <c r="C31" s="40" t="s">
        <v>119</v>
      </c>
      <c r="D31" s="40" t="s">
        <v>136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1</v>
      </c>
      <c r="L31" s="67">
        <v>1</v>
      </c>
      <c r="M31" s="67">
        <v>1</v>
      </c>
      <c r="N31" s="67">
        <v>1</v>
      </c>
      <c r="O31" s="67">
        <v>1</v>
      </c>
      <c r="P31" s="67">
        <v>1</v>
      </c>
      <c r="Q31" s="67">
        <v>1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67">
        <v>1</v>
      </c>
      <c r="X31" s="67">
        <v>1</v>
      </c>
      <c r="Y31" s="67">
        <v>1</v>
      </c>
      <c r="Z31" s="67">
        <v>0</v>
      </c>
      <c r="AA31" s="67">
        <v>0</v>
      </c>
      <c r="AB31" s="67">
        <v>0</v>
      </c>
      <c r="AC31" s="40">
        <v>15</v>
      </c>
      <c r="AD31" s="40">
        <v>102</v>
      </c>
      <c r="AE31" s="40">
        <v>5318.57</v>
      </c>
    </row>
    <row r="32" spans="1:31">
      <c r="A32" s="40"/>
      <c r="B32" s="40"/>
      <c r="C32" s="40"/>
      <c r="D32" s="40" t="s">
        <v>144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1</v>
      </c>
      <c r="L32" s="67">
        <v>1</v>
      </c>
      <c r="M32" s="67">
        <v>1</v>
      </c>
      <c r="N32" s="67">
        <v>1</v>
      </c>
      <c r="O32" s="67">
        <v>1</v>
      </c>
      <c r="P32" s="67">
        <v>1</v>
      </c>
      <c r="Q32" s="67">
        <v>1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67">
        <v>1</v>
      </c>
      <c r="X32" s="67">
        <v>1</v>
      </c>
      <c r="Y32" s="67">
        <v>1</v>
      </c>
      <c r="Z32" s="67">
        <v>1</v>
      </c>
      <c r="AA32" s="67">
        <v>0</v>
      </c>
      <c r="AB32" s="67">
        <v>0</v>
      </c>
      <c r="AC32" s="40">
        <v>16</v>
      </c>
      <c r="AD32" s="40"/>
      <c r="AE32" s="40"/>
    </row>
    <row r="33" spans="1:31">
      <c r="A33" s="40"/>
      <c r="B33" s="40"/>
      <c r="C33" s="40"/>
      <c r="D33" s="40" t="s">
        <v>145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1</v>
      </c>
      <c r="N33" s="67">
        <v>1</v>
      </c>
      <c r="O33" s="67">
        <v>1</v>
      </c>
      <c r="P33" s="67">
        <v>1</v>
      </c>
      <c r="Q33" s="67">
        <v>1</v>
      </c>
      <c r="R33" s="67">
        <v>1</v>
      </c>
      <c r="S33" s="67">
        <v>1</v>
      </c>
      <c r="T33" s="67">
        <v>1</v>
      </c>
      <c r="U33" s="67">
        <v>1</v>
      </c>
      <c r="V33" s="67">
        <v>1</v>
      </c>
      <c r="W33" s="67">
        <v>1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40">
        <v>11</v>
      </c>
      <c r="AD33" s="40"/>
      <c r="AE33" s="40"/>
    </row>
    <row r="34" spans="1:31">
      <c r="A34" s="40" t="s">
        <v>122</v>
      </c>
      <c r="B34" s="40" t="s">
        <v>118</v>
      </c>
      <c r="C34" s="40" t="s">
        <v>119</v>
      </c>
      <c r="D34" s="40" t="s">
        <v>120</v>
      </c>
      <c r="E34" s="67">
        <v>1</v>
      </c>
      <c r="F34" s="67">
        <v>1</v>
      </c>
      <c r="G34" s="67">
        <v>1</v>
      </c>
      <c r="H34" s="67">
        <v>1</v>
      </c>
      <c r="I34" s="67">
        <v>1</v>
      </c>
      <c r="J34" s="67">
        <v>1</v>
      </c>
      <c r="K34" s="67">
        <v>1</v>
      </c>
      <c r="L34" s="67">
        <v>1</v>
      </c>
      <c r="M34" s="67">
        <v>1</v>
      </c>
      <c r="N34" s="67">
        <v>1</v>
      </c>
      <c r="O34" s="67">
        <v>1</v>
      </c>
      <c r="P34" s="67">
        <v>1</v>
      </c>
      <c r="Q34" s="67">
        <v>1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67">
        <v>1</v>
      </c>
      <c r="X34" s="67">
        <v>1</v>
      </c>
      <c r="Y34" s="67">
        <v>1</v>
      </c>
      <c r="Z34" s="67">
        <v>1</v>
      </c>
      <c r="AA34" s="67">
        <v>1</v>
      </c>
      <c r="AB34" s="67">
        <v>1</v>
      </c>
      <c r="AC34" s="40">
        <v>24</v>
      </c>
      <c r="AD34" s="40">
        <v>168</v>
      </c>
      <c r="AE34" s="40">
        <v>8760</v>
      </c>
    </row>
    <row r="35" spans="1:31">
      <c r="A35" s="40" t="s">
        <v>124</v>
      </c>
      <c r="B35" s="40" t="s">
        <v>118</v>
      </c>
      <c r="C35" s="40" t="s">
        <v>119</v>
      </c>
      <c r="D35" s="40" t="s">
        <v>120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40">
        <v>0</v>
      </c>
      <c r="AD35" s="40">
        <v>0</v>
      </c>
      <c r="AE35" s="40">
        <v>0</v>
      </c>
    </row>
    <row r="36" spans="1:31">
      <c r="A36" s="40" t="s">
        <v>137</v>
      </c>
      <c r="B36" s="40" t="s">
        <v>123</v>
      </c>
      <c r="C36" s="40" t="s">
        <v>119</v>
      </c>
      <c r="D36" s="40" t="s">
        <v>136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1</v>
      </c>
      <c r="L36" s="67">
        <v>1</v>
      </c>
      <c r="M36" s="67">
        <v>1</v>
      </c>
      <c r="N36" s="67">
        <v>1</v>
      </c>
      <c r="O36" s="67">
        <v>1</v>
      </c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67">
        <v>1</v>
      </c>
      <c r="X36" s="67">
        <v>1</v>
      </c>
      <c r="Y36" s="67">
        <v>1</v>
      </c>
      <c r="Z36" s="67">
        <v>0</v>
      </c>
      <c r="AA36" s="67">
        <v>0</v>
      </c>
      <c r="AB36" s="67">
        <v>0</v>
      </c>
      <c r="AC36" s="40">
        <v>15</v>
      </c>
      <c r="AD36" s="40">
        <v>102</v>
      </c>
      <c r="AE36" s="40">
        <v>5318.57</v>
      </c>
    </row>
    <row r="37" spans="1:31">
      <c r="A37" s="40"/>
      <c r="B37" s="40"/>
      <c r="C37" s="40"/>
      <c r="D37" s="40" t="s">
        <v>144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1</v>
      </c>
      <c r="L37" s="67">
        <v>1</v>
      </c>
      <c r="M37" s="67">
        <v>1</v>
      </c>
      <c r="N37" s="67">
        <v>1</v>
      </c>
      <c r="O37" s="67">
        <v>1</v>
      </c>
      <c r="P37" s="67">
        <v>1</v>
      </c>
      <c r="Q37" s="67">
        <v>1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67">
        <v>1</v>
      </c>
      <c r="X37" s="67">
        <v>1</v>
      </c>
      <c r="Y37" s="67">
        <v>1</v>
      </c>
      <c r="Z37" s="67">
        <v>1</v>
      </c>
      <c r="AA37" s="67">
        <v>0</v>
      </c>
      <c r="AB37" s="67">
        <v>0</v>
      </c>
      <c r="AC37" s="40">
        <v>16</v>
      </c>
      <c r="AD37" s="40"/>
      <c r="AE37" s="40"/>
    </row>
    <row r="38" spans="1:31">
      <c r="A38" s="40"/>
      <c r="B38" s="40"/>
      <c r="C38" s="40"/>
      <c r="D38" s="40" t="s">
        <v>145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1</v>
      </c>
      <c r="N38" s="67">
        <v>1</v>
      </c>
      <c r="O38" s="67">
        <v>1</v>
      </c>
      <c r="P38" s="67">
        <v>1</v>
      </c>
      <c r="Q38" s="67">
        <v>1</v>
      </c>
      <c r="R38" s="67">
        <v>1</v>
      </c>
      <c r="S38" s="67">
        <v>1</v>
      </c>
      <c r="T38" s="67">
        <v>1</v>
      </c>
      <c r="U38" s="67">
        <v>1</v>
      </c>
      <c r="V38" s="67">
        <v>1</v>
      </c>
      <c r="W38" s="67">
        <v>1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40">
        <v>11</v>
      </c>
      <c r="AD38" s="40"/>
      <c r="AE38" s="40"/>
    </row>
    <row r="39" spans="1:31">
      <c r="A39" s="40" t="s">
        <v>131</v>
      </c>
      <c r="B39" s="40" t="s">
        <v>123</v>
      </c>
      <c r="C39" s="40" t="s">
        <v>119</v>
      </c>
      <c r="D39" s="40" t="s">
        <v>120</v>
      </c>
      <c r="E39" s="67">
        <v>1</v>
      </c>
      <c r="F39" s="67">
        <v>1</v>
      </c>
      <c r="G39" s="67">
        <v>1</v>
      </c>
      <c r="H39" s="67">
        <v>1</v>
      </c>
      <c r="I39" s="67">
        <v>1</v>
      </c>
      <c r="J39" s="67">
        <v>1</v>
      </c>
      <c r="K39" s="67">
        <v>1</v>
      </c>
      <c r="L39" s="67">
        <v>1</v>
      </c>
      <c r="M39" s="67">
        <v>1</v>
      </c>
      <c r="N39" s="67">
        <v>1</v>
      </c>
      <c r="O39" s="67">
        <v>1</v>
      </c>
      <c r="P39" s="67">
        <v>1</v>
      </c>
      <c r="Q39" s="67">
        <v>1</v>
      </c>
      <c r="R39" s="67">
        <v>1</v>
      </c>
      <c r="S39" s="67">
        <v>1</v>
      </c>
      <c r="T39" s="67">
        <v>1</v>
      </c>
      <c r="U39" s="67">
        <v>1</v>
      </c>
      <c r="V39" s="67">
        <v>1</v>
      </c>
      <c r="W39" s="67">
        <v>1</v>
      </c>
      <c r="X39" s="67">
        <v>1</v>
      </c>
      <c r="Y39" s="67">
        <v>1</v>
      </c>
      <c r="Z39" s="67">
        <v>1</v>
      </c>
      <c r="AA39" s="67">
        <v>1</v>
      </c>
      <c r="AB39" s="67">
        <v>1</v>
      </c>
      <c r="AC39" s="40">
        <v>24</v>
      </c>
      <c r="AD39" s="40">
        <v>168</v>
      </c>
      <c r="AE39" s="40">
        <v>8760</v>
      </c>
    </row>
    <row r="40" spans="1:31">
      <c r="A40" s="40" t="s">
        <v>132</v>
      </c>
      <c r="B40" s="40" t="s">
        <v>118</v>
      </c>
      <c r="C40" s="40" t="s">
        <v>119</v>
      </c>
      <c r="D40" s="40" t="s">
        <v>120</v>
      </c>
      <c r="E40" s="67">
        <v>1</v>
      </c>
      <c r="F40" s="67">
        <v>1</v>
      </c>
      <c r="G40" s="67">
        <v>1</v>
      </c>
      <c r="H40" s="67">
        <v>1</v>
      </c>
      <c r="I40" s="67">
        <v>1</v>
      </c>
      <c r="J40" s="67">
        <v>1</v>
      </c>
      <c r="K40" s="67">
        <v>1</v>
      </c>
      <c r="L40" s="67">
        <v>1</v>
      </c>
      <c r="M40" s="67">
        <v>1</v>
      </c>
      <c r="N40" s="67">
        <v>1</v>
      </c>
      <c r="O40" s="67">
        <v>1</v>
      </c>
      <c r="P40" s="67">
        <v>1</v>
      </c>
      <c r="Q40" s="67">
        <v>1</v>
      </c>
      <c r="R40" s="67">
        <v>1</v>
      </c>
      <c r="S40" s="67">
        <v>1</v>
      </c>
      <c r="T40" s="67">
        <v>1</v>
      </c>
      <c r="U40" s="67">
        <v>1</v>
      </c>
      <c r="V40" s="67">
        <v>1</v>
      </c>
      <c r="W40" s="67">
        <v>1</v>
      </c>
      <c r="X40" s="67">
        <v>1</v>
      </c>
      <c r="Y40" s="67">
        <v>1</v>
      </c>
      <c r="Z40" s="67">
        <v>1</v>
      </c>
      <c r="AA40" s="67">
        <v>1</v>
      </c>
      <c r="AB40" s="67">
        <v>1</v>
      </c>
      <c r="AC40" s="40">
        <v>24</v>
      </c>
      <c r="AD40" s="40">
        <v>168</v>
      </c>
      <c r="AE40" s="40">
        <v>8760</v>
      </c>
    </row>
    <row r="41" spans="1:31">
      <c r="A41" s="40" t="s">
        <v>209</v>
      </c>
      <c r="B41" s="40" t="s">
        <v>118</v>
      </c>
      <c r="C41" s="40" t="s">
        <v>119</v>
      </c>
      <c r="D41" s="40" t="s">
        <v>120</v>
      </c>
      <c r="E41" s="67">
        <v>1</v>
      </c>
      <c r="F41" s="67">
        <v>1</v>
      </c>
      <c r="G41" s="67">
        <v>1</v>
      </c>
      <c r="H41" s="67">
        <v>1</v>
      </c>
      <c r="I41" s="67">
        <v>1</v>
      </c>
      <c r="J41" s="67">
        <v>1</v>
      </c>
      <c r="K41" s="67">
        <v>1</v>
      </c>
      <c r="L41" s="67">
        <v>1</v>
      </c>
      <c r="M41" s="67">
        <v>1</v>
      </c>
      <c r="N41" s="67">
        <v>1</v>
      </c>
      <c r="O41" s="67">
        <v>1</v>
      </c>
      <c r="P41" s="67">
        <v>1</v>
      </c>
      <c r="Q41" s="67">
        <v>1</v>
      </c>
      <c r="R41" s="67">
        <v>1</v>
      </c>
      <c r="S41" s="67">
        <v>1</v>
      </c>
      <c r="T41" s="67">
        <v>1</v>
      </c>
      <c r="U41" s="67">
        <v>1</v>
      </c>
      <c r="V41" s="67">
        <v>1</v>
      </c>
      <c r="W41" s="67">
        <v>1</v>
      </c>
      <c r="X41" s="67">
        <v>1</v>
      </c>
      <c r="Y41" s="67">
        <v>1</v>
      </c>
      <c r="Z41" s="67">
        <v>1</v>
      </c>
      <c r="AA41" s="67">
        <v>1</v>
      </c>
      <c r="AB41" s="67">
        <v>1</v>
      </c>
      <c r="AC41" s="40">
        <v>24</v>
      </c>
      <c r="AD41" s="40">
        <v>168</v>
      </c>
      <c r="AE41" s="40">
        <v>8760</v>
      </c>
    </row>
    <row r="42" spans="1:31">
      <c r="A42" s="40" t="s">
        <v>210</v>
      </c>
      <c r="B42" s="40" t="s">
        <v>118</v>
      </c>
      <c r="C42" s="40" t="s">
        <v>119</v>
      </c>
      <c r="D42" s="40" t="s">
        <v>120</v>
      </c>
      <c r="E42" s="67">
        <v>1</v>
      </c>
      <c r="F42" s="67">
        <v>1</v>
      </c>
      <c r="G42" s="67">
        <v>1</v>
      </c>
      <c r="H42" s="67">
        <v>1</v>
      </c>
      <c r="I42" s="67">
        <v>1</v>
      </c>
      <c r="J42" s="67">
        <v>1</v>
      </c>
      <c r="K42" s="67">
        <v>1</v>
      </c>
      <c r="L42" s="67">
        <v>1</v>
      </c>
      <c r="M42" s="67">
        <v>1</v>
      </c>
      <c r="N42" s="67">
        <v>1</v>
      </c>
      <c r="O42" s="67">
        <v>1</v>
      </c>
      <c r="P42" s="67">
        <v>1</v>
      </c>
      <c r="Q42" s="67">
        <v>1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67">
        <v>1</v>
      </c>
      <c r="X42" s="67">
        <v>1</v>
      </c>
      <c r="Y42" s="67">
        <v>1</v>
      </c>
      <c r="Z42" s="67">
        <v>1</v>
      </c>
      <c r="AA42" s="67">
        <v>1</v>
      </c>
      <c r="AB42" s="67">
        <v>1</v>
      </c>
      <c r="AC42" s="40">
        <v>24</v>
      </c>
      <c r="AD42" s="40">
        <v>168</v>
      </c>
      <c r="AE42" s="40">
        <v>8760</v>
      </c>
    </row>
    <row r="43" spans="1:31">
      <c r="A43" s="40" t="s">
        <v>96</v>
      </c>
      <c r="B43" s="40" t="s">
        <v>121</v>
      </c>
      <c r="C43" s="40" t="s">
        <v>119</v>
      </c>
      <c r="D43" s="40" t="s">
        <v>140</v>
      </c>
      <c r="E43" s="67">
        <v>15.6</v>
      </c>
      <c r="F43" s="67">
        <v>15.6</v>
      </c>
      <c r="G43" s="67">
        <v>15.6</v>
      </c>
      <c r="H43" s="67">
        <v>15.6</v>
      </c>
      <c r="I43" s="67">
        <v>15.6</v>
      </c>
      <c r="J43" s="67">
        <v>15.6</v>
      </c>
      <c r="K43" s="67">
        <v>21</v>
      </c>
      <c r="L43" s="67">
        <v>21</v>
      </c>
      <c r="M43" s="67">
        <v>21</v>
      </c>
      <c r="N43" s="67">
        <v>21</v>
      </c>
      <c r="O43" s="67">
        <v>21</v>
      </c>
      <c r="P43" s="67">
        <v>21</v>
      </c>
      <c r="Q43" s="67">
        <v>21</v>
      </c>
      <c r="R43" s="67">
        <v>21</v>
      </c>
      <c r="S43" s="67">
        <v>21</v>
      </c>
      <c r="T43" s="67">
        <v>21</v>
      </c>
      <c r="U43" s="67">
        <v>21</v>
      </c>
      <c r="V43" s="67">
        <v>21</v>
      </c>
      <c r="W43" s="67">
        <v>21</v>
      </c>
      <c r="X43" s="67">
        <v>21</v>
      </c>
      <c r="Y43" s="67">
        <v>21</v>
      </c>
      <c r="Z43" s="67">
        <v>15.6</v>
      </c>
      <c r="AA43" s="67">
        <v>15.6</v>
      </c>
      <c r="AB43" s="67">
        <v>15.6</v>
      </c>
      <c r="AC43" s="40">
        <v>455.4</v>
      </c>
      <c r="AD43" s="40">
        <v>3171.6</v>
      </c>
      <c r="AE43" s="40">
        <v>165376.29</v>
      </c>
    </row>
    <row r="44" spans="1:31">
      <c r="A44" s="40"/>
      <c r="B44" s="40"/>
      <c r="C44" s="40"/>
      <c r="D44" s="40" t="s">
        <v>138</v>
      </c>
      <c r="E44" s="67">
        <v>15.6</v>
      </c>
      <c r="F44" s="67">
        <v>15.6</v>
      </c>
      <c r="G44" s="67">
        <v>15.6</v>
      </c>
      <c r="H44" s="67">
        <v>15.6</v>
      </c>
      <c r="I44" s="67">
        <v>15.6</v>
      </c>
      <c r="J44" s="67">
        <v>15.6</v>
      </c>
      <c r="K44" s="67">
        <v>15.6</v>
      </c>
      <c r="L44" s="67">
        <v>15.6</v>
      </c>
      <c r="M44" s="67">
        <v>15.6</v>
      </c>
      <c r="N44" s="67">
        <v>15.6</v>
      </c>
      <c r="O44" s="67">
        <v>15.6</v>
      </c>
      <c r="P44" s="67">
        <v>15.6</v>
      </c>
      <c r="Q44" s="67">
        <v>15.6</v>
      </c>
      <c r="R44" s="67">
        <v>15.6</v>
      </c>
      <c r="S44" s="67">
        <v>15.6</v>
      </c>
      <c r="T44" s="67">
        <v>15.6</v>
      </c>
      <c r="U44" s="67">
        <v>15.6</v>
      </c>
      <c r="V44" s="67">
        <v>15.6</v>
      </c>
      <c r="W44" s="67">
        <v>15.6</v>
      </c>
      <c r="X44" s="67">
        <v>15.6</v>
      </c>
      <c r="Y44" s="67">
        <v>15.6</v>
      </c>
      <c r="Z44" s="67">
        <v>15.6</v>
      </c>
      <c r="AA44" s="67">
        <v>15.6</v>
      </c>
      <c r="AB44" s="67">
        <v>15.6</v>
      </c>
      <c r="AC44" s="40">
        <v>374.4</v>
      </c>
      <c r="AD44" s="40"/>
      <c r="AE44" s="40"/>
    </row>
    <row r="45" spans="1:31">
      <c r="A45" s="40"/>
      <c r="B45" s="40"/>
      <c r="C45" s="40"/>
      <c r="D45" s="40" t="s">
        <v>139</v>
      </c>
      <c r="E45" s="67">
        <v>21</v>
      </c>
      <c r="F45" s="67">
        <v>21</v>
      </c>
      <c r="G45" s="67">
        <v>21</v>
      </c>
      <c r="H45" s="67">
        <v>21</v>
      </c>
      <c r="I45" s="67">
        <v>21</v>
      </c>
      <c r="J45" s="67">
        <v>21</v>
      </c>
      <c r="K45" s="67">
        <v>21</v>
      </c>
      <c r="L45" s="67">
        <v>21</v>
      </c>
      <c r="M45" s="67">
        <v>21</v>
      </c>
      <c r="N45" s="67">
        <v>21</v>
      </c>
      <c r="O45" s="67">
        <v>21</v>
      </c>
      <c r="P45" s="67">
        <v>21</v>
      </c>
      <c r="Q45" s="67">
        <v>21</v>
      </c>
      <c r="R45" s="67">
        <v>21</v>
      </c>
      <c r="S45" s="67">
        <v>21</v>
      </c>
      <c r="T45" s="67">
        <v>21</v>
      </c>
      <c r="U45" s="67">
        <v>21</v>
      </c>
      <c r="V45" s="67">
        <v>21</v>
      </c>
      <c r="W45" s="67">
        <v>21</v>
      </c>
      <c r="X45" s="67">
        <v>21</v>
      </c>
      <c r="Y45" s="67">
        <v>21</v>
      </c>
      <c r="Z45" s="67">
        <v>21</v>
      </c>
      <c r="AA45" s="67">
        <v>21</v>
      </c>
      <c r="AB45" s="67">
        <v>21</v>
      </c>
      <c r="AC45" s="40">
        <v>504</v>
      </c>
      <c r="AD45" s="40"/>
      <c r="AE45" s="40"/>
    </row>
    <row r="46" spans="1:31">
      <c r="A46" s="40"/>
      <c r="B46" s="40"/>
      <c r="C46" s="40"/>
      <c r="D46" s="40" t="s">
        <v>147</v>
      </c>
      <c r="E46" s="67">
        <v>15.6</v>
      </c>
      <c r="F46" s="67">
        <v>15.6</v>
      </c>
      <c r="G46" s="67">
        <v>15.6</v>
      </c>
      <c r="H46" s="67">
        <v>15.6</v>
      </c>
      <c r="I46" s="67">
        <v>15.6</v>
      </c>
      <c r="J46" s="67">
        <v>15.6</v>
      </c>
      <c r="K46" s="67">
        <v>21</v>
      </c>
      <c r="L46" s="67">
        <v>21</v>
      </c>
      <c r="M46" s="67">
        <v>21</v>
      </c>
      <c r="N46" s="67">
        <v>21</v>
      </c>
      <c r="O46" s="67">
        <v>21</v>
      </c>
      <c r="P46" s="67">
        <v>21</v>
      </c>
      <c r="Q46" s="67">
        <v>21</v>
      </c>
      <c r="R46" s="67">
        <v>21</v>
      </c>
      <c r="S46" s="67">
        <v>21</v>
      </c>
      <c r="T46" s="67">
        <v>21</v>
      </c>
      <c r="U46" s="67">
        <v>21</v>
      </c>
      <c r="V46" s="67">
        <v>21</v>
      </c>
      <c r="W46" s="67">
        <v>21</v>
      </c>
      <c r="X46" s="67">
        <v>21</v>
      </c>
      <c r="Y46" s="67">
        <v>21</v>
      </c>
      <c r="Z46" s="67">
        <v>21</v>
      </c>
      <c r="AA46" s="67">
        <v>15.6</v>
      </c>
      <c r="AB46" s="67">
        <v>15.6</v>
      </c>
      <c r="AC46" s="40">
        <v>460.8</v>
      </c>
      <c r="AD46" s="40"/>
      <c r="AE46" s="40"/>
    </row>
    <row r="47" spans="1:31">
      <c r="A47" s="40"/>
      <c r="B47" s="40"/>
      <c r="C47" s="40"/>
      <c r="D47" s="40" t="s">
        <v>145</v>
      </c>
      <c r="E47" s="67">
        <v>15.6</v>
      </c>
      <c r="F47" s="67">
        <v>15.6</v>
      </c>
      <c r="G47" s="67">
        <v>15.6</v>
      </c>
      <c r="H47" s="67">
        <v>15.6</v>
      </c>
      <c r="I47" s="67">
        <v>15.6</v>
      </c>
      <c r="J47" s="67">
        <v>15.6</v>
      </c>
      <c r="K47" s="67">
        <v>15.6</v>
      </c>
      <c r="L47" s="67">
        <v>15.6</v>
      </c>
      <c r="M47" s="67">
        <v>21</v>
      </c>
      <c r="N47" s="67">
        <v>21</v>
      </c>
      <c r="O47" s="67">
        <v>21</v>
      </c>
      <c r="P47" s="67">
        <v>21</v>
      </c>
      <c r="Q47" s="67">
        <v>21</v>
      </c>
      <c r="R47" s="67">
        <v>21</v>
      </c>
      <c r="S47" s="67">
        <v>21</v>
      </c>
      <c r="T47" s="67">
        <v>21</v>
      </c>
      <c r="U47" s="67">
        <v>21</v>
      </c>
      <c r="V47" s="67">
        <v>21</v>
      </c>
      <c r="W47" s="67">
        <v>21</v>
      </c>
      <c r="X47" s="67">
        <v>15.6</v>
      </c>
      <c r="Y47" s="67">
        <v>15.6</v>
      </c>
      <c r="Z47" s="67">
        <v>15.6</v>
      </c>
      <c r="AA47" s="67">
        <v>15.6</v>
      </c>
      <c r="AB47" s="67">
        <v>15.6</v>
      </c>
      <c r="AC47" s="40">
        <v>433.8</v>
      </c>
      <c r="AD47" s="40"/>
      <c r="AE47" s="40"/>
    </row>
    <row r="48" spans="1:31">
      <c r="A48" s="40" t="s">
        <v>97</v>
      </c>
      <c r="B48" s="40" t="s">
        <v>121</v>
      </c>
      <c r="C48" s="40" t="s">
        <v>119</v>
      </c>
      <c r="D48" s="40" t="s">
        <v>136</v>
      </c>
      <c r="E48" s="67">
        <v>30</v>
      </c>
      <c r="F48" s="67">
        <v>30</v>
      </c>
      <c r="G48" s="67">
        <v>30</v>
      </c>
      <c r="H48" s="67">
        <v>30</v>
      </c>
      <c r="I48" s="67">
        <v>30</v>
      </c>
      <c r="J48" s="67">
        <v>30</v>
      </c>
      <c r="K48" s="67">
        <v>24</v>
      </c>
      <c r="L48" s="67">
        <v>24</v>
      </c>
      <c r="M48" s="67">
        <v>24</v>
      </c>
      <c r="N48" s="67">
        <v>24</v>
      </c>
      <c r="O48" s="67">
        <v>24</v>
      </c>
      <c r="P48" s="67">
        <v>24</v>
      </c>
      <c r="Q48" s="67">
        <v>24</v>
      </c>
      <c r="R48" s="67">
        <v>24</v>
      </c>
      <c r="S48" s="67">
        <v>24</v>
      </c>
      <c r="T48" s="67">
        <v>24</v>
      </c>
      <c r="U48" s="67">
        <v>24</v>
      </c>
      <c r="V48" s="67">
        <v>24</v>
      </c>
      <c r="W48" s="67">
        <v>24</v>
      </c>
      <c r="X48" s="67">
        <v>24</v>
      </c>
      <c r="Y48" s="67">
        <v>24</v>
      </c>
      <c r="Z48" s="67">
        <v>30</v>
      </c>
      <c r="AA48" s="67">
        <v>30</v>
      </c>
      <c r="AB48" s="67">
        <v>30</v>
      </c>
      <c r="AC48" s="40">
        <v>630</v>
      </c>
      <c r="AD48" s="40">
        <v>4428</v>
      </c>
      <c r="AE48" s="40">
        <v>230888.57</v>
      </c>
    </row>
    <row r="49" spans="1:31">
      <c r="A49" s="40"/>
      <c r="B49" s="40"/>
      <c r="C49" s="40"/>
      <c r="D49" s="40" t="s">
        <v>147</v>
      </c>
      <c r="E49" s="67">
        <v>30</v>
      </c>
      <c r="F49" s="67">
        <v>30</v>
      </c>
      <c r="G49" s="67">
        <v>30</v>
      </c>
      <c r="H49" s="67">
        <v>30</v>
      </c>
      <c r="I49" s="67">
        <v>30</v>
      </c>
      <c r="J49" s="67">
        <v>30</v>
      </c>
      <c r="K49" s="67">
        <v>24</v>
      </c>
      <c r="L49" s="67">
        <v>24</v>
      </c>
      <c r="M49" s="67">
        <v>24</v>
      </c>
      <c r="N49" s="67">
        <v>24</v>
      </c>
      <c r="O49" s="67">
        <v>24</v>
      </c>
      <c r="P49" s="67">
        <v>24</v>
      </c>
      <c r="Q49" s="67">
        <v>24</v>
      </c>
      <c r="R49" s="67">
        <v>24</v>
      </c>
      <c r="S49" s="67">
        <v>24</v>
      </c>
      <c r="T49" s="67">
        <v>24</v>
      </c>
      <c r="U49" s="67">
        <v>24</v>
      </c>
      <c r="V49" s="67">
        <v>24</v>
      </c>
      <c r="W49" s="67">
        <v>24</v>
      </c>
      <c r="X49" s="67">
        <v>24</v>
      </c>
      <c r="Y49" s="67">
        <v>24</v>
      </c>
      <c r="Z49" s="67">
        <v>24</v>
      </c>
      <c r="AA49" s="67">
        <v>30</v>
      </c>
      <c r="AB49" s="67">
        <v>30</v>
      </c>
      <c r="AC49" s="40">
        <v>624</v>
      </c>
      <c r="AD49" s="40"/>
      <c r="AE49" s="40"/>
    </row>
    <row r="50" spans="1:31">
      <c r="A50" s="40"/>
      <c r="B50" s="40"/>
      <c r="C50" s="40"/>
      <c r="D50" s="40" t="s">
        <v>139</v>
      </c>
      <c r="E50" s="67">
        <v>30</v>
      </c>
      <c r="F50" s="67">
        <v>30</v>
      </c>
      <c r="G50" s="67">
        <v>30</v>
      </c>
      <c r="H50" s="67">
        <v>30</v>
      </c>
      <c r="I50" s="67">
        <v>30</v>
      </c>
      <c r="J50" s="67">
        <v>30</v>
      </c>
      <c r="K50" s="67">
        <v>30</v>
      </c>
      <c r="L50" s="67">
        <v>30</v>
      </c>
      <c r="M50" s="67">
        <v>30</v>
      </c>
      <c r="N50" s="67">
        <v>30</v>
      </c>
      <c r="O50" s="67">
        <v>30</v>
      </c>
      <c r="P50" s="67">
        <v>30</v>
      </c>
      <c r="Q50" s="67">
        <v>30</v>
      </c>
      <c r="R50" s="67">
        <v>30</v>
      </c>
      <c r="S50" s="67">
        <v>30</v>
      </c>
      <c r="T50" s="67">
        <v>30</v>
      </c>
      <c r="U50" s="67">
        <v>30</v>
      </c>
      <c r="V50" s="67">
        <v>30</v>
      </c>
      <c r="W50" s="67">
        <v>30</v>
      </c>
      <c r="X50" s="67">
        <v>30</v>
      </c>
      <c r="Y50" s="67">
        <v>30</v>
      </c>
      <c r="Z50" s="67">
        <v>30</v>
      </c>
      <c r="AA50" s="67">
        <v>30</v>
      </c>
      <c r="AB50" s="67">
        <v>30</v>
      </c>
      <c r="AC50" s="40">
        <v>720</v>
      </c>
      <c r="AD50" s="40"/>
      <c r="AE50" s="40"/>
    </row>
    <row r="51" spans="1:31">
      <c r="A51" s="40"/>
      <c r="B51" s="40"/>
      <c r="C51" s="40"/>
      <c r="D51" s="40" t="s">
        <v>145</v>
      </c>
      <c r="E51" s="67">
        <v>30</v>
      </c>
      <c r="F51" s="67">
        <v>30</v>
      </c>
      <c r="G51" s="67">
        <v>30</v>
      </c>
      <c r="H51" s="67">
        <v>30</v>
      </c>
      <c r="I51" s="67">
        <v>30</v>
      </c>
      <c r="J51" s="67">
        <v>30</v>
      </c>
      <c r="K51" s="67">
        <v>30</v>
      </c>
      <c r="L51" s="67">
        <v>30</v>
      </c>
      <c r="M51" s="67">
        <v>24</v>
      </c>
      <c r="N51" s="67">
        <v>24</v>
      </c>
      <c r="O51" s="67">
        <v>24</v>
      </c>
      <c r="P51" s="67">
        <v>24</v>
      </c>
      <c r="Q51" s="67">
        <v>24</v>
      </c>
      <c r="R51" s="67">
        <v>24</v>
      </c>
      <c r="S51" s="67">
        <v>24</v>
      </c>
      <c r="T51" s="67">
        <v>24</v>
      </c>
      <c r="U51" s="67">
        <v>24</v>
      </c>
      <c r="V51" s="67">
        <v>24</v>
      </c>
      <c r="W51" s="67">
        <v>24</v>
      </c>
      <c r="X51" s="67">
        <v>30</v>
      </c>
      <c r="Y51" s="67">
        <v>30</v>
      </c>
      <c r="Z51" s="67">
        <v>30</v>
      </c>
      <c r="AA51" s="67">
        <v>30</v>
      </c>
      <c r="AB51" s="67">
        <v>30</v>
      </c>
      <c r="AC51" s="40">
        <v>654</v>
      </c>
      <c r="AD51" s="40"/>
      <c r="AE51" s="40"/>
    </row>
    <row r="52" spans="1:31">
      <c r="A52" s="40" t="s">
        <v>211</v>
      </c>
      <c r="B52" s="40" t="s">
        <v>212</v>
      </c>
      <c r="C52" s="40" t="s">
        <v>119</v>
      </c>
      <c r="D52" s="40" t="s">
        <v>136</v>
      </c>
      <c r="E52" s="67">
        <v>50</v>
      </c>
      <c r="F52" s="67">
        <v>50</v>
      </c>
      <c r="G52" s="67">
        <v>50</v>
      </c>
      <c r="H52" s="67">
        <v>50</v>
      </c>
      <c r="I52" s="67">
        <v>50</v>
      </c>
      <c r="J52" s="67">
        <v>50</v>
      </c>
      <c r="K52" s="67">
        <v>50</v>
      </c>
      <c r="L52" s="67">
        <v>50</v>
      </c>
      <c r="M52" s="67">
        <v>50</v>
      </c>
      <c r="N52" s="67">
        <v>50</v>
      </c>
      <c r="O52" s="67">
        <v>50</v>
      </c>
      <c r="P52" s="67">
        <v>50</v>
      </c>
      <c r="Q52" s="67">
        <v>50</v>
      </c>
      <c r="R52" s="67">
        <v>50</v>
      </c>
      <c r="S52" s="67">
        <v>50</v>
      </c>
      <c r="T52" s="67">
        <v>50</v>
      </c>
      <c r="U52" s="67">
        <v>50</v>
      </c>
      <c r="V52" s="67">
        <v>50</v>
      </c>
      <c r="W52" s="67">
        <v>50</v>
      </c>
      <c r="X52" s="67">
        <v>50</v>
      </c>
      <c r="Y52" s="67">
        <v>50</v>
      </c>
      <c r="Z52" s="67">
        <v>50</v>
      </c>
      <c r="AA52" s="67">
        <v>50</v>
      </c>
      <c r="AB52" s="67">
        <v>50</v>
      </c>
      <c r="AC52" s="40">
        <v>1200</v>
      </c>
      <c r="AD52" s="40">
        <v>8400</v>
      </c>
      <c r="AE52" s="40">
        <v>438000</v>
      </c>
    </row>
    <row r="53" spans="1:31">
      <c r="A53" s="40"/>
      <c r="B53" s="40"/>
      <c r="C53" s="40"/>
      <c r="D53" s="40" t="s">
        <v>144</v>
      </c>
      <c r="E53" s="67">
        <v>50</v>
      </c>
      <c r="F53" s="67">
        <v>50</v>
      </c>
      <c r="G53" s="67">
        <v>50</v>
      </c>
      <c r="H53" s="67">
        <v>50</v>
      </c>
      <c r="I53" s="67">
        <v>50</v>
      </c>
      <c r="J53" s="67">
        <v>50</v>
      </c>
      <c r="K53" s="67">
        <v>50</v>
      </c>
      <c r="L53" s="67">
        <v>50</v>
      </c>
      <c r="M53" s="67">
        <v>50</v>
      </c>
      <c r="N53" s="67">
        <v>50</v>
      </c>
      <c r="O53" s="67">
        <v>50</v>
      </c>
      <c r="P53" s="67">
        <v>50</v>
      </c>
      <c r="Q53" s="67">
        <v>50</v>
      </c>
      <c r="R53" s="67">
        <v>50</v>
      </c>
      <c r="S53" s="67">
        <v>50</v>
      </c>
      <c r="T53" s="67">
        <v>50</v>
      </c>
      <c r="U53" s="67">
        <v>50</v>
      </c>
      <c r="V53" s="67">
        <v>50</v>
      </c>
      <c r="W53" s="67">
        <v>50</v>
      </c>
      <c r="X53" s="67">
        <v>50</v>
      </c>
      <c r="Y53" s="67">
        <v>50</v>
      </c>
      <c r="Z53" s="67">
        <v>50</v>
      </c>
      <c r="AA53" s="67">
        <v>50</v>
      </c>
      <c r="AB53" s="67">
        <v>50</v>
      </c>
      <c r="AC53" s="40">
        <v>1200</v>
      </c>
      <c r="AD53" s="40"/>
      <c r="AE53" s="40"/>
    </row>
    <row r="54" spans="1:31">
      <c r="A54" s="40"/>
      <c r="B54" s="40"/>
      <c r="C54" s="40"/>
      <c r="D54" s="40" t="s">
        <v>145</v>
      </c>
      <c r="E54" s="67">
        <v>50</v>
      </c>
      <c r="F54" s="67">
        <v>50</v>
      </c>
      <c r="G54" s="67">
        <v>50</v>
      </c>
      <c r="H54" s="67">
        <v>50</v>
      </c>
      <c r="I54" s="67">
        <v>50</v>
      </c>
      <c r="J54" s="67">
        <v>50</v>
      </c>
      <c r="K54" s="67">
        <v>50</v>
      </c>
      <c r="L54" s="67">
        <v>50</v>
      </c>
      <c r="M54" s="67">
        <v>50</v>
      </c>
      <c r="N54" s="67">
        <v>50</v>
      </c>
      <c r="O54" s="67">
        <v>50</v>
      </c>
      <c r="P54" s="67">
        <v>50</v>
      </c>
      <c r="Q54" s="67">
        <v>50</v>
      </c>
      <c r="R54" s="67">
        <v>50</v>
      </c>
      <c r="S54" s="67">
        <v>50</v>
      </c>
      <c r="T54" s="67">
        <v>50</v>
      </c>
      <c r="U54" s="67">
        <v>50</v>
      </c>
      <c r="V54" s="67">
        <v>50</v>
      </c>
      <c r="W54" s="67">
        <v>50</v>
      </c>
      <c r="X54" s="67">
        <v>50</v>
      </c>
      <c r="Y54" s="67">
        <v>50</v>
      </c>
      <c r="Z54" s="67">
        <v>50</v>
      </c>
      <c r="AA54" s="67">
        <v>50</v>
      </c>
      <c r="AB54" s="67">
        <v>50</v>
      </c>
      <c r="AC54" s="40">
        <v>1200</v>
      </c>
      <c r="AD54" s="40"/>
      <c r="AE54" s="40"/>
    </row>
    <row r="55" spans="1:31">
      <c r="A55" s="40" t="s">
        <v>269</v>
      </c>
      <c r="B55" s="40" t="s">
        <v>212</v>
      </c>
      <c r="C55" s="40" t="s">
        <v>119</v>
      </c>
      <c r="D55" s="40" t="s">
        <v>120</v>
      </c>
      <c r="E55" s="67">
        <v>30</v>
      </c>
      <c r="F55" s="67">
        <v>30</v>
      </c>
      <c r="G55" s="67">
        <v>30</v>
      </c>
      <c r="H55" s="67">
        <v>30</v>
      </c>
      <c r="I55" s="67">
        <v>30</v>
      </c>
      <c r="J55" s="67">
        <v>30</v>
      </c>
      <c r="K55" s="67">
        <v>30</v>
      </c>
      <c r="L55" s="67">
        <v>30</v>
      </c>
      <c r="M55" s="67">
        <v>30</v>
      </c>
      <c r="N55" s="67">
        <v>30</v>
      </c>
      <c r="O55" s="67">
        <v>30</v>
      </c>
      <c r="P55" s="67">
        <v>30</v>
      </c>
      <c r="Q55" s="67">
        <v>30</v>
      </c>
      <c r="R55" s="67">
        <v>30</v>
      </c>
      <c r="S55" s="67">
        <v>30</v>
      </c>
      <c r="T55" s="67">
        <v>30</v>
      </c>
      <c r="U55" s="67">
        <v>30</v>
      </c>
      <c r="V55" s="67">
        <v>30</v>
      </c>
      <c r="W55" s="67">
        <v>30</v>
      </c>
      <c r="X55" s="67">
        <v>30</v>
      </c>
      <c r="Y55" s="67">
        <v>30</v>
      </c>
      <c r="Z55" s="67">
        <v>30</v>
      </c>
      <c r="AA55" s="67">
        <v>30</v>
      </c>
      <c r="AB55" s="67">
        <v>30</v>
      </c>
      <c r="AC55" s="40">
        <v>720</v>
      </c>
      <c r="AD55" s="40">
        <v>5040</v>
      </c>
      <c r="AE55" s="40">
        <v>262800</v>
      </c>
    </row>
    <row r="56" spans="1:31">
      <c r="A56" s="40" t="s">
        <v>270</v>
      </c>
      <c r="B56" s="40" t="s">
        <v>212</v>
      </c>
      <c r="C56" s="40" t="s">
        <v>119</v>
      </c>
      <c r="D56" s="40" t="s">
        <v>120</v>
      </c>
      <c r="E56" s="67">
        <v>60</v>
      </c>
      <c r="F56" s="67">
        <v>60</v>
      </c>
      <c r="G56" s="67">
        <v>60</v>
      </c>
      <c r="H56" s="67">
        <v>60</v>
      </c>
      <c r="I56" s="67">
        <v>60</v>
      </c>
      <c r="J56" s="67">
        <v>60</v>
      </c>
      <c r="K56" s="67">
        <v>60</v>
      </c>
      <c r="L56" s="67">
        <v>60</v>
      </c>
      <c r="M56" s="67">
        <v>60</v>
      </c>
      <c r="N56" s="67">
        <v>60</v>
      </c>
      <c r="O56" s="67">
        <v>60</v>
      </c>
      <c r="P56" s="67">
        <v>60</v>
      </c>
      <c r="Q56" s="67">
        <v>60</v>
      </c>
      <c r="R56" s="67">
        <v>60</v>
      </c>
      <c r="S56" s="67">
        <v>60</v>
      </c>
      <c r="T56" s="67">
        <v>60</v>
      </c>
      <c r="U56" s="67">
        <v>60</v>
      </c>
      <c r="V56" s="67">
        <v>60</v>
      </c>
      <c r="W56" s="67">
        <v>60</v>
      </c>
      <c r="X56" s="67">
        <v>60</v>
      </c>
      <c r="Y56" s="67">
        <v>60</v>
      </c>
      <c r="Z56" s="67">
        <v>60</v>
      </c>
      <c r="AA56" s="67">
        <v>60</v>
      </c>
      <c r="AB56" s="67">
        <v>60</v>
      </c>
      <c r="AC56" s="40">
        <v>1440</v>
      </c>
      <c r="AD56" s="40">
        <v>10080</v>
      </c>
      <c r="AE56" s="40">
        <v>525600</v>
      </c>
    </row>
    <row r="57" spans="1:31">
      <c r="A57" s="40" t="s">
        <v>142</v>
      </c>
      <c r="B57" s="40" t="s">
        <v>118</v>
      </c>
      <c r="C57" s="40" t="s">
        <v>119</v>
      </c>
      <c r="D57" s="40" t="s">
        <v>136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1</v>
      </c>
      <c r="L57" s="67">
        <v>1</v>
      </c>
      <c r="M57" s="67">
        <v>1</v>
      </c>
      <c r="N57" s="67">
        <v>1</v>
      </c>
      <c r="O57" s="67">
        <v>1</v>
      </c>
      <c r="P57" s="67">
        <v>1</v>
      </c>
      <c r="Q57" s="67">
        <v>1</v>
      </c>
      <c r="R57" s="67">
        <v>1</v>
      </c>
      <c r="S57" s="67">
        <v>1</v>
      </c>
      <c r="T57" s="67">
        <v>1</v>
      </c>
      <c r="U57" s="67">
        <v>1</v>
      </c>
      <c r="V57" s="67">
        <v>1</v>
      </c>
      <c r="W57" s="67">
        <v>1</v>
      </c>
      <c r="X57" s="67">
        <v>1</v>
      </c>
      <c r="Y57" s="67">
        <v>1</v>
      </c>
      <c r="Z57" s="67">
        <v>0</v>
      </c>
      <c r="AA57" s="67">
        <v>0</v>
      </c>
      <c r="AB57" s="67">
        <v>0</v>
      </c>
      <c r="AC57" s="40">
        <v>15</v>
      </c>
      <c r="AD57" s="40">
        <v>102</v>
      </c>
      <c r="AE57" s="40">
        <v>5318.57</v>
      </c>
    </row>
    <row r="58" spans="1:31">
      <c r="A58" s="40"/>
      <c r="B58" s="40"/>
      <c r="C58" s="40"/>
      <c r="D58" s="40" t="s">
        <v>147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1</v>
      </c>
      <c r="L58" s="67">
        <v>1</v>
      </c>
      <c r="M58" s="67">
        <v>1</v>
      </c>
      <c r="N58" s="67">
        <v>1</v>
      </c>
      <c r="O58" s="67">
        <v>1</v>
      </c>
      <c r="P58" s="67">
        <v>1</v>
      </c>
      <c r="Q58" s="67">
        <v>1</v>
      </c>
      <c r="R58" s="67">
        <v>1</v>
      </c>
      <c r="S58" s="67">
        <v>1</v>
      </c>
      <c r="T58" s="67">
        <v>1</v>
      </c>
      <c r="U58" s="67">
        <v>1</v>
      </c>
      <c r="V58" s="67">
        <v>1</v>
      </c>
      <c r="W58" s="67">
        <v>1</v>
      </c>
      <c r="X58" s="67">
        <v>1</v>
      </c>
      <c r="Y58" s="67">
        <v>1</v>
      </c>
      <c r="Z58" s="67">
        <v>1</v>
      </c>
      <c r="AA58" s="67">
        <v>0</v>
      </c>
      <c r="AB58" s="67">
        <v>0</v>
      </c>
      <c r="AC58" s="40">
        <v>16</v>
      </c>
      <c r="AD58" s="40"/>
      <c r="AE58" s="40"/>
    </row>
    <row r="59" spans="1:31">
      <c r="A59" s="40"/>
      <c r="B59" s="40"/>
      <c r="C59" s="40"/>
      <c r="D59" s="40" t="s">
        <v>139</v>
      </c>
      <c r="E59" s="67">
        <v>1</v>
      </c>
      <c r="F59" s="67">
        <v>1</v>
      </c>
      <c r="G59" s="67">
        <v>1</v>
      </c>
      <c r="H59" s="67">
        <v>1</v>
      </c>
      <c r="I59" s="67">
        <v>1</v>
      </c>
      <c r="J59" s="67">
        <v>1</v>
      </c>
      <c r="K59" s="67">
        <v>1</v>
      </c>
      <c r="L59" s="67">
        <v>1</v>
      </c>
      <c r="M59" s="67">
        <v>1</v>
      </c>
      <c r="N59" s="67">
        <v>1</v>
      </c>
      <c r="O59" s="67">
        <v>1</v>
      </c>
      <c r="P59" s="67">
        <v>1</v>
      </c>
      <c r="Q59" s="67">
        <v>1</v>
      </c>
      <c r="R59" s="67">
        <v>1</v>
      </c>
      <c r="S59" s="67">
        <v>1</v>
      </c>
      <c r="T59" s="67">
        <v>1</v>
      </c>
      <c r="U59" s="67">
        <v>1</v>
      </c>
      <c r="V59" s="67">
        <v>1</v>
      </c>
      <c r="W59" s="67">
        <v>1</v>
      </c>
      <c r="X59" s="67">
        <v>1</v>
      </c>
      <c r="Y59" s="67">
        <v>1</v>
      </c>
      <c r="Z59" s="67">
        <v>1</v>
      </c>
      <c r="AA59" s="67">
        <v>1</v>
      </c>
      <c r="AB59" s="67">
        <v>1</v>
      </c>
      <c r="AC59" s="40">
        <v>24</v>
      </c>
      <c r="AD59" s="40"/>
      <c r="AE59" s="40"/>
    </row>
    <row r="60" spans="1:31">
      <c r="A60" s="40"/>
      <c r="B60" s="40"/>
      <c r="C60" s="40"/>
      <c r="D60" s="40" t="s">
        <v>145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1</v>
      </c>
      <c r="N60" s="67">
        <v>1</v>
      </c>
      <c r="O60" s="67">
        <v>1</v>
      </c>
      <c r="P60" s="67">
        <v>1</v>
      </c>
      <c r="Q60" s="67">
        <v>1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67">
        <v>1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40">
        <v>11</v>
      </c>
      <c r="AD60" s="40"/>
      <c r="AE60" s="40"/>
    </row>
    <row r="61" spans="1:31">
      <c r="A61" s="40" t="s">
        <v>141</v>
      </c>
      <c r="B61" s="40" t="s">
        <v>118</v>
      </c>
      <c r="C61" s="40" t="s">
        <v>119</v>
      </c>
      <c r="D61" s="40" t="s">
        <v>120</v>
      </c>
      <c r="E61" s="67">
        <v>1</v>
      </c>
      <c r="F61" s="67">
        <v>1</v>
      </c>
      <c r="G61" s="67">
        <v>1</v>
      </c>
      <c r="H61" s="67">
        <v>1</v>
      </c>
      <c r="I61" s="67">
        <v>1</v>
      </c>
      <c r="J61" s="67">
        <v>1</v>
      </c>
      <c r="K61" s="67">
        <v>1</v>
      </c>
      <c r="L61" s="67">
        <v>1</v>
      </c>
      <c r="M61" s="67">
        <v>1</v>
      </c>
      <c r="N61" s="67">
        <v>1</v>
      </c>
      <c r="O61" s="67">
        <v>1</v>
      </c>
      <c r="P61" s="67">
        <v>1</v>
      </c>
      <c r="Q61" s="67">
        <v>1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67">
        <v>1</v>
      </c>
      <c r="X61" s="67">
        <v>1</v>
      </c>
      <c r="Y61" s="67">
        <v>1</v>
      </c>
      <c r="Z61" s="67">
        <v>1</v>
      </c>
      <c r="AA61" s="67">
        <v>1</v>
      </c>
      <c r="AB61" s="67">
        <v>1</v>
      </c>
      <c r="AC61" s="40">
        <v>24</v>
      </c>
      <c r="AD61" s="40">
        <v>168</v>
      </c>
      <c r="AE61" s="40">
        <v>8760</v>
      </c>
    </row>
    <row r="62" spans="1:31">
      <c r="A62" s="40" t="s">
        <v>133</v>
      </c>
      <c r="B62" s="40" t="s">
        <v>134</v>
      </c>
      <c r="C62" s="40" t="s">
        <v>119</v>
      </c>
      <c r="D62" s="40" t="s">
        <v>120</v>
      </c>
      <c r="E62" s="67">
        <v>4</v>
      </c>
      <c r="F62" s="67">
        <v>4</v>
      </c>
      <c r="G62" s="67">
        <v>4</v>
      </c>
      <c r="H62" s="67">
        <v>4</v>
      </c>
      <c r="I62" s="67">
        <v>4</v>
      </c>
      <c r="J62" s="67">
        <v>4</v>
      </c>
      <c r="K62" s="67">
        <v>4</v>
      </c>
      <c r="L62" s="67">
        <v>4</v>
      </c>
      <c r="M62" s="67">
        <v>4</v>
      </c>
      <c r="N62" s="67">
        <v>4</v>
      </c>
      <c r="O62" s="67">
        <v>4</v>
      </c>
      <c r="P62" s="67">
        <v>4</v>
      </c>
      <c r="Q62" s="67">
        <v>4</v>
      </c>
      <c r="R62" s="67">
        <v>4</v>
      </c>
      <c r="S62" s="67">
        <v>4</v>
      </c>
      <c r="T62" s="67">
        <v>4</v>
      </c>
      <c r="U62" s="67">
        <v>4</v>
      </c>
      <c r="V62" s="67">
        <v>4</v>
      </c>
      <c r="W62" s="67">
        <v>4</v>
      </c>
      <c r="X62" s="67">
        <v>4</v>
      </c>
      <c r="Y62" s="67">
        <v>4</v>
      </c>
      <c r="Z62" s="67">
        <v>4</v>
      </c>
      <c r="AA62" s="67">
        <v>4</v>
      </c>
      <c r="AB62" s="67">
        <v>4</v>
      </c>
      <c r="AC62" s="40">
        <v>96</v>
      </c>
      <c r="AD62" s="40">
        <v>672</v>
      </c>
      <c r="AE62" s="40">
        <v>35040</v>
      </c>
    </row>
    <row r="63" spans="1:31">
      <c r="A63" s="40" t="s">
        <v>213</v>
      </c>
      <c r="B63" s="40" t="s">
        <v>121</v>
      </c>
      <c r="C63" s="40" t="s">
        <v>214</v>
      </c>
      <c r="D63" s="40" t="s">
        <v>120</v>
      </c>
      <c r="E63" s="67">
        <v>13</v>
      </c>
      <c r="F63" s="67">
        <v>13</v>
      </c>
      <c r="G63" s="67">
        <v>13</v>
      </c>
      <c r="H63" s="67">
        <v>13</v>
      </c>
      <c r="I63" s="67">
        <v>13</v>
      </c>
      <c r="J63" s="67">
        <v>13</v>
      </c>
      <c r="K63" s="67">
        <v>13</v>
      </c>
      <c r="L63" s="67">
        <v>13</v>
      </c>
      <c r="M63" s="67">
        <v>13</v>
      </c>
      <c r="N63" s="67">
        <v>13</v>
      </c>
      <c r="O63" s="67">
        <v>13</v>
      </c>
      <c r="P63" s="67">
        <v>13</v>
      </c>
      <c r="Q63" s="67">
        <v>13</v>
      </c>
      <c r="R63" s="67">
        <v>13</v>
      </c>
      <c r="S63" s="67">
        <v>13</v>
      </c>
      <c r="T63" s="67">
        <v>13</v>
      </c>
      <c r="U63" s="67">
        <v>13</v>
      </c>
      <c r="V63" s="67">
        <v>13</v>
      </c>
      <c r="W63" s="67">
        <v>13</v>
      </c>
      <c r="X63" s="67">
        <v>13</v>
      </c>
      <c r="Y63" s="67">
        <v>13</v>
      </c>
      <c r="Z63" s="67">
        <v>13</v>
      </c>
      <c r="AA63" s="67">
        <v>13</v>
      </c>
      <c r="AB63" s="67">
        <v>13</v>
      </c>
      <c r="AC63" s="40">
        <v>312</v>
      </c>
      <c r="AD63" s="40">
        <v>2184</v>
      </c>
      <c r="AE63" s="40">
        <v>113880</v>
      </c>
    </row>
    <row r="64" spans="1:31">
      <c r="A64" s="40"/>
      <c r="B64" s="40"/>
      <c r="C64" s="40" t="s">
        <v>215</v>
      </c>
      <c r="D64" s="40" t="s">
        <v>120</v>
      </c>
      <c r="E64" s="67">
        <v>13</v>
      </c>
      <c r="F64" s="67">
        <v>13</v>
      </c>
      <c r="G64" s="67">
        <v>13</v>
      </c>
      <c r="H64" s="67">
        <v>13</v>
      </c>
      <c r="I64" s="67">
        <v>13</v>
      </c>
      <c r="J64" s="67">
        <v>13</v>
      </c>
      <c r="K64" s="67">
        <v>13</v>
      </c>
      <c r="L64" s="67">
        <v>13</v>
      </c>
      <c r="M64" s="67">
        <v>13</v>
      </c>
      <c r="N64" s="67">
        <v>13</v>
      </c>
      <c r="O64" s="67">
        <v>13</v>
      </c>
      <c r="P64" s="67">
        <v>13</v>
      </c>
      <c r="Q64" s="67">
        <v>13</v>
      </c>
      <c r="R64" s="67">
        <v>13</v>
      </c>
      <c r="S64" s="67">
        <v>13</v>
      </c>
      <c r="T64" s="67">
        <v>13</v>
      </c>
      <c r="U64" s="67">
        <v>13</v>
      </c>
      <c r="V64" s="67">
        <v>13</v>
      </c>
      <c r="W64" s="67">
        <v>13</v>
      </c>
      <c r="X64" s="67">
        <v>13</v>
      </c>
      <c r="Y64" s="67">
        <v>13</v>
      </c>
      <c r="Z64" s="67">
        <v>13</v>
      </c>
      <c r="AA64" s="67">
        <v>13</v>
      </c>
      <c r="AB64" s="67">
        <v>13</v>
      </c>
      <c r="AC64" s="40">
        <v>312</v>
      </c>
      <c r="AD64" s="40">
        <v>2184</v>
      </c>
      <c r="AE64" s="40"/>
    </row>
    <row r="65" spans="1:31">
      <c r="A65" s="40"/>
      <c r="B65" s="40"/>
      <c r="C65" s="40" t="s">
        <v>119</v>
      </c>
      <c r="D65" s="40" t="s">
        <v>120</v>
      </c>
      <c r="E65" s="67">
        <v>13</v>
      </c>
      <c r="F65" s="67">
        <v>13</v>
      </c>
      <c r="G65" s="67">
        <v>13</v>
      </c>
      <c r="H65" s="67">
        <v>13</v>
      </c>
      <c r="I65" s="67">
        <v>13</v>
      </c>
      <c r="J65" s="67">
        <v>13</v>
      </c>
      <c r="K65" s="67">
        <v>13</v>
      </c>
      <c r="L65" s="67">
        <v>13</v>
      </c>
      <c r="M65" s="67">
        <v>13</v>
      </c>
      <c r="N65" s="67">
        <v>13</v>
      </c>
      <c r="O65" s="67">
        <v>13</v>
      </c>
      <c r="P65" s="67">
        <v>13</v>
      </c>
      <c r="Q65" s="67">
        <v>13</v>
      </c>
      <c r="R65" s="67">
        <v>13</v>
      </c>
      <c r="S65" s="67">
        <v>13</v>
      </c>
      <c r="T65" s="67">
        <v>13</v>
      </c>
      <c r="U65" s="67">
        <v>13</v>
      </c>
      <c r="V65" s="67">
        <v>13</v>
      </c>
      <c r="W65" s="67">
        <v>13</v>
      </c>
      <c r="X65" s="67">
        <v>13</v>
      </c>
      <c r="Y65" s="67">
        <v>13</v>
      </c>
      <c r="Z65" s="67">
        <v>13</v>
      </c>
      <c r="AA65" s="67">
        <v>13</v>
      </c>
      <c r="AB65" s="67">
        <v>13</v>
      </c>
      <c r="AC65" s="40">
        <v>312</v>
      </c>
      <c r="AD65" s="40">
        <v>2184</v>
      </c>
      <c r="AE65" s="40"/>
    </row>
    <row r="66" spans="1:31">
      <c r="A66" s="40" t="s">
        <v>216</v>
      </c>
      <c r="B66" s="40" t="s">
        <v>121</v>
      </c>
      <c r="C66" s="40" t="s">
        <v>119</v>
      </c>
      <c r="D66" s="40" t="s">
        <v>120</v>
      </c>
      <c r="E66" s="67">
        <v>6.7</v>
      </c>
      <c r="F66" s="67">
        <v>6.7</v>
      </c>
      <c r="G66" s="67">
        <v>6.7</v>
      </c>
      <c r="H66" s="67">
        <v>6.7</v>
      </c>
      <c r="I66" s="67">
        <v>6.7</v>
      </c>
      <c r="J66" s="67">
        <v>6.7</v>
      </c>
      <c r="K66" s="67">
        <v>6.7</v>
      </c>
      <c r="L66" s="67">
        <v>6.7</v>
      </c>
      <c r="M66" s="67">
        <v>6.7</v>
      </c>
      <c r="N66" s="67">
        <v>6.7</v>
      </c>
      <c r="O66" s="67">
        <v>6.7</v>
      </c>
      <c r="P66" s="67">
        <v>6.7</v>
      </c>
      <c r="Q66" s="67">
        <v>6.7</v>
      </c>
      <c r="R66" s="67">
        <v>6.7</v>
      </c>
      <c r="S66" s="67">
        <v>6.7</v>
      </c>
      <c r="T66" s="67">
        <v>6.7</v>
      </c>
      <c r="U66" s="67">
        <v>6.7</v>
      </c>
      <c r="V66" s="67">
        <v>6.7</v>
      </c>
      <c r="W66" s="67">
        <v>6.7</v>
      </c>
      <c r="X66" s="67">
        <v>6.7</v>
      </c>
      <c r="Y66" s="67">
        <v>6.7</v>
      </c>
      <c r="Z66" s="67">
        <v>6.7</v>
      </c>
      <c r="AA66" s="67">
        <v>6.7</v>
      </c>
      <c r="AB66" s="67">
        <v>6.7</v>
      </c>
      <c r="AC66" s="40">
        <v>160.80000000000001</v>
      </c>
      <c r="AD66" s="40">
        <v>1125.5999999999999</v>
      </c>
      <c r="AE66" s="40">
        <v>58692</v>
      </c>
    </row>
    <row r="67" spans="1:31">
      <c r="A67" s="40" t="s">
        <v>217</v>
      </c>
      <c r="B67" s="40" t="s">
        <v>121</v>
      </c>
      <c r="C67" s="40" t="s">
        <v>119</v>
      </c>
      <c r="D67" s="40" t="s">
        <v>120</v>
      </c>
      <c r="E67" s="67">
        <v>60</v>
      </c>
      <c r="F67" s="67">
        <v>60</v>
      </c>
      <c r="G67" s="67">
        <v>60</v>
      </c>
      <c r="H67" s="67">
        <v>60</v>
      </c>
      <c r="I67" s="67">
        <v>60</v>
      </c>
      <c r="J67" s="67">
        <v>60</v>
      </c>
      <c r="K67" s="67">
        <v>60</v>
      </c>
      <c r="L67" s="67">
        <v>60</v>
      </c>
      <c r="M67" s="67">
        <v>60</v>
      </c>
      <c r="N67" s="67">
        <v>60</v>
      </c>
      <c r="O67" s="67">
        <v>60</v>
      </c>
      <c r="P67" s="67">
        <v>60</v>
      </c>
      <c r="Q67" s="67">
        <v>60</v>
      </c>
      <c r="R67" s="67">
        <v>60</v>
      </c>
      <c r="S67" s="67">
        <v>60</v>
      </c>
      <c r="T67" s="67">
        <v>60</v>
      </c>
      <c r="U67" s="67">
        <v>60</v>
      </c>
      <c r="V67" s="67">
        <v>60</v>
      </c>
      <c r="W67" s="67">
        <v>60</v>
      </c>
      <c r="X67" s="67">
        <v>60</v>
      </c>
      <c r="Y67" s="67">
        <v>60</v>
      </c>
      <c r="Z67" s="67">
        <v>60</v>
      </c>
      <c r="AA67" s="67">
        <v>60</v>
      </c>
      <c r="AB67" s="67">
        <v>60</v>
      </c>
      <c r="AC67" s="40">
        <v>1440</v>
      </c>
      <c r="AD67" s="40">
        <v>10080</v>
      </c>
      <c r="AE67" s="40">
        <v>525600</v>
      </c>
    </row>
    <row r="68" spans="1:31">
      <c r="A68" s="40" t="s">
        <v>218</v>
      </c>
      <c r="B68" s="40" t="s">
        <v>121</v>
      </c>
      <c r="C68" s="40" t="s">
        <v>119</v>
      </c>
      <c r="D68" s="40" t="s">
        <v>120</v>
      </c>
      <c r="E68" s="67">
        <v>16</v>
      </c>
      <c r="F68" s="67">
        <v>16</v>
      </c>
      <c r="G68" s="67">
        <v>16</v>
      </c>
      <c r="H68" s="67">
        <v>16</v>
      </c>
      <c r="I68" s="67">
        <v>16</v>
      </c>
      <c r="J68" s="67">
        <v>16</v>
      </c>
      <c r="K68" s="67">
        <v>16</v>
      </c>
      <c r="L68" s="67">
        <v>16</v>
      </c>
      <c r="M68" s="67">
        <v>16</v>
      </c>
      <c r="N68" s="67">
        <v>16</v>
      </c>
      <c r="O68" s="67">
        <v>16</v>
      </c>
      <c r="P68" s="67">
        <v>16</v>
      </c>
      <c r="Q68" s="67">
        <v>16</v>
      </c>
      <c r="R68" s="67">
        <v>16</v>
      </c>
      <c r="S68" s="67">
        <v>16</v>
      </c>
      <c r="T68" s="67">
        <v>16</v>
      </c>
      <c r="U68" s="67">
        <v>16</v>
      </c>
      <c r="V68" s="67">
        <v>16</v>
      </c>
      <c r="W68" s="67">
        <v>16</v>
      </c>
      <c r="X68" s="67">
        <v>16</v>
      </c>
      <c r="Y68" s="67">
        <v>16</v>
      </c>
      <c r="Z68" s="67">
        <v>16</v>
      </c>
      <c r="AA68" s="67">
        <v>16</v>
      </c>
      <c r="AB68" s="67">
        <v>16</v>
      </c>
      <c r="AC68" s="40">
        <v>384</v>
      </c>
      <c r="AD68" s="40">
        <v>2688</v>
      </c>
      <c r="AE68" s="40">
        <v>140160</v>
      </c>
    </row>
    <row r="69" spans="1:31">
      <c r="A69" s="40" t="s">
        <v>143</v>
      </c>
      <c r="B69" s="40" t="s">
        <v>127</v>
      </c>
      <c r="C69" s="40" t="s">
        <v>119</v>
      </c>
      <c r="D69" s="40" t="s">
        <v>120</v>
      </c>
      <c r="E69" s="67">
        <v>120</v>
      </c>
      <c r="F69" s="67">
        <v>120</v>
      </c>
      <c r="G69" s="67">
        <v>120</v>
      </c>
      <c r="H69" s="67">
        <v>120</v>
      </c>
      <c r="I69" s="67">
        <v>120</v>
      </c>
      <c r="J69" s="67">
        <v>120</v>
      </c>
      <c r="K69" s="67">
        <v>120</v>
      </c>
      <c r="L69" s="67">
        <v>120</v>
      </c>
      <c r="M69" s="67">
        <v>120</v>
      </c>
      <c r="N69" s="67">
        <v>120</v>
      </c>
      <c r="O69" s="67">
        <v>120</v>
      </c>
      <c r="P69" s="67">
        <v>120</v>
      </c>
      <c r="Q69" s="67">
        <v>120</v>
      </c>
      <c r="R69" s="67">
        <v>120</v>
      </c>
      <c r="S69" s="67">
        <v>120</v>
      </c>
      <c r="T69" s="67">
        <v>120</v>
      </c>
      <c r="U69" s="67">
        <v>120</v>
      </c>
      <c r="V69" s="67">
        <v>120</v>
      </c>
      <c r="W69" s="67">
        <v>120</v>
      </c>
      <c r="X69" s="67">
        <v>120</v>
      </c>
      <c r="Y69" s="67">
        <v>120</v>
      </c>
      <c r="Z69" s="67">
        <v>120</v>
      </c>
      <c r="AA69" s="67">
        <v>120</v>
      </c>
      <c r="AB69" s="67">
        <v>120</v>
      </c>
      <c r="AC69" s="40">
        <v>2880</v>
      </c>
      <c r="AD69" s="40">
        <v>20160</v>
      </c>
      <c r="AE69" s="40">
        <v>1051200</v>
      </c>
    </row>
    <row r="70" spans="1:31">
      <c r="A70" s="40" t="s">
        <v>125</v>
      </c>
      <c r="B70" s="40" t="s">
        <v>118</v>
      </c>
      <c r="C70" s="40" t="s">
        <v>119</v>
      </c>
      <c r="D70" s="40" t="s">
        <v>120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40">
        <v>0</v>
      </c>
      <c r="AD70" s="40">
        <v>0</v>
      </c>
      <c r="AE70" s="40">
        <v>0</v>
      </c>
    </row>
    <row r="71" spans="1:31">
      <c r="A71" s="40" t="s">
        <v>126</v>
      </c>
      <c r="B71" s="40" t="s">
        <v>127</v>
      </c>
      <c r="C71" s="40" t="s">
        <v>119</v>
      </c>
      <c r="D71" s="40" t="s">
        <v>120</v>
      </c>
      <c r="E71" s="67">
        <v>0.2</v>
      </c>
      <c r="F71" s="67">
        <v>0.2</v>
      </c>
      <c r="G71" s="67">
        <v>0.2</v>
      </c>
      <c r="H71" s="67">
        <v>0.2</v>
      </c>
      <c r="I71" s="67">
        <v>0.2</v>
      </c>
      <c r="J71" s="67">
        <v>0.2</v>
      </c>
      <c r="K71" s="67">
        <v>0.2</v>
      </c>
      <c r="L71" s="67">
        <v>0.2</v>
      </c>
      <c r="M71" s="67">
        <v>0.2</v>
      </c>
      <c r="N71" s="67">
        <v>0.2</v>
      </c>
      <c r="O71" s="67">
        <v>0.2</v>
      </c>
      <c r="P71" s="67">
        <v>0.2</v>
      </c>
      <c r="Q71" s="67">
        <v>0.2</v>
      </c>
      <c r="R71" s="67">
        <v>0.2</v>
      </c>
      <c r="S71" s="67">
        <v>0.2</v>
      </c>
      <c r="T71" s="67">
        <v>0.2</v>
      </c>
      <c r="U71" s="67">
        <v>0.2</v>
      </c>
      <c r="V71" s="67">
        <v>0.2</v>
      </c>
      <c r="W71" s="67">
        <v>0.2</v>
      </c>
      <c r="X71" s="67">
        <v>0.2</v>
      </c>
      <c r="Y71" s="67">
        <v>0.2</v>
      </c>
      <c r="Z71" s="67">
        <v>0.2</v>
      </c>
      <c r="AA71" s="67">
        <v>0.2</v>
      </c>
      <c r="AB71" s="67">
        <v>0.2</v>
      </c>
      <c r="AC71" s="40">
        <v>4.8</v>
      </c>
      <c r="AD71" s="40">
        <v>33.6</v>
      </c>
      <c r="AE71" s="40">
        <v>1752</v>
      </c>
    </row>
    <row r="72" spans="1:31">
      <c r="A72" s="40" t="s">
        <v>128</v>
      </c>
      <c r="B72" s="40" t="s">
        <v>127</v>
      </c>
      <c r="C72" s="40" t="s">
        <v>129</v>
      </c>
      <c r="D72" s="40" t="s">
        <v>120</v>
      </c>
      <c r="E72" s="67">
        <v>1</v>
      </c>
      <c r="F72" s="67">
        <v>1</v>
      </c>
      <c r="G72" s="67">
        <v>1</v>
      </c>
      <c r="H72" s="67">
        <v>1</v>
      </c>
      <c r="I72" s="67">
        <v>1</v>
      </c>
      <c r="J72" s="67">
        <v>1</v>
      </c>
      <c r="K72" s="67">
        <v>1</v>
      </c>
      <c r="L72" s="67">
        <v>1</v>
      </c>
      <c r="M72" s="67">
        <v>1</v>
      </c>
      <c r="N72" s="67">
        <v>1</v>
      </c>
      <c r="O72" s="67">
        <v>1</v>
      </c>
      <c r="P72" s="67">
        <v>1</v>
      </c>
      <c r="Q72" s="67">
        <v>1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67">
        <v>1</v>
      </c>
      <c r="X72" s="67">
        <v>1</v>
      </c>
      <c r="Y72" s="67">
        <v>1</v>
      </c>
      <c r="Z72" s="67">
        <v>1</v>
      </c>
      <c r="AA72" s="67">
        <v>1</v>
      </c>
      <c r="AB72" s="67">
        <v>1</v>
      </c>
      <c r="AC72" s="40">
        <v>24</v>
      </c>
      <c r="AD72" s="40">
        <v>168</v>
      </c>
      <c r="AE72" s="40">
        <v>6924</v>
      </c>
    </row>
    <row r="73" spans="1:31">
      <c r="C73" s="39" t="s">
        <v>130</v>
      </c>
      <c r="D73" s="39" t="s">
        <v>120</v>
      </c>
      <c r="E73" s="68">
        <v>0.5</v>
      </c>
      <c r="F73" s="68">
        <v>0.5</v>
      </c>
      <c r="G73" s="68">
        <v>0.5</v>
      </c>
      <c r="H73" s="68">
        <v>0.5</v>
      </c>
      <c r="I73" s="68">
        <v>0.5</v>
      </c>
      <c r="J73" s="68">
        <v>0.5</v>
      </c>
      <c r="K73" s="68">
        <v>0.5</v>
      </c>
      <c r="L73" s="68">
        <v>0.5</v>
      </c>
      <c r="M73" s="68">
        <v>0.5</v>
      </c>
      <c r="N73" s="68">
        <v>0.5</v>
      </c>
      <c r="O73" s="68">
        <v>0.5</v>
      </c>
      <c r="P73" s="68">
        <v>0.5</v>
      </c>
      <c r="Q73" s="68">
        <v>0.5</v>
      </c>
      <c r="R73" s="68">
        <v>0.5</v>
      </c>
      <c r="S73" s="68">
        <v>0.5</v>
      </c>
      <c r="T73" s="68">
        <v>0.5</v>
      </c>
      <c r="U73" s="68">
        <v>0.5</v>
      </c>
      <c r="V73" s="68">
        <v>0.5</v>
      </c>
      <c r="W73" s="68">
        <v>0.5</v>
      </c>
      <c r="X73" s="68">
        <v>0.5</v>
      </c>
      <c r="Y73" s="68">
        <v>0.5</v>
      </c>
      <c r="Z73" s="68">
        <v>0.5</v>
      </c>
      <c r="AA73" s="68">
        <v>0.5</v>
      </c>
      <c r="AB73" s="68">
        <v>0.5</v>
      </c>
      <c r="AC73" s="39">
        <v>12</v>
      </c>
      <c r="AD73" s="39">
        <v>84</v>
      </c>
    </row>
    <row r="74" spans="1:31">
      <c r="C74" s="39" t="s">
        <v>119</v>
      </c>
      <c r="D74" s="39" t="s">
        <v>120</v>
      </c>
      <c r="E74" s="39">
        <v>1</v>
      </c>
      <c r="F74" s="39">
        <v>1</v>
      </c>
      <c r="G74" s="39">
        <v>1</v>
      </c>
      <c r="H74" s="39">
        <v>1</v>
      </c>
      <c r="I74" s="39">
        <v>1</v>
      </c>
      <c r="J74" s="39">
        <v>1</v>
      </c>
      <c r="K74" s="39">
        <v>1</v>
      </c>
      <c r="L74" s="39">
        <v>1</v>
      </c>
      <c r="M74" s="39">
        <v>1</v>
      </c>
      <c r="N74" s="39">
        <v>1</v>
      </c>
      <c r="O74" s="39">
        <v>1</v>
      </c>
      <c r="P74" s="39">
        <v>1</v>
      </c>
      <c r="Q74" s="39">
        <v>1</v>
      </c>
      <c r="R74" s="39">
        <v>1</v>
      </c>
      <c r="S74" s="39">
        <v>1</v>
      </c>
      <c r="T74" s="39">
        <v>1</v>
      </c>
      <c r="U74" s="39">
        <v>1</v>
      </c>
      <c r="V74" s="39">
        <v>1</v>
      </c>
      <c r="W74" s="39">
        <v>1</v>
      </c>
      <c r="X74" s="39">
        <v>1</v>
      </c>
      <c r="Y74" s="39">
        <v>1</v>
      </c>
      <c r="Z74" s="39">
        <v>1</v>
      </c>
      <c r="AA74" s="39">
        <v>1</v>
      </c>
      <c r="AB74" s="39">
        <v>1</v>
      </c>
      <c r="AC74" s="39">
        <v>24</v>
      </c>
      <c r="AD74" s="39">
        <v>168</v>
      </c>
    </row>
    <row r="75" spans="1:31">
      <c r="A75" s="31" t="s">
        <v>219</v>
      </c>
      <c r="B75" s="39" t="s">
        <v>127</v>
      </c>
      <c r="C75" s="39" t="s">
        <v>119</v>
      </c>
      <c r="D75" s="39" t="s">
        <v>120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39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</row>
    <row r="76" spans="1:31"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spans="1:31"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spans="1:31"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spans="1:31"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spans="1:31"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spans="5:28"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spans="5:28"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spans="5:28"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0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58" customWidth="1"/>
    <col min="2" max="2" width="41.83203125" style="54" bestFit="1" customWidth="1"/>
    <col min="3" max="3" width="17" style="55" customWidth="1"/>
    <col min="4" max="18" width="17" style="53" customWidth="1"/>
    <col min="19" max="16384" width="9.33203125" style="53"/>
  </cols>
  <sheetData>
    <row r="1" spans="1:18" ht="20.25">
      <c r="A1" s="25" t="s">
        <v>154</v>
      </c>
      <c r="B1" s="52"/>
      <c r="C1" s="6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s="54" customFormat="1">
      <c r="A2" s="96"/>
      <c r="B2" s="96"/>
      <c r="C2" s="15" t="s">
        <v>98</v>
      </c>
      <c r="D2" s="15" t="s">
        <v>99</v>
      </c>
      <c r="E2" s="15" t="s">
        <v>100</v>
      </c>
      <c r="F2" s="15" t="s">
        <v>101</v>
      </c>
      <c r="G2" s="15" t="s">
        <v>102</v>
      </c>
      <c r="H2" s="15" t="s">
        <v>103</v>
      </c>
      <c r="I2" s="15" t="s">
        <v>104</v>
      </c>
      <c r="J2" s="15" t="s">
        <v>105</v>
      </c>
      <c r="K2" s="15" t="s">
        <v>106</v>
      </c>
      <c r="L2" s="15" t="s">
        <v>107</v>
      </c>
      <c r="M2" s="15" t="s">
        <v>266</v>
      </c>
      <c r="N2" s="15" t="s">
        <v>108</v>
      </c>
      <c r="O2" s="15" t="s">
        <v>109</v>
      </c>
      <c r="P2" s="15" t="s">
        <v>110</v>
      </c>
      <c r="Q2" s="15" t="s">
        <v>111</v>
      </c>
      <c r="R2" s="15" t="s">
        <v>112</v>
      </c>
    </row>
    <row r="3" spans="1:18">
      <c r="A3" s="46" t="s">
        <v>7</v>
      </c>
      <c r="B3" s="47"/>
    </row>
    <row r="4" spans="1:18">
      <c r="A4" s="48"/>
      <c r="B4" s="49" t="s">
        <v>9</v>
      </c>
      <c r="C4" s="55" t="s">
        <v>10</v>
      </c>
      <c r="D4" s="55" t="s">
        <v>11</v>
      </c>
      <c r="E4" s="55" t="s">
        <v>12</v>
      </c>
      <c r="F4" s="55" t="s">
        <v>13</v>
      </c>
      <c r="G4" s="55" t="s">
        <v>624</v>
      </c>
      <c r="H4" s="55" t="s">
        <v>14</v>
      </c>
      <c r="I4" s="55" t="s">
        <v>15</v>
      </c>
      <c r="J4" s="55" t="s">
        <v>16</v>
      </c>
      <c r="K4" s="55" t="s">
        <v>17</v>
      </c>
      <c r="L4" s="55" t="s">
        <v>18</v>
      </c>
      <c r="M4" s="55" t="s">
        <v>19</v>
      </c>
      <c r="N4" s="55" t="s">
        <v>20</v>
      </c>
      <c r="O4" s="55" t="s">
        <v>21</v>
      </c>
      <c r="P4" s="55" t="s">
        <v>22</v>
      </c>
      <c r="Q4" s="55">
        <v>7</v>
      </c>
      <c r="R4" s="55">
        <v>8</v>
      </c>
    </row>
    <row r="5" spans="1:18">
      <c r="A5" s="48"/>
      <c r="B5" s="49" t="s">
        <v>23</v>
      </c>
      <c r="C5" s="55" t="s">
        <v>24</v>
      </c>
      <c r="D5" s="55" t="s">
        <v>24</v>
      </c>
      <c r="E5" s="55" t="s">
        <v>24</v>
      </c>
      <c r="F5" s="55" t="s">
        <v>24</v>
      </c>
      <c r="G5" s="55" t="s">
        <v>24</v>
      </c>
      <c r="H5" s="55" t="s">
        <v>24</v>
      </c>
      <c r="I5" s="55" t="s">
        <v>24</v>
      </c>
      <c r="J5" s="55" t="s">
        <v>24</v>
      </c>
      <c r="K5" s="55" t="s">
        <v>24</v>
      </c>
      <c r="L5" s="55" t="s">
        <v>24</v>
      </c>
      <c r="M5" s="55" t="s">
        <v>24</v>
      </c>
      <c r="N5" s="55" t="s">
        <v>24</v>
      </c>
      <c r="O5" s="55" t="s">
        <v>24</v>
      </c>
      <c r="P5" s="55" t="s">
        <v>24</v>
      </c>
      <c r="Q5" s="55" t="s">
        <v>24</v>
      </c>
      <c r="R5" s="55" t="s">
        <v>24</v>
      </c>
    </row>
    <row r="6" spans="1:18">
      <c r="A6" s="48"/>
      <c r="B6" s="49"/>
      <c r="C6" s="89"/>
      <c r="D6" s="90"/>
      <c r="E6" s="90"/>
      <c r="F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</row>
    <row r="7" spans="1:18">
      <c r="A7" s="46" t="s">
        <v>36</v>
      </c>
      <c r="B7" s="47"/>
      <c r="C7" s="53"/>
      <c r="H7" s="91"/>
    </row>
    <row r="8" spans="1:18">
      <c r="A8" s="48"/>
      <c r="B8" s="46" t="s">
        <v>37</v>
      </c>
    </row>
    <row r="9" spans="1:18">
      <c r="A9" s="48"/>
      <c r="B9" s="49" t="s">
        <v>38</v>
      </c>
      <c r="C9" s="78" t="str">
        <f>BuildingSummary!$C$21</f>
        <v>Steel-frame</v>
      </c>
      <c r="D9" s="78" t="str">
        <f>BuildingSummary!$C$21</f>
        <v>Steel-frame</v>
      </c>
      <c r="E9" s="78" t="str">
        <f>BuildingSummary!$C$21</f>
        <v>Steel-frame</v>
      </c>
      <c r="F9" s="78" t="str">
        <f>BuildingSummary!$C$21</f>
        <v>Steel-frame</v>
      </c>
      <c r="G9" s="78" t="str">
        <f>BuildingSummary!$C$21</f>
        <v>Steel-frame</v>
      </c>
      <c r="H9" s="78" t="str">
        <f>BuildingSummary!$C$21</f>
        <v>Steel-frame</v>
      </c>
      <c r="I9" s="78" t="str">
        <f>BuildingSummary!$C$21</f>
        <v>Steel-frame</v>
      </c>
      <c r="J9" s="78" t="str">
        <f>BuildingSummary!$C$21</f>
        <v>Steel-frame</v>
      </c>
      <c r="K9" s="78" t="str">
        <f>BuildingSummary!$C$21</f>
        <v>Steel-frame</v>
      </c>
      <c r="L9" s="78" t="str">
        <f>BuildingSummary!$C$21</f>
        <v>Steel-frame</v>
      </c>
      <c r="M9" s="78" t="str">
        <f>BuildingSummary!$C$21</f>
        <v>Steel-frame</v>
      </c>
      <c r="N9" s="78" t="str">
        <f>BuildingSummary!$C$21</f>
        <v>Steel-frame</v>
      </c>
      <c r="O9" s="78" t="str">
        <f>BuildingSummary!$C$21</f>
        <v>Steel-frame</v>
      </c>
      <c r="P9" s="78" t="str">
        <f>BuildingSummary!$C$21</f>
        <v>Steel-frame</v>
      </c>
      <c r="Q9" s="78" t="str">
        <f>BuildingSummary!$C$21</f>
        <v>Steel-frame</v>
      </c>
      <c r="R9" s="78" t="str">
        <f>BuildingSummary!$C$21</f>
        <v>Steel-frame</v>
      </c>
    </row>
    <row r="10" spans="1:18">
      <c r="A10" s="48"/>
      <c r="B10" s="49" t="s">
        <v>223</v>
      </c>
      <c r="C10" s="56">
        <f>1/Miami!$D$46</f>
        <v>0.32</v>
      </c>
      <c r="D10" s="56">
        <f>1/Houston!$D$46</f>
        <v>1.1737089201877935</v>
      </c>
      <c r="E10" s="56">
        <f>1/Phoenix!$D$46</f>
        <v>0.73367571533382248</v>
      </c>
      <c r="F10" s="56">
        <f>1/Atlanta!$D$46</f>
        <v>1.3550135501355014</v>
      </c>
      <c r="G10" s="56">
        <f>1/LosAngeles!$D$46</f>
        <v>0.80064051240992784</v>
      </c>
      <c r="H10" s="56">
        <f>1/LasVegas!$D$46</f>
        <v>1.1013215859030836</v>
      </c>
      <c r="I10" s="56">
        <f>1/SanFrancisco!$D$46</f>
        <v>1.3550135501355014</v>
      </c>
      <c r="J10" s="56">
        <f>1/Baltimore!$D$46</f>
        <v>1.9801980198019802</v>
      </c>
      <c r="K10" s="56">
        <f>1/Albuquerque!$D$46</f>
        <v>1.7605633802816902</v>
      </c>
      <c r="L10" s="56">
        <f>1/Seattle!$D$46</f>
        <v>1.9157088122605364</v>
      </c>
      <c r="M10" s="56">
        <f>1/Chicago!$D$46</f>
        <v>2.1459227467811157</v>
      </c>
      <c r="N10" s="56">
        <f>1/Boulder!$D$46</f>
        <v>2.1459227467811157</v>
      </c>
      <c r="O10" s="56">
        <f>1/Minneapolis!$D$46</f>
        <v>2.7100271002710028</v>
      </c>
      <c r="P10" s="56">
        <f>1/Helena!$D$46</f>
        <v>2.4449877750611249</v>
      </c>
      <c r="Q10" s="56">
        <f>1/Duluth!$D$46</f>
        <v>3.0395136778115499</v>
      </c>
      <c r="R10" s="56">
        <f>1/Fairbanks!$D$46</f>
        <v>3.90625</v>
      </c>
    </row>
    <row r="11" spans="1:18">
      <c r="A11" s="48"/>
      <c r="B11" s="46" t="s">
        <v>40</v>
      </c>
    </row>
    <row r="12" spans="1:18">
      <c r="A12" s="48"/>
      <c r="B12" s="50" t="s">
        <v>38</v>
      </c>
      <c r="C12" s="78" t="str">
        <f>BuildingSummary!$C$26</f>
        <v>IEAD</v>
      </c>
      <c r="D12" s="78" t="str">
        <f>BuildingSummary!$C$26</f>
        <v>IEAD</v>
      </c>
      <c r="E12" s="78" t="str">
        <f>BuildingSummary!$C$26</f>
        <v>IEAD</v>
      </c>
      <c r="F12" s="78" t="str">
        <f>BuildingSummary!$C$26</f>
        <v>IEAD</v>
      </c>
      <c r="G12" s="78" t="str">
        <f>BuildingSummary!$C$26</f>
        <v>IEAD</v>
      </c>
      <c r="H12" s="78" t="str">
        <f>BuildingSummary!$C$26</f>
        <v>IEAD</v>
      </c>
      <c r="I12" s="78" t="str">
        <f>BuildingSummary!$C$26</f>
        <v>IEAD</v>
      </c>
      <c r="J12" s="78" t="str">
        <f>BuildingSummary!$C$26</f>
        <v>IEAD</v>
      </c>
      <c r="K12" s="78" t="str">
        <f>BuildingSummary!$C$26</f>
        <v>IEAD</v>
      </c>
      <c r="L12" s="78" t="str">
        <f>BuildingSummary!$C$26</f>
        <v>IEAD</v>
      </c>
      <c r="M12" s="78" t="str">
        <f>BuildingSummary!$C$26</f>
        <v>IEAD</v>
      </c>
      <c r="N12" s="78" t="str">
        <f>BuildingSummary!$C$26</f>
        <v>IEAD</v>
      </c>
      <c r="O12" s="78" t="str">
        <f>BuildingSummary!$C$26</f>
        <v>IEAD</v>
      </c>
      <c r="P12" s="78" t="str">
        <f>BuildingSummary!$C$26</f>
        <v>IEAD</v>
      </c>
      <c r="Q12" s="78" t="str">
        <f>BuildingSummary!$C$26</f>
        <v>IEAD</v>
      </c>
      <c r="R12" s="78" t="str">
        <f>BuildingSummary!$C$26</f>
        <v>IEAD</v>
      </c>
    </row>
    <row r="13" spans="1:18">
      <c r="A13" s="48"/>
      <c r="B13" s="49" t="s">
        <v>223</v>
      </c>
      <c r="C13" s="56">
        <f>1/Miami!$D$50</f>
        <v>2.3752969121140142</v>
      </c>
      <c r="D13" s="56">
        <f>1/Houston!$D$50</f>
        <v>2.6666666666666665</v>
      </c>
      <c r="E13" s="56">
        <f>1/Phoenix!$D$50</f>
        <v>3.8314176245210727</v>
      </c>
      <c r="F13" s="56">
        <f>1/Atlanta!$D$50</f>
        <v>2.4449877750611249</v>
      </c>
      <c r="G13" s="56">
        <f>1/LosAngeles!$D$50</f>
        <v>1.7574692442882252</v>
      </c>
      <c r="H13" s="56">
        <f>1/LasVegas!$D$50</f>
        <v>3.6630036630036629</v>
      </c>
      <c r="I13" s="56">
        <f>1/SanFrancisco!$D$50</f>
        <v>1.996007984031936</v>
      </c>
      <c r="J13" s="56">
        <f>1/Baltimore!$D$50</f>
        <v>3.0303030303030303</v>
      </c>
      <c r="K13" s="56">
        <f>1/Albuquerque!$D$50</f>
        <v>2.9850746268656714</v>
      </c>
      <c r="L13" s="56">
        <f>1/Seattle!$D$50</f>
        <v>2.7472527472527473</v>
      </c>
      <c r="M13" s="56">
        <f>1/Chicago!$D$50</f>
        <v>3.3783783783783785</v>
      </c>
      <c r="N13" s="56">
        <f>1/Boulder!$D$50</f>
        <v>3.5087719298245617</v>
      </c>
      <c r="O13" s="56">
        <f>1/Minneapolis!$D$50</f>
        <v>3.9682539682539684</v>
      </c>
      <c r="P13" s="56">
        <f>1/Helena!$D$50</f>
        <v>3.6496350364963499</v>
      </c>
      <c r="Q13" s="56">
        <f>1/Duluth!$D$50</f>
        <v>4.4052863436123344</v>
      </c>
      <c r="R13" s="56">
        <f>1/Fairbanks!$D$50</f>
        <v>5.7471264367816097</v>
      </c>
    </row>
    <row r="14" spans="1:18">
      <c r="A14" s="48"/>
      <c r="B14" s="46" t="s">
        <v>42</v>
      </c>
    </row>
    <row r="15" spans="1:18">
      <c r="A15" s="48"/>
      <c r="B15" s="49" t="s">
        <v>224</v>
      </c>
      <c r="C15" s="56">
        <f>Miami!$E$90</f>
        <v>5.835</v>
      </c>
      <c r="D15" s="56">
        <f>Houston!$E$90</f>
        <v>5.835</v>
      </c>
      <c r="E15" s="56">
        <f>Phoenix!$E$90</f>
        <v>5.835</v>
      </c>
      <c r="F15" s="56">
        <f>Atlanta!$E$90</f>
        <v>4.0919999999999996</v>
      </c>
      <c r="G15" s="56">
        <f>LosAngeles!$E$90</f>
        <v>5.835</v>
      </c>
      <c r="H15" s="56">
        <f>LasVegas!$E$90</f>
        <v>5.835</v>
      </c>
      <c r="I15" s="56">
        <f>SanFrancisco!$E$90</f>
        <v>4.0919999999999996</v>
      </c>
      <c r="J15" s="56">
        <f>Baltimore!$E$90</f>
        <v>3.3540000000000001</v>
      </c>
      <c r="K15" s="56">
        <f>Albuquerque!$E$90</f>
        <v>4.0919999999999996</v>
      </c>
      <c r="L15" s="56">
        <f>Seattle!$E$90</f>
        <v>4.0919999999999996</v>
      </c>
      <c r="M15" s="56">
        <f>Chicago!$E$90</f>
        <v>3.3540000000000001</v>
      </c>
      <c r="N15" s="56">
        <f>Boulder!$E$90</f>
        <v>3.3540000000000001</v>
      </c>
      <c r="O15" s="56">
        <f>Minneapolis!$E$90</f>
        <v>2.956</v>
      </c>
      <c r="P15" s="56">
        <f>Helena!$E$90</f>
        <v>2.956</v>
      </c>
      <c r="Q15" s="56">
        <f>Duluth!$E$90</f>
        <v>2.956</v>
      </c>
      <c r="R15" s="56">
        <f>Fairbanks!$E$90</f>
        <v>2.956</v>
      </c>
    </row>
    <row r="16" spans="1:18">
      <c r="A16" s="48"/>
      <c r="B16" s="49" t="s">
        <v>43</v>
      </c>
      <c r="C16" s="56">
        <f>Miami!$F$90</f>
        <v>0.251</v>
      </c>
      <c r="D16" s="56">
        <f>Houston!$F$90</f>
        <v>0.251</v>
      </c>
      <c r="E16" s="56">
        <f>Phoenix!$F$90</f>
        <v>0.251</v>
      </c>
      <c r="F16" s="56">
        <f>Atlanta!$F$90</f>
        <v>0.255</v>
      </c>
      <c r="G16" s="56">
        <f>LosAngeles!$F$90</f>
        <v>0.44</v>
      </c>
      <c r="H16" s="56">
        <f>LasVegas!$F$90</f>
        <v>0.251</v>
      </c>
      <c r="I16" s="56">
        <f>SanFrancisco!$F$90</f>
        <v>0.39200000000000002</v>
      </c>
      <c r="J16" s="56">
        <f>Baltimore!$F$90</f>
        <v>0.35499999999999998</v>
      </c>
      <c r="K16" s="56">
        <f>Albuquerque!$F$90</f>
        <v>0.36199999999999999</v>
      </c>
      <c r="L16" s="56">
        <f>Seattle!$F$90</f>
        <v>0.39200000000000002</v>
      </c>
      <c r="M16" s="56">
        <f>Chicago!$F$90</f>
        <v>0.38500000000000001</v>
      </c>
      <c r="N16" s="56">
        <f>Boulder!$F$90</f>
        <v>0.38500000000000001</v>
      </c>
      <c r="O16" s="56">
        <f>Minneapolis!$F$90</f>
        <v>0.38500000000000001</v>
      </c>
      <c r="P16" s="56">
        <f>Helena!$F$90</f>
        <v>0.38500000000000001</v>
      </c>
      <c r="Q16" s="56">
        <f>Duluth!$F$90</f>
        <v>0.48699999999999999</v>
      </c>
      <c r="R16" s="56">
        <f>Fairbanks!$F$90</f>
        <v>0.61599999999999999</v>
      </c>
    </row>
    <row r="17" spans="1:18">
      <c r="A17" s="48"/>
      <c r="B17" s="49" t="s">
        <v>44</v>
      </c>
      <c r="C17" s="56">
        <f>Miami!$G$90</f>
        <v>0.11</v>
      </c>
      <c r="D17" s="56">
        <f>Houston!$G$90</f>
        <v>0.11</v>
      </c>
      <c r="E17" s="56">
        <f>Phoenix!$G$90</f>
        <v>0.11</v>
      </c>
      <c r="F17" s="56">
        <f>Atlanta!$G$90</f>
        <v>0.129</v>
      </c>
      <c r="G17" s="56">
        <f>LosAngeles!$G$90</f>
        <v>0.27200000000000002</v>
      </c>
      <c r="H17" s="56">
        <f>LasVegas!$G$90</f>
        <v>0.11</v>
      </c>
      <c r="I17" s="56">
        <f>SanFrancisco!$G$90</f>
        <v>0.253</v>
      </c>
      <c r="J17" s="56">
        <f>Baltimore!$G$90</f>
        <v>0.27400000000000002</v>
      </c>
      <c r="K17" s="56">
        <f>Albuquerque!$G$90</f>
        <v>0.22500000000000001</v>
      </c>
      <c r="L17" s="56">
        <f>Seattle!$G$90</f>
        <v>0.253</v>
      </c>
      <c r="M17" s="56">
        <f>Chicago!$G$90</f>
        <v>0.30499999999999999</v>
      </c>
      <c r="N17" s="56">
        <f>Boulder!$G$90</f>
        <v>0.30499999999999999</v>
      </c>
      <c r="O17" s="56">
        <f>Minneapolis!$G$90</f>
        <v>0.30499999999999999</v>
      </c>
      <c r="P17" s="56">
        <f>Helena!$G$90</f>
        <v>0.30499999999999999</v>
      </c>
      <c r="Q17" s="56">
        <f>Duluth!$G$90</f>
        <v>0.40899999999999997</v>
      </c>
      <c r="R17" s="56">
        <f>Fairbanks!$G$90</f>
        <v>0.54100000000000004</v>
      </c>
    </row>
    <row r="18" spans="1:18">
      <c r="A18" s="48"/>
      <c r="B18" s="46" t="s">
        <v>45</v>
      </c>
    </row>
    <row r="19" spans="1:18">
      <c r="A19" s="48"/>
      <c r="B19" s="49" t="s">
        <v>224</v>
      </c>
      <c r="C19" s="55" t="s">
        <v>222</v>
      </c>
      <c r="D19" s="55" t="s">
        <v>222</v>
      </c>
      <c r="E19" s="55" t="s">
        <v>222</v>
      </c>
      <c r="F19" s="55" t="s">
        <v>222</v>
      </c>
      <c r="G19" s="55" t="s">
        <v>222</v>
      </c>
      <c r="H19" s="55" t="s">
        <v>222</v>
      </c>
      <c r="I19" s="55" t="s">
        <v>222</v>
      </c>
      <c r="J19" s="55" t="s">
        <v>222</v>
      </c>
      <c r="K19" s="55" t="s">
        <v>222</v>
      </c>
      <c r="L19" s="55" t="s">
        <v>222</v>
      </c>
      <c r="M19" s="55" t="s">
        <v>222</v>
      </c>
      <c r="N19" s="55" t="s">
        <v>222</v>
      </c>
      <c r="O19" s="55" t="s">
        <v>222</v>
      </c>
      <c r="P19" s="55" t="s">
        <v>222</v>
      </c>
      <c r="Q19" s="55" t="s">
        <v>222</v>
      </c>
      <c r="R19" s="55" t="s">
        <v>222</v>
      </c>
    </row>
    <row r="20" spans="1:18">
      <c r="A20" s="48"/>
      <c r="B20" s="49" t="s">
        <v>43</v>
      </c>
      <c r="C20" s="55" t="s">
        <v>222</v>
      </c>
      <c r="D20" s="55" t="s">
        <v>222</v>
      </c>
      <c r="E20" s="55" t="s">
        <v>222</v>
      </c>
      <c r="F20" s="55" t="s">
        <v>222</v>
      </c>
      <c r="G20" s="55" t="s">
        <v>222</v>
      </c>
      <c r="H20" s="55" t="s">
        <v>222</v>
      </c>
      <c r="I20" s="55" t="s">
        <v>222</v>
      </c>
      <c r="J20" s="55" t="s">
        <v>222</v>
      </c>
      <c r="K20" s="55" t="s">
        <v>222</v>
      </c>
      <c r="L20" s="55" t="s">
        <v>222</v>
      </c>
      <c r="M20" s="55" t="s">
        <v>222</v>
      </c>
      <c r="N20" s="55" t="s">
        <v>222</v>
      </c>
      <c r="O20" s="55" t="s">
        <v>222</v>
      </c>
      <c r="P20" s="55" t="s">
        <v>222</v>
      </c>
      <c r="Q20" s="55" t="s">
        <v>222</v>
      </c>
      <c r="R20" s="55" t="s">
        <v>222</v>
      </c>
    </row>
    <row r="21" spans="1:18">
      <c r="A21" s="48"/>
      <c r="B21" s="49" t="s">
        <v>44</v>
      </c>
      <c r="C21" s="55" t="s">
        <v>222</v>
      </c>
      <c r="D21" s="55" t="s">
        <v>222</v>
      </c>
      <c r="E21" s="55" t="s">
        <v>222</v>
      </c>
      <c r="F21" s="55" t="s">
        <v>222</v>
      </c>
      <c r="G21" s="55" t="s">
        <v>222</v>
      </c>
      <c r="H21" s="55" t="s">
        <v>222</v>
      </c>
      <c r="I21" s="55" t="s">
        <v>222</v>
      </c>
      <c r="J21" s="55" t="s">
        <v>222</v>
      </c>
      <c r="K21" s="55" t="s">
        <v>222</v>
      </c>
      <c r="L21" s="55" t="s">
        <v>222</v>
      </c>
      <c r="M21" s="55" t="s">
        <v>222</v>
      </c>
      <c r="N21" s="55" t="s">
        <v>222</v>
      </c>
      <c r="O21" s="55" t="s">
        <v>222</v>
      </c>
      <c r="P21" s="55" t="s">
        <v>222</v>
      </c>
      <c r="Q21" s="55" t="s">
        <v>222</v>
      </c>
      <c r="R21" s="55" t="s">
        <v>222</v>
      </c>
    </row>
    <row r="22" spans="1:18">
      <c r="A22" s="48"/>
      <c r="B22" s="46" t="s">
        <v>46</v>
      </c>
    </row>
    <row r="23" spans="1:18">
      <c r="A23" s="48"/>
      <c r="B23" s="49" t="s">
        <v>47</v>
      </c>
      <c r="C23" s="78" t="str">
        <f>BuildingSummary!$C$37</f>
        <v>Mass Floor</v>
      </c>
      <c r="D23" s="78" t="str">
        <f>BuildingSummary!$C$37</f>
        <v>Mass Floor</v>
      </c>
      <c r="E23" s="78" t="str">
        <f>BuildingSummary!$C$37</f>
        <v>Mass Floor</v>
      </c>
      <c r="F23" s="78" t="str">
        <f>BuildingSummary!$C$37</f>
        <v>Mass Floor</v>
      </c>
      <c r="G23" s="78" t="str">
        <f>BuildingSummary!$C$37</f>
        <v>Mass Floor</v>
      </c>
      <c r="H23" s="78" t="str">
        <f>BuildingSummary!$C$37</f>
        <v>Mass Floor</v>
      </c>
      <c r="I23" s="78" t="str">
        <f>BuildingSummary!$C$37</f>
        <v>Mass Floor</v>
      </c>
      <c r="J23" s="78" t="str">
        <f>BuildingSummary!$C$37</f>
        <v>Mass Floor</v>
      </c>
      <c r="K23" s="78" t="str">
        <f>BuildingSummary!$C$37</f>
        <v>Mass Floor</v>
      </c>
      <c r="L23" s="78" t="str">
        <f>BuildingSummary!$C$37</f>
        <v>Mass Floor</v>
      </c>
      <c r="M23" s="78" t="str">
        <f>BuildingSummary!$C$37</f>
        <v>Mass Floor</v>
      </c>
      <c r="N23" s="78" t="str">
        <f>BuildingSummary!$C$37</f>
        <v>Mass Floor</v>
      </c>
      <c r="O23" s="78" t="str">
        <f>BuildingSummary!$C$37</f>
        <v>Mass Floor</v>
      </c>
      <c r="P23" s="78" t="str">
        <f>BuildingSummary!$C$37</f>
        <v>Mass Floor</v>
      </c>
      <c r="Q23" s="78" t="str">
        <f>BuildingSummary!$C$37</f>
        <v>Mass Floor</v>
      </c>
      <c r="R23" s="78" t="str">
        <f>BuildingSummary!$C$37</f>
        <v>Mass Floor</v>
      </c>
    </row>
    <row r="24" spans="1:18">
      <c r="A24" s="48"/>
      <c r="B24" s="50" t="s">
        <v>49</v>
      </c>
      <c r="C24" s="45" t="str">
        <f>BuildingSummary!$C$38</f>
        <v>4 in slab-on-grade</v>
      </c>
      <c r="D24" s="45" t="str">
        <f>BuildingSummary!$C$38</f>
        <v>4 in slab-on-grade</v>
      </c>
      <c r="E24" s="45" t="str">
        <f>BuildingSummary!$C$38</f>
        <v>4 in slab-on-grade</v>
      </c>
      <c r="F24" s="45" t="str">
        <f>BuildingSummary!$C$38</f>
        <v>4 in slab-on-grade</v>
      </c>
      <c r="G24" s="45" t="str">
        <f>BuildingSummary!$C$38</f>
        <v>4 in slab-on-grade</v>
      </c>
      <c r="H24" s="45" t="str">
        <f>BuildingSummary!$C$38</f>
        <v>4 in slab-on-grade</v>
      </c>
      <c r="I24" s="45" t="str">
        <f>BuildingSummary!$C$38</f>
        <v>4 in slab-on-grade</v>
      </c>
      <c r="J24" s="45" t="str">
        <f>BuildingSummary!$C$38</f>
        <v>4 in slab-on-grade</v>
      </c>
      <c r="K24" s="45" t="str">
        <f>BuildingSummary!$C$38</f>
        <v>4 in slab-on-grade</v>
      </c>
      <c r="L24" s="45" t="str">
        <f>BuildingSummary!$C$38</f>
        <v>4 in slab-on-grade</v>
      </c>
      <c r="M24" s="45" t="str">
        <f>BuildingSummary!$C$38</f>
        <v>4 in slab-on-grade</v>
      </c>
      <c r="N24" s="45" t="str">
        <f>BuildingSummary!$C$38</f>
        <v>4 in slab-on-grade</v>
      </c>
      <c r="O24" s="45" t="str">
        <f>BuildingSummary!$C$38</f>
        <v>4 in slab-on-grade</v>
      </c>
      <c r="P24" s="45" t="str">
        <f>BuildingSummary!$C$38</f>
        <v>4 in slab-on-grade</v>
      </c>
      <c r="Q24" s="45" t="str">
        <f>BuildingSummary!$C$38</f>
        <v>4 in slab-on-grade</v>
      </c>
      <c r="R24" s="45" t="str">
        <f>BuildingSummary!$C$38</f>
        <v>4 in slab-on-grade</v>
      </c>
    </row>
    <row r="25" spans="1:18">
      <c r="A25" s="48"/>
      <c r="B25" s="49" t="s">
        <v>223</v>
      </c>
      <c r="C25" s="56">
        <f>1/Miami!$D$49</f>
        <v>0.32051282051282048</v>
      </c>
      <c r="D25" s="56">
        <f>1/Houston!$D$49</f>
        <v>0.32051282051282048</v>
      </c>
      <c r="E25" s="56">
        <f>1/Phoenix!$D$49</f>
        <v>0.32051282051282048</v>
      </c>
      <c r="F25" s="56">
        <f>1/Atlanta!$D$49</f>
        <v>0.32051282051282048</v>
      </c>
      <c r="G25" s="56">
        <f>1/LosAngeles!$D$49</f>
        <v>0.32051282051282048</v>
      </c>
      <c r="H25" s="56">
        <f>1/LasVegas!$D$49</f>
        <v>0.32051282051282048</v>
      </c>
      <c r="I25" s="56">
        <f>1/SanFrancisco!$D$49</f>
        <v>0.32051282051282048</v>
      </c>
      <c r="J25" s="56">
        <f>1/Baltimore!$D$49</f>
        <v>0.32051282051282048</v>
      </c>
      <c r="K25" s="56">
        <f>1/Albuquerque!$D$49</f>
        <v>0.32051282051282048</v>
      </c>
      <c r="L25" s="56">
        <f>1/Seattle!$D$49</f>
        <v>0.32051282051282048</v>
      </c>
      <c r="M25" s="56">
        <f>1/Chicago!$D$49</f>
        <v>0.32051282051282048</v>
      </c>
      <c r="N25" s="56">
        <f>1/Boulder!$D$49</f>
        <v>0.32051282051282048</v>
      </c>
      <c r="O25" s="56">
        <f>1/Minneapolis!$D$49</f>
        <v>0.32051282051282048</v>
      </c>
      <c r="P25" s="56">
        <f>1/Helena!$D$49</f>
        <v>0.32051282051282048</v>
      </c>
      <c r="Q25" s="56">
        <f>1/Duluth!$D$49</f>
        <v>0.32051282051282048</v>
      </c>
      <c r="R25" s="56">
        <f>1/Fairbanks!$D$49</f>
        <v>0.32051282051282048</v>
      </c>
    </row>
    <row r="26" spans="1:18">
      <c r="A26" s="46" t="s">
        <v>55</v>
      </c>
      <c r="B26" s="4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spans="1:18">
      <c r="A27" s="48"/>
      <c r="B27" s="46" t="s">
        <v>60</v>
      </c>
    </row>
    <row r="28" spans="1:18">
      <c r="A28" s="48"/>
      <c r="B28" s="49" t="s">
        <v>225</v>
      </c>
    </row>
    <row r="29" spans="1:18">
      <c r="A29" s="48"/>
      <c r="B29" s="49" t="str">
        <f>Miami!A134</f>
        <v>PSZ-AC_10:10_UNITARY_PACKAGE_COOLCOIL</v>
      </c>
      <c r="C29" s="56">
        <f>10^(-3)*Miami!$C134</f>
        <v>38.626940000000005</v>
      </c>
      <c r="D29" s="56">
        <f>10^(-3)*Houston!$C134</f>
        <v>26.093070000000001</v>
      </c>
      <c r="E29" s="56">
        <f>10^(-3)*Phoenix!$C134</f>
        <v>28.301810000000003</v>
      </c>
      <c r="F29" s="56">
        <f>10^(-3)*Atlanta!$C134</f>
        <v>25.956830000000004</v>
      </c>
      <c r="G29" s="56">
        <f>10^(-3)*LosAngeles!$C134</f>
        <v>20.50339</v>
      </c>
      <c r="H29" s="56">
        <f>10^(-3)*LasVegas!$C134</f>
        <v>21.604590000000002</v>
      </c>
      <c r="I29" s="56">
        <f>10^(-3)*SanFrancisco!$C134</f>
        <v>12.953290000000001</v>
      </c>
      <c r="J29" s="56">
        <f>10^(-3)*Baltimore!$C134</f>
        <v>27.644090000000002</v>
      </c>
      <c r="K29" s="56">
        <f>10^(-3)*Albuquerque!$C134</f>
        <v>19.62527</v>
      </c>
      <c r="L29" s="56">
        <f>10^(-3)*Seattle!$C134</f>
        <v>16.094380000000001</v>
      </c>
      <c r="M29" s="56">
        <f>10^(-3)*Chicago!$C134</f>
        <v>37.259709999999998</v>
      </c>
      <c r="N29" s="56">
        <f>10^(-3)*Boulder!$C134</f>
        <v>27.144690000000001</v>
      </c>
      <c r="O29" s="56">
        <f>10^(-3)*Minneapolis!$C134</f>
        <v>42.01925</v>
      </c>
      <c r="P29" s="56">
        <f>10^(-3)*Helena!$C134</f>
        <v>30.562439999999999</v>
      </c>
      <c r="Q29" s="56">
        <f>10^(-3)*Duluth!$C134</f>
        <v>44.91187</v>
      </c>
      <c r="R29" s="56">
        <f>10^(-3)*Fairbanks!$C134</f>
        <v>39.42389</v>
      </c>
    </row>
    <row r="30" spans="1:18">
      <c r="A30" s="48"/>
      <c r="B30" s="49" t="str">
        <f>Miami!A135</f>
        <v>PSZ-AC_1:1_UNITARY_PACKAGE_COOLCOIL</v>
      </c>
      <c r="C30" s="56">
        <f>10^(-3)*Miami!$C135</f>
        <v>84.001840000000001</v>
      </c>
      <c r="D30" s="56">
        <f>10^(-3)*Houston!$C135</f>
        <v>68.265720000000002</v>
      </c>
      <c r="E30" s="56">
        <f>10^(-3)*Phoenix!$C135</f>
        <v>63.755690000000001</v>
      </c>
      <c r="F30" s="56">
        <f>10^(-3)*Atlanta!$C135</f>
        <v>62.956580000000002</v>
      </c>
      <c r="G30" s="56">
        <f>10^(-3)*LosAngeles!$C135</f>
        <v>51.683339999999994</v>
      </c>
      <c r="H30" s="56">
        <f>10^(-3)*LasVegas!$C135</f>
        <v>52.110300000000002</v>
      </c>
      <c r="I30" s="56">
        <f>10^(-3)*SanFrancisco!$C135</f>
        <v>35.338160000000002</v>
      </c>
      <c r="J30" s="56">
        <f>10^(-3)*Baltimore!$C135</f>
        <v>58.917120000000004</v>
      </c>
      <c r="K30" s="56">
        <f>10^(-3)*Albuquerque!$C135</f>
        <v>41.566610000000004</v>
      </c>
      <c r="L30" s="56">
        <f>10^(-3)*Seattle!$C135</f>
        <v>37.366489999999999</v>
      </c>
      <c r="M30" s="56">
        <f>10^(-3)*Chicago!$C135</f>
        <v>61.841999999999999</v>
      </c>
      <c r="N30" s="56">
        <f>10^(-3)*Boulder!$C135</f>
        <v>40.341500000000003</v>
      </c>
      <c r="O30" s="56">
        <f>10^(-3)*Minneapolis!$C135</f>
        <v>60.039680000000004</v>
      </c>
      <c r="P30" s="56">
        <f>10^(-3)*Helena!$C135</f>
        <v>50.104120000000002</v>
      </c>
      <c r="Q30" s="56">
        <f>10^(-3)*Duluth!$C135</f>
        <v>68.316199999999995</v>
      </c>
      <c r="R30" s="56">
        <f>10^(-3)*Fairbanks!$C135</f>
        <v>66.314720000000008</v>
      </c>
    </row>
    <row r="31" spans="1:18">
      <c r="A31" s="48"/>
      <c r="B31" s="49" t="str">
        <f>Miami!A136</f>
        <v>PSZ-AC_2:2_UNITARY_PACKAGE_COOLCOIL</v>
      </c>
      <c r="C31" s="56">
        <f>10^(-3)*Miami!$C136</f>
        <v>33.519440000000003</v>
      </c>
      <c r="D31" s="56">
        <f>10^(-3)*Houston!$C136</f>
        <v>31.65192</v>
      </c>
      <c r="E31" s="56">
        <f>10^(-3)*Phoenix!$C136</f>
        <v>29.027000000000001</v>
      </c>
      <c r="F31" s="56">
        <f>10^(-3)*Atlanta!$C136</f>
        <v>30.032319999999999</v>
      </c>
      <c r="G31" s="56">
        <f>10^(-3)*LosAngeles!$C136</f>
        <v>24.356159999999999</v>
      </c>
      <c r="H31" s="56">
        <f>10^(-3)*LasVegas!$C136</f>
        <v>24.282889999999998</v>
      </c>
      <c r="I31" s="56">
        <f>10^(-3)*SanFrancisco!$C136</f>
        <v>17.435140000000001</v>
      </c>
      <c r="J31" s="56">
        <f>10^(-3)*Baltimore!$C136</f>
        <v>22.845849999999999</v>
      </c>
      <c r="K31" s="56">
        <f>10^(-3)*Albuquerque!$C136</f>
        <v>20.0227</v>
      </c>
      <c r="L31" s="56">
        <f>10^(-3)*Seattle!$C136</f>
        <v>18.668320000000001</v>
      </c>
      <c r="M31" s="56">
        <f>10^(-3)*Chicago!$C136</f>
        <v>22.389419999999998</v>
      </c>
      <c r="N31" s="56">
        <f>10^(-3)*Boulder!$C136</f>
        <v>18.539930000000002</v>
      </c>
      <c r="O31" s="56">
        <f>10^(-3)*Minneapolis!$C136</f>
        <v>23.356750000000002</v>
      </c>
      <c r="P31" s="56">
        <f>10^(-3)*Helena!$C136</f>
        <v>20.394909999999999</v>
      </c>
      <c r="Q31" s="56">
        <f>10^(-3)*Duluth!$C136</f>
        <v>27.247520000000002</v>
      </c>
      <c r="R31" s="56">
        <f>10^(-3)*Fairbanks!$C136</f>
        <v>27.10277</v>
      </c>
    </row>
    <row r="32" spans="1:18">
      <c r="A32" s="48"/>
      <c r="B32" s="49" t="str">
        <f>Miami!A137</f>
        <v>PSZ-AC_3:3_UNITARY_PACKAGE_COOLCOIL</v>
      </c>
      <c r="C32" s="56">
        <f>10^(-3)*Miami!$C137</f>
        <v>27.208930000000002</v>
      </c>
      <c r="D32" s="56">
        <f>10^(-3)*Houston!$C137</f>
        <v>24.913250000000001</v>
      </c>
      <c r="E32" s="56">
        <f>10^(-3)*Phoenix!$C137</f>
        <v>24.556630000000002</v>
      </c>
      <c r="F32" s="56">
        <f>10^(-3)*Atlanta!$C137</f>
        <v>25.179639999999999</v>
      </c>
      <c r="G32" s="56">
        <f>10^(-3)*LosAngeles!$C137</f>
        <v>20.376240000000003</v>
      </c>
      <c r="H32" s="56">
        <f>10^(-3)*LasVegas!$C137</f>
        <v>20.03511</v>
      </c>
      <c r="I32" s="56">
        <f>10^(-3)*SanFrancisco!$C137</f>
        <v>13.67449</v>
      </c>
      <c r="J32" s="56">
        <f>10^(-3)*Baltimore!$C137</f>
        <v>22.15841</v>
      </c>
      <c r="K32" s="56">
        <f>10^(-3)*Albuquerque!$C137</f>
        <v>15.43449</v>
      </c>
      <c r="L32" s="56">
        <f>10^(-3)*Seattle!$C137</f>
        <v>14.839650000000001</v>
      </c>
      <c r="M32" s="56">
        <f>10^(-3)*Chicago!$C137</f>
        <v>25.105460000000001</v>
      </c>
      <c r="N32" s="56">
        <f>10^(-3)*Boulder!$C137</f>
        <v>17.468799999999998</v>
      </c>
      <c r="O32" s="56">
        <f>10^(-3)*Minneapolis!$C137</f>
        <v>26.40062</v>
      </c>
      <c r="P32" s="56">
        <f>10^(-3)*Helena!$C137</f>
        <v>20.334590000000002</v>
      </c>
      <c r="Q32" s="56">
        <f>10^(-3)*Duluth!$C137</f>
        <v>30.35821</v>
      </c>
      <c r="R32" s="56">
        <f>10^(-3)*Fairbanks!$C137</f>
        <v>27.053450000000002</v>
      </c>
    </row>
    <row r="33" spans="1:18">
      <c r="A33" s="48"/>
      <c r="B33" s="49" t="str">
        <f>Miami!A138</f>
        <v>PSZ-AC_4:4_UNITARY_PACKAGE_COOLCOIL</v>
      </c>
      <c r="C33" s="56">
        <f>10^(-3)*Miami!$C138</f>
        <v>26.599409999999999</v>
      </c>
      <c r="D33" s="56">
        <f>10^(-3)*Houston!$C138</f>
        <v>24.280380000000001</v>
      </c>
      <c r="E33" s="56">
        <f>10^(-3)*Phoenix!$C138</f>
        <v>23.894729999999999</v>
      </c>
      <c r="F33" s="56">
        <f>10^(-3)*Atlanta!$C138</f>
        <v>24.525980000000001</v>
      </c>
      <c r="G33" s="56">
        <f>10^(-3)*LosAngeles!$C138</f>
        <v>19.9937</v>
      </c>
      <c r="H33" s="56">
        <f>10^(-3)*LasVegas!$C138</f>
        <v>19.603729999999999</v>
      </c>
      <c r="I33" s="56">
        <f>10^(-3)*SanFrancisco!$C138</f>
        <v>13.294020000000002</v>
      </c>
      <c r="J33" s="56">
        <f>10^(-3)*Baltimore!$C138</f>
        <v>21.51971</v>
      </c>
      <c r="K33" s="56">
        <f>10^(-3)*Albuquerque!$C138</f>
        <v>14.980560000000001</v>
      </c>
      <c r="L33" s="56">
        <f>10^(-3)*Seattle!$C138</f>
        <v>14.448590000000001</v>
      </c>
      <c r="M33" s="56">
        <f>10^(-3)*Chicago!$C138</f>
        <v>25.101869999999998</v>
      </c>
      <c r="N33" s="56">
        <f>10^(-3)*Boulder!$C138</f>
        <v>17.639700000000001</v>
      </c>
      <c r="O33" s="56">
        <f>10^(-3)*Minneapolis!$C138</f>
        <v>28.506049999999998</v>
      </c>
      <c r="P33" s="56">
        <f>10^(-3)*Helena!$C138</f>
        <v>20.331910000000001</v>
      </c>
      <c r="Q33" s="56">
        <f>10^(-3)*Duluth!$C138</f>
        <v>30.563959999999998</v>
      </c>
      <c r="R33" s="56">
        <f>10^(-3)*Fairbanks!$C138</f>
        <v>27.051390000000001</v>
      </c>
    </row>
    <row r="34" spans="1:18">
      <c r="A34" s="48"/>
      <c r="B34" s="49" t="str">
        <f>Miami!A139</f>
        <v>PSZ-AC_5:5_UNITARY_PACKAGE_COOLCOIL</v>
      </c>
      <c r="C34" s="56">
        <f>10^(-3)*Miami!$C139</f>
        <v>26.503240000000002</v>
      </c>
      <c r="D34" s="56">
        <f>10^(-3)*Houston!$C139</f>
        <v>24.169430000000002</v>
      </c>
      <c r="E34" s="56">
        <f>10^(-3)*Phoenix!$C139</f>
        <v>23.764810000000001</v>
      </c>
      <c r="F34" s="56">
        <f>10^(-3)*Atlanta!$C139</f>
        <v>24.41066</v>
      </c>
      <c r="G34" s="56">
        <f>10^(-3)*LosAngeles!$C139</f>
        <v>19.92728</v>
      </c>
      <c r="H34" s="56">
        <f>10^(-3)*LasVegas!$C139</f>
        <v>19.513169999999999</v>
      </c>
      <c r="I34" s="56">
        <f>10^(-3)*SanFrancisco!$C139</f>
        <v>13.21372</v>
      </c>
      <c r="J34" s="56">
        <f>10^(-3)*Baltimore!$C139</f>
        <v>21.401240000000001</v>
      </c>
      <c r="K34" s="56">
        <f>10^(-3)*Albuquerque!$C139</f>
        <v>14.893979999999999</v>
      </c>
      <c r="L34" s="56">
        <f>10^(-3)*Seattle!$C139</f>
        <v>14.367940000000001</v>
      </c>
      <c r="M34" s="56">
        <f>10^(-3)*Chicago!$C139</f>
        <v>25.11561</v>
      </c>
      <c r="N34" s="56">
        <f>10^(-3)*Boulder!$C139</f>
        <v>17.691320000000001</v>
      </c>
      <c r="O34" s="56">
        <f>10^(-3)*Minneapolis!$C139</f>
        <v>28.520119999999999</v>
      </c>
      <c r="P34" s="56">
        <f>10^(-3)*Helena!$C139</f>
        <v>20.343779999999999</v>
      </c>
      <c r="Q34" s="56">
        <f>10^(-3)*Duluth!$C139</f>
        <v>30.578569999999999</v>
      </c>
      <c r="R34" s="56">
        <f>10^(-3)*Fairbanks!$C139</f>
        <v>27.062390000000001</v>
      </c>
    </row>
    <row r="35" spans="1:18">
      <c r="A35" s="48"/>
      <c r="B35" s="49" t="str">
        <f>Miami!A140</f>
        <v>PSZ-AC_6:6_UNITARY_PACKAGE_COOLCOIL</v>
      </c>
      <c r="C35" s="56">
        <f>10^(-3)*Miami!$C140</f>
        <v>47.409150000000004</v>
      </c>
      <c r="D35" s="56">
        <f>10^(-3)*Houston!$C140</f>
        <v>42.93967</v>
      </c>
      <c r="E35" s="56">
        <f>10^(-3)*Phoenix!$C140</f>
        <v>42.27102</v>
      </c>
      <c r="F35" s="56">
        <f>10^(-3)*Atlanta!$C140</f>
        <v>43.250330000000005</v>
      </c>
      <c r="G35" s="56">
        <f>10^(-3)*LosAngeles!$C140</f>
        <v>36.350160000000002</v>
      </c>
      <c r="H35" s="56">
        <f>10^(-3)*LasVegas!$C140</f>
        <v>35.687860000000001</v>
      </c>
      <c r="I35" s="56">
        <f>10^(-3)*SanFrancisco!$C140</f>
        <v>23.290849999999999</v>
      </c>
      <c r="J35" s="56">
        <f>10^(-3)*Baltimore!$C140</f>
        <v>37.605580000000003</v>
      </c>
      <c r="K35" s="56">
        <f>10^(-3)*Albuquerque!$C140</f>
        <v>26.574169999999999</v>
      </c>
      <c r="L35" s="56">
        <f>10^(-3)*Seattle!$C140</f>
        <v>25.586360000000003</v>
      </c>
      <c r="M35" s="56">
        <f>10^(-3)*Chicago!$C140</f>
        <v>49.942450000000001</v>
      </c>
      <c r="N35" s="56">
        <f>10^(-3)*Boulder!$C140</f>
        <v>36.620940000000004</v>
      </c>
      <c r="O35" s="56">
        <f>10^(-3)*Minneapolis!$C140</f>
        <v>56.74803</v>
      </c>
      <c r="P35" s="56">
        <f>10^(-3)*Helena!$C140</f>
        <v>41.396949999999997</v>
      </c>
      <c r="Q35" s="56">
        <f>10^(-3)*Duluth!$C140</f>
        <v>60.854959999999998</v>
      </c>
      <c r="R35" s="56">
        <f>10^(-3)*Fairbanks!$C140</f>
        <v>53.902140000000003</v>
      </c>
    </row>
    <row r="36" spans="1:18">
      <c r="A36" s="48"/>
      <c r="B36" s="49" t="str">
        <f>Miami!A141</f>
        <v>PSZ-AC_7:7_UNITARY_PACKAGE_COOLCOIL</v>
      </c>
      <c r="C36" s="56">
        <f>10^(-3)*Miami!$C141</f>
        <v>24.717230000000001</v>
      </c>
      <c r="D36" s="56">
        <f>10^(-3)*Houston!$C141</f>
        <v>22.337520000000001</v>
      </c>
      <c r="E36" s="56">
        <f>10^(-3)*Phoenix!$C141</f>
        <v>21.923000000000002</v>
      </c>
      <c r="F36" s="56">
        <f>10^(-3)*Atlanta!$C141</f>
        <v>22.520400000000002</v>
      </c>
      <c r="G36" s="56">
        <f>10^(-3)*LosAngeles!$C141</f>
        <v>18.805340000000001</v>
      </c>
      <c r="H36" s="56">
        <f>10^(-3)*LasVegas!$C141</f>
        <v>18.31024</v>
      </c>
      <c r="I36" s="56">
        <f>10^(-3)*SanFrancisco!$C141</f>
        <v>12.136480000000001</v>
      </c>
      <c r="J36" s="56">
        <f>10^(-3)*Baltimore!$C141</f>
        <v>19.588480000000001</v>
      </c>
      <c r="K36" s="56">
        <f>10^(-3)*Albuquerque!$C141</f>
        <v>13.739030000000001</v>
      </c>
      <c r="L36" s="56">
        <f>10^(-3)*Seattle!$C141</f>
        <v>13.270239999999999</v>
      </c>
      <c r="M36" s="56">
        <f>10^(-3)*Chicago!$C141</f>
        <v>25.115990000000004</v>
      </c>
      <c r="N36" s="56">
        <f>10^(-3)*Boulder!$C141</f>
        <v>18.23216</v>
      </c>
      <c r="O36" s="56">
        <f>10^(-3)*Minneapolis!$C141</f>
        <v>28.520479999999999</v>
      </c>
      <c r="P36" s="56">
        <f>10^(-3)*Helena!$C141</f>
        <v>20.659389999999998</v>
      </c>
      <c r="Q36" s="56">
        <f>10^(-3)*Duluth!$C141</f>
        <v>30.57892</v>
      </c>
      <c r="R36" s="56">
        <f>10^(-3)*Fairbanks!$C141</f>
        <v>27.0626</v>
      </c>
    </row>
    <row r="37" spans="1:18">
      <c r="A37" s="48"/>
      <c r="B37" s="49" t="str">
        <f>Miami!A142</f>
        <v>PSZ-AC_8:8_UNITARY_PACKAGE_COOLCOIL</v>
      </c>
      <c r="C37" s="56">
        <f>10^(-3)*Miami!$C142</f>
        <v>24.625580000000003</v>
      </c>
      <c r="D37" s="56">
        <f>10^(-3)*Houston!$C142</f>
        <v>22.236709999999999</v>
      </c>
      <c r="E37" s="56">
        <f>10^(-3)*Phoenix!$C142</f>
        <v>21.837910000000001</v>
      </c>
      <c r="F37" s="56">
        <f>10^(-3)*Atlanta!$C142</f>
        <v>22.416220000000003</v>
      </c>
      <c r="G37" s="56">
        <f>10^(-3)*LosAngeles!$C142</f>
        <v>18.74044</v>
      </c>
      <c r="H37" s="56">
        <f>10^(-3)*LasVegas!$C142</f>
        <v>18.253319999999999</v>
      </c>
      <c r="I37" s="56">
        <f>10^(-3)*SanFrancisco!$C142</f>
        <v>12.080690000000001</v>
      </c>
      <c r="J37" s="56">
        <f>10^(-3)*Baltimore!$C142</f>
        <v>19.489529999999998</v>
      </c>
      <c r="K37" s="56">
        <f>10^(-3)*Albuquerque!$C142</f>
        <v>13.67989</v>
      </c>
      <c r="L37" s="56">
        <f>10^(-3)*Seattle!$C142</f>
        <v>13.212610000000002</v>
      </c>
      <c r="M37" s="56">
        <f>10^(-3)*Chicago!$C142</f>
        <v>25.108310000000003</v>
      </c>
      <c r="N37" s="56">
        <f>10^(-3)*Boulder!$C142</f>
        <v>18.254380000000001</v>
      </c>
      <c r="O37" s="56">
        <f>10^(-3)*Minneapolis!$C142</f>
        <v>28.51201</v>
      </c>
      <c r="P37" s="56">
        <f>10^(-3)*Helena!$C142</f>
        <v>20.675150000000002</v>
      </c>
      <c r="Q37" s="56">
        <f>10^(-3)*Duluth!$C142</f>
        <v>30.569790000000001</v>
      </c>
      <c r="R37" s="56">
        <f>10^(-3)*Fairbanks!$C142</f>
        <v>27.054990000000004</v>
      </c>
    </row>
    <row r="38" spans="1:18">
      <c r="A38" s="48"/>
      <c r="B38" s="49" t="str">
        <f>Miami!A143</f>
        <v>PSZ-AC_9:9_UNITARY_PACKAGE_COOLCOIL</v>
      </c>
      <c r="C38" s="56">
        <f>10^(-3)*Miami!$C143</f>
        <v>24.946540000000002</v>
      </c>
      <c r="D38" s="56">
        <f>10^(-3)*Houston!$C143</f>
        <v>22.350990000000003</v>
      </c>
      <c r="E38" s="56">
        <f>10^(-3)*Phoenix!$C143</f>
        <v>22.082280000000001</v>
      </c>
      <c r="F38" s="56">
        <f>10^(-3)*Atlanta!$C143</f>
        <v>22.521509999999999</v>
      </c>
      <c r="G38" s="56">
        <f>10^(-3)*LosAngeles!$C143</f>
        <v>18.793869999999998</v>
      </c>
      <c r="H38" s="56">
        <f>10^(-3)*LasVegas!$C143</f>
        <v>18.34488</v>
      </c>
      <c r="I38" s="56">
        <f>10^(-3)*SanFrancisco!$C143</f>
        <v>12.103590000000001</v>
      </c>
      <c r="J38" s="56">
        <f>10^(-3)*Baltimore!$C143</f>
        <v>19.560389999999998</v>
      </c>
      <c r="K38" s="56">
        <f>10^(-3)*Albuquerque!$C143</f>
        <v>13.707469999999999</v>
      </c>
      <c r="L38" s="56">
        <f>10^(-3)*Seattle!$C143</f>
        <v>13.249559999999999</v>
      </c>
      <c r="M38" s="56">
        <f>10^(-3)*Chicago!$C143</f>
        <v>25.21435</v>
      </c>
      <c r="N38" s="56">
        <f>10^(-3)*Boulder!$C143</f>
        <v>18.336400000000001</v>
      </c>
      <c r="O38" s="56">
        <f>10^(-3)*Minneapolis!$C143</f>
        <v>28.609830000000002</v>
      </c>
      <c r="P38" s="56">
        <f>10^(-3)*Helena!$C143</f>
        <v>20.749089999999999</v>
      </c>
      <c r="Q38" s="56">
        <f>10^(-3)*Duluth!$C143</f>
        <v>30.665400000000002</v>
      </c>
      <c r="R38" s="56">
        <f>10^(-3)*Fairbanks!$C143</f>
        <v>27.11562</v>
      </c>
    </row>
    <row r="39" spans="1:18">
      <c r="A39" s="48"/>
      <c r="B39" s="49" t="s">
        <v>226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</row>
    <row r="40" spans="1:18">
      <c r="A40" s="48"/>
      <c r="B40" s="49" t="str">
        <f>Miami!A146</f>
        <v>PSZ-AC_10:10_UNITARY_PACKAGE_HEATCOIL</v>
      </c>
      <c r="C40" s="56">
        <f>10^(-3)*Miami!$C146</f>
        <v>15.99985</v>
      </c>
      <c r="D40" s="56">
        <f>10^(-3)*Houston!$C146</f>
        <v>26.383369999999999</v>
      </c>
      <c r="E40" s="56">
        <f>10^(-3)*Phoenix!$C146</f>
        <v>20.732810000000001</v>
      </c>
      <c r="F40" s="56">
        <f>10^(-3)*Atlanta!$C146</f>
        <v>31.50422</v>
      </c>
      <c r="G40" s="56">
        <f>10^(-3)*LosAngeles!$C146</f>
        <v>16.870909999999999</v>
      </c>
      <c r="H40" s="56">
        <f>10^(-3)*LasVegas!$C146</f>
        <v>24.685410000000001</v>
      </c>
      <c r="I40" s="56">
        <f>10^(-3)*SanFrancisco!$C146</f>
        <v>19.90494</v>
      </c>
      <c r="J40" s="56">
        <f>10^(-3)*Baltimore!$C146</f>
        <v>35.664660000000005</v>
      </c>
      <c r="K40" s="56">
        <f>10^(-3)*Albuquerque!$C146</f>
        <v>28.809919999999998</v>
      </c>
      <c r="L40" s="56">
        <f>10^(-3)*Seattle!$C146</f>
        <v>27.758369999999999</v>
      </c>
      <c r="M40" s="56">
        <f>10^(-3)*Chicago!$C146</f>
        <v>46.787210000000002</v>
      </c>
      <c r="N40" s="56">
        <f>10^(-3)*Boulder!$C146</f>
        <v>38.051140000000004</v>
      </c>
      <c r="O40" s="56">
        <f>10^(-3)*Minneapolis!$C146</f>
        <v>52.386710000000001</v>
      </c>
      <c r="P40" s="56">
        <f>10^(-3)*Helena!$C146</f>
        <v>49.511679999999998</v>
      </c>
      <c r="Q40" s="56">
        <f>10^(-3)*Duluth!$C146</f>
        <v>54.751050000000006</v>
      </c>
      <c r="R40" s="56">
        <f>10^(-3)*Fairbanks!$C146</f>
        <v>73.943030000000007</v>
      </c>
    </row>
    <row r="41" spans="1:18">
      <c r="A41" s="48"/>
      <c r="B41" s="49" t="str">
        <f>Miami!A147</f>
        <v>PSZ-AC_1:1_UNITARY_PACKAGE_HEATCOIL</v>
      </c>
      <c r="C41" s="56">
        <f>10^(-3)*Miami!$C147</f>
        <v>26.007290000000001</v>
      </c>
      <c r="D41" s="56">
        <f>10^(-3)*Houston!$C147</f>
        <v>45.853279999999998</v>
      </c>
      <c r="E41" s="56">
        <f>10^(-3)*Phoenix!$C147</f>
        <v>35.475099999999998</v>
      </c>
      <c r="F41" s="56">
        <f>10^(-3)*Atlanta!$C147</f>
        <v>55.019880000000001</v>
      </c>
      <c r="G41" s="56">
        <f>10^(-3)*LosAngeles!$C147</f>
        <v>28.998950000000001</v>
      </c>
      <c r="H41" s="56">
        <f>10^(-3)*LasVegas!$C147</f>
        <v>42.844860000000004</v>
      </c>
      <c r="I41" s="56">
        <f>10^(-3)*SanFrancisco!$C147</f>
        <v>34.72681</v>
      </c>
      <c r="J41" s="56">
        <f>10^(-3)*Baltimore!$C147</f>
        <v>62.710500000000003</v>
      </c>
      <c r="K41" s="56">
        <f>10^(-3)*Albuquerque!$C147</f>
        <v>50.471449999999997</v>
      </c>
      <c r="L41" s="56">
        <f>10^(-3)*Seattle!$C147</f>
        <v>48.761940000000003</v>
      </c>
      <c r="M41" s="56">
        <f>10^(-3)*Chicago!$C147</f>
        <v>82.364620000000002</v>
      </c>
      <c r="N41" s="56">
        <f>10^(-3)*Boulder!$C147</f>
        <v>66.853929999999991</v>
      </c>
      <c r="O41" s="56">
        <f>10^(-3)*Minneapolis!$C147</f>
        <v>92.42801</v>
      </c>
      <c r="P41" s="56">
        <f>10^(-3)*Helena!$C147</f>
        <v>87.211929999999995</v>
      </c>
      <c r="Q41" s="56">
        <f>10^(-3)*Duluth!$C147</f>
        <v>96.672750000000008</v>
      </c>
      <c r="R41" s="56">
        <f>10^(-3)*Fairbanks!$C147</f>
        <v>130.72869</v>
      </c>
    </row>
    <row r="42" spans="1:18">
      <c r="A42" s="48"/>
      <c r="B42" s="49" t="str">
        <f>Miami!A148</f>
        <v>PSZ-AC_2:2_UNITARY_PACKAGE_HEATCOIL</v>
      </c>
      <c r="C42" s="56">
        <f>10^(-3)*Miami!$C148</f>
        <v>10.250959999999999</v>
      </c>
      <c r="D42" s="56">
        <f>10^(-3)*Houston!$C148</f>
        <v>19.672070000000001</v>
      </c>
      <c r="E42" s="56">
        <f>10^(-3)*Phoenix!$C148</f>
        <v>14.96782</v>
      </c>
      <c r="F42" s="56">
        <f>10^(-3)*Atlanta!$C148</f>
        <v>23.758310000000002</v>
      </c>
      <c r="G42" s="56">
        <f>10^(-3)*LosAngeles!$C148</f>
        <v>12.334280000000001</v>
      </c>
      <c r="H42" s="56">
        <f>10^(-3)*LasVegas!$C148</f>
        <v>18.406089999999999</v>
      </c>
      <c r="I42" s="56">
        <f>10^(-3)*SanFrancisco!$C148</f>
        <v>15.019260000000001</v>
      </c>
      <c r="J42" s="56">
        <f>10^(-3)*Baltimore!$C148</f>
        <v>27.26763</v>
      </c>
      <c r="K42" s="56">
        <f>10^(-3)*Albuquerque!$C148</f>
        <v>21.91066</v>
      </c>
      <c r="L42" s="56">
        <f>10^(-3)*Seattle!$C148</f>
        <v>21.20617</v>
      </c>
      <c r="M42" s="56">
        <f>10^(-3)*Chicago!$C148</f>
        <v>35.839349999999996</v>
      </c>
      <c r="N42" s="56">
        <f>10^(-3)*Boulder!$C148</f>
        <v>29.06869</v>
      </c>
      <c r="O42" s="56">
        <f>10^(-3)*Minneapolis!$C148</f>
        <v>40.299169999999997</v>
      </c>
      <c r="P42" s="56">
        <f>10^(-3)*Helena!$C148</f>
        <v>37.989559999999997</v>
      </c>
      <c r="Q42" s="56">
        <f>10^(-3)*Duluth!$C148</f>
        <v>42.180419999999998</v>
      </c>
      <c r="R42" s="56">
        <f>10^(-3)*Fairbanks!$C148</f>
        <v>57.075760000000002</v>
      </c>
    </row>
    <row r="43" spans="1:18">
      <c r="A43" s="48"/>
      <c r="B43" s="49" t="str">
        <f>Miami!A149</f>
        <v>PSZ-AC_3:3_UNITARY_PACKAGE_HEATCOIL</v>
      </c>
      <c r="C43" s="56">
        <f>10^(-3)*Miami!$C149</f>
        <v>10.250959999999999</v>
      </c>
      <c r="D43" s="56">
        <f>10^(-3)*Houston!$C149</f>
        <v>19.60754</v>
      </c>
      <c r="E43" s="56">
        <f>10^(-3)*Phoenix!$C149</f>
        <v>14.894740000000001</v>
      </c>
      <c r="F43" s="56">
        <f>10^(-3)*Atlanta!$C149</f>
        <v>23.689499999999999</v>
      </c>
      <c r="G43" s="56">
        <f>10^(-3)*LosAngeles!$C149</f>
        <v>12.27774</v>
      </c>
      <c r="H43" s="56">
        <f>10^(-3)*LasVegas!$C149</f>
        <v>18.338549999999998</v>
      </c>
      <c r="I43" s="56">
        <f>10^(-3)*SanFrancisco!$C149</f>
        <v>14.972</v>
      </c>
      <c r="J43" s="56">
        <f>10^(-3)*Baltimore!$C149</f>
        <v>27.208560000000002</v>
      </c>
      <c r="K43" s="56">
        <f>10^(-3)*Albuquerque!$C149</f>
        <v>21.849349999999998</v>
      </c>
      <c r="L43" s="56">
        <f>10^(-3)*Seattle!$C149</f>
        <v>21.15615</v>
      </c>
      <c r="M43" s="56">
        <f>10^(-3)*Chicago!$C149</f>
        <v>35.76952</v>
      </c>
      <c r="N43" s="56">
        <f>10^(-3)*Boulder!$C149</f>
        <v>29.001560000000001</v>
      </c>
      <c r="O43" s="56">
        <f>10^(-3)*Minneapolis!$C149</f>
        <v>40.232900000000001</v>
      </c>
      <c r="P43" s="56">
        <f>10^(-3)*Helena!$C149</f>
        <v>37.916879999999999</v>
      </c>
      <c r="Q43" s="56">
        <f>10^(-3)*Duluth!$C149</f>
        <v>42.115540000000003</v>
      </c>
      <c r="R43" s="56">
        <f>10^(-3)*Fairbanks!$C149</f>
        <v>57.008330000000001</v>
      </c>
    </row>
    <row r="44" spans="1:18">
      <c r="A44" s="48"/>
      <c r="B44" s="49" t="str">
        <f>Miami!A150</f>
        <v>PSZ-AC_4:4_UNITARY_PACKAGE_HEATCOIL</v>
      </c>
      <c r="C44" s="56">
        <f>10^(-3)*Miami!$C150</f>
        <v>10.250959999999999</v>
      </c>
      <c r="D44" s="56">
        <f>10^(-3)*Houston!$C150</f>
        <v>19.604089999999999</v>
      </c>
      <c r="E44" s="56">
        <f>10^(-3)*Phoenix!$C150</f>
        <v>14.89081</v>
      </c>
      <c r="F44" s="56">
        <f>10^(-3)*Atlanta!$C150</f>
        <v>23.68608</v>
      </c>
      <c r="G44" s="56">
        <f>10^(-3)*LosAngeles!$C150</f>
        <v>12.27474</v>
      </c>
      <c r="H44" s="56">
        <f>10^(-3)*LasVegas!$C150</f>
        <v>18.335160000000002</v>
      </c>
      <c r="I44" s="56">
        <f>10^(-3)*SanFrancisco!$C150</f>
        <v>14.969580000000001</v>
      </c>
      <c r="J44" s="56">
        <f>10^(-3)*Baltimore!$C150</f>
        <v>27.205669999999998</v>
      </c>
      <c r="K44" s="56">
        <f>10^(-3)*Albuquerque!$C150</f>
        <v>21.846439999999998</v>
      </c>
      <c r="L44" s="56">
        <f>10^(-3)*Seattle!$C150</f>
        <v>21.153650000000003</v>
      </c>
      <c r="M44" s="56">
        <f>10^(-3)*Chicago!$C150</f>
        <v>35.766269999999999</v>
      </c>
      <c r="N44" s="56">
        <f>10^(-3)*Boulder!$C150</f>
        <v>28.998450000000002</v>
      </c>
      <c r="O44" s="56">
        <f>10^(-3)*Minneapolis!$C150</f>
        <v>40.229880000000001</v>
      </c>
      <c r="P44" s="56">
        <f>10^(-3)*Helena!$C150</f>
        <v>37.913650000000004</v>
      </c>
      <c r="Q44" s="56">
        <f>10^(-3)*Duluth!$C150</f>
        <v>42.112629999999996</v>
      </c>
      <c r="R44" s="56">
        <f>10^(-3)*Fairbanks!$C150</f>
        <v>57.005519999999997</v>
      </c>
    </row>
    <row r="45" spans="1:18">
      <c r="A45" s="48"/>
      <c r="B45" s="49" t="str">
        <f>Miami!A151</f>
        <v>PSZ-AC_5:5_UNITARY_PACKAGE_HEATCOIL</v>
      </c>
      <c r="C45" s="56">
        <f>10^(-3)*Miami!$C151</f>
        <v>10.250959999999999</v>
      </c>
      <c r="D45" s="56">
        <f>10^(-3)*Houston!$C151</f>
        <v>19.612240000000003</v>
      </c>
      <c r="E45" s="56">
        <f>10^(-3)*Phoenix!$C151</f>
        <v>14.899700000000001</v>
      </c>
      <c r="F45" s="56">
        <f>10^(-3)*Atlanta!$C151</f>
        <v>23.696639999999999</v>
      </c>
      <c r="G45" s="56">
        <f>10^(-3)*LosAngeles!$C151</f>
        <v>12.282459999999999</v>
      </c>
      <c r="H45" s="56">
        <f>10^(-3)*LasVegas!$C151</f>
        <v>18.345700000000001</v>
      </c>
      <c r="I45" s="56">
        <f>10^(-3)*SanFrancisco!$C151</f>
        <v>14.977500000000001</v>
      </c>
      <c r="J45" s="56">
        <f>10^(-3)*Baltimore!$C151</f>
        <v>27.215830000000004</v>
      </c>
      <c r="K45" s="56">
        <f>10^(-3)*Albuquerque!$C151</f>
        <v>21.857779999999998</v>
      </c>
      <c r="L45" s="56">
        <f>10^(-3)*Seattle!$C151</f>
        <v>21.162410000000001</v>
      </c>
      <c r="M45" s="56">
        <f>10^(-3)*Chicago!$C151</f>
        <v>35.778709999999997</v>
      </c>
      <c r="N45" s="56">
        <f>10^(-3)*Boulder!$C151</f>
        <v>29.010999999999999</v>
      </c>
      <c r="O45" s="56">
        <f>10^(-3)*Minneapolis!$C151</f>
        <v>40.242530000000002</v>
      </c>
      <c r="P45" s="56">
        <f>10^(-3)*Helena!$C151</f>
        <v>37.927959999999999</v>
      </c>
      <c r="Q45" s="56">
        <f>10^(-3)*Duluth!$C151</f>
        <v>42.125480000000003</v>
      </c>
      <c r="R45" s="56">
        <f>10^(-3)*Fairbanks!$C151</f>
        <v>57.020550000000007</v>
      </c>
    </row>
    <row r="46" spans="1:18">
      <c r="A46" s="48"/>
      <c r="B46" s="49" t="str">
        <f>Miami!A152</f>
        <v>PSZ-AC_6:6_UNITARY_PACKAGE_HEATCOIL</v>
      </c>
      <c r="C46" s="56">
        <f>10^(-3)*Miami!$C152</f>
        <v>20.501919999999998</v>
      </c>
      <c r="D46" s="56">
        <f>10^(-3)*Houston!$C152</f>
        <v>39.038360000000004</v>
      </c>
      <c r="E46" s="56">
        <f>10^(-3)*Phoenix!$C152</f>
        <v>29.590020000000003</v>
      </c>
      <c r="F46" s="56">
        <f>10^(-3)*Atlanta!$C152</f>
        <v>47.160209999999999</v>
      </c>
      <c r="G46" s="56">
        <f>10^(-3)*LosAngeles!$C152</f>
        <v>24.376450000000002</v>
      </c>
      <c r="H46" s="56">
        <f>10^(-3)*LasVegas!$C152</f>
        <v>36.452129999999997</v>
      </c>
      <c r="I46" s="56">
        <f>10^(-3)*SanFrancisco!$C152</f>
        <v>29.76923</v>
      </c>
      <c r="J46" s="56">
        <f>10^(-3)*Baltimore!$C152</f>
        <v>54.211220000000004</v>
      </c>
      <c r="K46" s="56">
        <f>10^(-3)*Albuquerque!$C152</f>
        <v>43.468300000000006</v>
      </c>
      <c r="L46" s="56">
        <f>10^(-3)*Seattle!$C152</f>
        <v>42.128080000000004</v>
      </c>
      <c r="M46" s="56">
        <f>10^(-3)*Chicago!$C152</f>
        <v>71.296480000000003</v>
      </c>
      <c r="N46" s="56">
        <f>10^(-3)*Boulder!$C152</f>
        <v>57.757890000000003</v>
      </c>
      <c r="O46" s="56">
        <f>10^(-3)*Minneapolis!$C152</f>
        <v>80.223200000000006</v>
      </c>
      <c r="P46" s="56">
        <f>10^(-3)*Helena!$C152</f>
        <v>75.562850000000012</v>
      </c>
      <c r="Q46" s="56">
        <f>10^(-3)*Duluth!$C152</f>
        <v>83.985929999999996</v>
      </c>
      <c r="R46" s="56">
        <f>10^(-3)*Fairbanks!$C152</f>
        <v>113.73821000000001</v>
      </c>
    </row>
    <row r="47" spans="1:18">
      <c r="A47" s="48"/>
      <c r="B47" s="49" t="str">
        <f>Miami!A153</f>
        <v>PSZ-AC_7:7_UNITARY_PACKAGE_HEATCOIL</v>
      </c>
      <c r="C47" s="56">
        <f>10^(-3)*Miami!$C153</f>
        <v>10.250959999999999</v>
      </c>
      <c r="D47" s="56">
        <f>10^(-3)*Houston!$C153</f>
        <v>19.612639999999999</v>
      </c>
      <c r="E47" s="56">
        <f>10^(-3)*Phoenix!$C153</f>
        <v>14.90016</v>
      </c>
      <c r="F47" s="56">
        <f>10^(-3)*Atlanta!$C153</f>
        <v>23.697020000000002</v>
      </c>
      <c r="G47" s="56">
        <f>10^(-3)*LosAngeles!$C153</f>
        <v>12.28281</v>
      </c>
      <c r="H47" s="56">
        <f>10^(-3)*LasVegas!$C153</f>
        <v>18.346080000000001</v>
      </c>
      <c r="I47" s="56">
        <f>10^(-3)*SanFrancisco!$C153</f>
        <v>14.977780000000001</v>
      </c>
      <c r="J47" s="56">
        <f>10^(-3)*Baltimore!$C153</f>
        <v>27.216150000000003</v>
      </c>
      <c r="K47" s="56">
        <f>10^(-3)*Albuquerque!$C153</f>
        <v>21.8581</v>
      </c>
      <c r="L47" s="56">
        <f>10^(-3)*Seattle!$C153</f>
        <v>21.162689999999998</v>
      </c>
      <c r="M47" s="56">
        <f>10^(-3)*Chicago!$C153</f>
        <v>35.779060000000001</v>
      </c>
      <c r="N47" s="56">
        <f>10^(-3)*Boulder!$C153</f>
        <v>29.011340000000001</v>
      </c>
      <c r="O47" s="56">
        <f>10^(-3)*Minneapolis!$C153</f>
        <v>40.242849999999997</v>
      </c>
      <c r="P47" s="56">
        <f>10^(-3)*Helena!$C153</f>
        <v>37.928290000000004</v>
      </c>
      <c r="Q47" s="56">
        <f>10^(-3)*Duluth!$C153</f>
        <v>42.125790000000002</v>
      </c>
      <c r="R47" s="56">
        <f>10^(-3)*Fairbanks!$C153</f>
        <v>57.02084</v>
      </c>
    </row>
    <row r="48" spans="1:18">
      <c r="A48" s="48"/>
      <c r="B48" s="49" t="str">
        <f>Miami!A154</f>
        <v>PSZ-AC_8:8_UNITARY_PACKAGE_HEATCOIL</v>
      </c>
      <c r="C48" s="56">
        <f>10^(-3)*Miami!$C154</f>
        <v>10.250959999999999</v>
      </c>
      <c r="D48" s="56">
        <f>10^(-3)*Houston!$C154</f>
        <v>19.610410000000002</v>
      </c>
      <c r="E48" s="56">
        <f>10^(-3)*Phoenix!$C154</f>
        <v>14.898059999999999</v>
      </c>
      <c r="F48" s="56">
        <f>10^(-3)*Atlanta!$C154</f>
        <v>23.692319999999999</v>
      </c>
      <c r="G48" s="56">
        <f>10^(-3)*LosAngeles!$C154</f>
        <v>12.280299999999999</v>
      </c>
      <c r="H48" s="56">
        <f>10^(-3)*LasVegas!$C154</f>
        <v>18.341349999999998</v>
      </c>
      <c r="I48" s="56">
        <f>10^(-3)*SanFrancisco!$C154</f>
        <v>14.974030000000001</v>
      </c>
      <c r="J48" s="56">
        <f>10^(-3)*Baltimore!$C154</f>
        <v>27.210880000000003</v>
      </c>
      <c r="K48" s="56">
        <f>10^(-3)*Albuquerque!$C154</f>
        <v>21.851700000000001</v>
      </c>
      <c r="L48" s="56">
        <f>10^(-3)*Seattle!$C154</f>
        <v>21.158159999999999</v>
      </c>
      <c r="M48" s="56">
        <f>10^(-3)*Chicago!$C154</f>
        <v>35.772109999999998</v>
      </c>
      <c r="N48" s="56">
        <f>10^(-3)*Boulder!$C154</f>
        <v>29.004049999999999</v>
      </c>
      <c r="O48" s="56">
        <f>10^(-3)*Minneapolis!$C154</f>
        <v>40.235239999999997</v>
      </c>
      <c r="P48" s="56">
        <f>10^(-3)*Helena!$C154</f>
        <v>37.919420000000002</v>
      </c>
      <c r="Q48" s="56">
        <f>10^(-3)*Duluth!$C154</f>
        <v>42.117760000000004</v>
      </c>
      <c r="R48" s="56">
        <f>10^(-3)*Fairbanks!$C154</f>
        <v>57.010440000000003</v>
      </c>
    </row>
    <row r="49" spans="1:18">
      <c r="A49" s="48"/>
      <c r="B49" s="49" t="str">
        <f>Miami!A155</f>
        <v>PSZ-AC_9:9_UNITARY_PACKAGE_HEATCOIL</v>
      </c>
      <c r="C49" s="56">
        <f>10^(-3)*Miami!$C155</f>
        <v>10.250959999999999</v>
      </c>
      <c r="D49" s="56">
        <f>10^(-3)*Houston!$C155</f>
        <v>19.708210000000001</v>
      </c>
      <c r="E49" s="56">
        <f>10^(-3)*Phoenix!$C155</f>
        <v>15.01174</v>
      </c>
      <c r="F49" s="56">
        <f>10^(-3)*Atlanta!$C155</f>
        <v>23.793089999999999</v>
      </c>
      <c r="G49" s="56">
        <f>10^(-3)*LosAngeles!$C155</f>
        <v>12.367010000000001</v>
      </c>
      <c r="H49" s="56">
        <f>10^(-3)*LasVegas!$C155</f>
        <v>18.440709999999999</v>
      </c>
      <c r="I49" s="56">
        <f>10^(-3)*SanFrancisco!$C155</f>
        <v>15.042629999999999</v>
      </c>
      <c r="J49" s="56">
        <f>10^(-3)*Baltimore!$C155</f>
        <v>27.293500000000002</v>
      </c>
      <c r="K49" s="56">
        <f>10^(-3)*Albuquerque!$C155</f>
        <v>21.937049999999999</v>
      </c>
      <c r="L49" s="56">
        <f>10^(-3)*Seattle!$C155</f>
        <v>21.22804</v>
      </c>
      <c r="M49" s="56">
        <f>10^(-3)*Chicago!$C155</f>
        <v>35.86815</v>
      </c>
      <c r="N49" s="56">
        <f>10^(-3)*Boulder!$C155</f>
        <v>29.0961</v>
      </c>
      <c r="O49" s="56">
        <f>10^(-3)*Minneapolis!$C155</f>
        <v>40.323160000000001</v>
      </c>
      <c r="P49" s="56">
        <f>10^(-3)*Helena!$C155</f>
        <v>38.016690000000004</v>
      </c>
      <c r="Q49" s="56">
        <f>10^(-3)*Duluth!$C155</f>
        <v>42.201889999999999</v>
      </c>
      <c r="R49" s="56">
        <f>10^(-3)*Fairbanks!$C155</f>
        <v>57.093330000000002</v>
      </c>
    </row>
    <row r="50" spans="1:18">
      <c r="A50" s="48"/>
      <c r="B50" s="46" t="s">
        <v>61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</row>
    <row r="51" spans="1:18">
      <c r="A51" s="48"/>
      <c r="B51" s="49" t="s">
        <v>62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</row>
    <row r="52" spans="1:18">
      <c r="A52" s="48"/>
      <c r="B52" s="49" t="str">
        <f>Miami!A134</f>
        <v>PSZ-AC_10:10_UNITARY_PACKAGE_COOLCOIL</v>
      </c>
      <c r="C52" s="55">
        <f>Miami!$G134</f>
        <v>3.47</v>
      </c>
      <c r="D52" s="55">
        <f>Houston!$G134</f>
        <v>3.44</v>
      </c>
      <c r="E52" s="55">
        <f>Phoenix!$G134</f>
        <v>3.49</v>
      </c>
      <c r="F52" s="55">
        <f>Atlanta!$G134</f>
        <v>3.44</v>
      </c>
      <c r="G52" s="55">
        <f>LosAngeles!$G134</f>
        <v>3.58</v>
      </c>
      <c r="H52" s="55">
        <f>LasVegas!$G134</f>
        <v>3.54</v>
      </c>
      <c r="I52" s="55">
        <f>SanFrancisco!$G134</f>
        <v>3.96</v>
      </c>
      <c r="J52" s="55">
        <f>Baltimore!$G134</f>
        <v>3.44</v>
      </c>
      <c r="K52" s="55">
        <f>Albuquerque!$G134</f>
        <v>3.7</v>
      </c>
      <c r="L52" s="55">
        <f>Seattle!$G134</f>
        <v>3.9</v>
      </c>
      <c r="M52" s="55">
        <f>Chicago!$G134</f>
        <v>3.44</v>
      </c>
      <c r="N52" s="55">
        <f>Boulder!$G134</f>
        <v>3.66</v>
      </c>
      <c r="O52" s="55">
        <f>Minneapolis!$G134</f>
        <v>3.21</v>
      </c>
      <c r="P52" s="55">
        <f>Helena!$G134</f>
        <v>3.71</v>
      </c>
      <c r="Q52" s="55">
        <f>Duluth!$G134</f>
        <v>3.19</v>
      </c>
      <c r="R52" s="55">
        <f>Fairbanks!$G134</f>
        <v>3.73</v>
      </c>
    </row>
    <row r="53" spans="1:18">
      <c r="A53" s="48"/>
      <c r="B53" s="49" t="str">
        <f>Miami!A135</f>
        <v>PSZ-AC_1:1_UNITARY_PACKAGE_COOLCOIL</v>
      </c>
      <c r="C53" s="55">
        <f>Miami!$G135</f>
        <v>3.64</v>
      </c>
      <c r="D53" s="55">
        <f>Houston!$G135</f>
        <v>3.19</v>
      </c>
      <c r="E53" s="55">
        <f>Phoenix!$G135</f>
        <v>3.26</v>
      </c>
      <c r="F53" s="55">
        <f>Atlanta!$G135</f>
        <v>3.23</v>
      </c>
      <c r="G53" s="55">
        <f>LosAngeles!$G135</f>
        <v>3.35</v>
      </c>
      <c r="H53" s="55">
        <f>LasVegas!$G135</f>
        <v>3.33</v>
      </c>
      <c r="I53" s="55">
        <f>SanFrancisco!$G135</f>
        <v>3.73</v>
      </c>
      <c r="J53" s="55">
        <f>Baltimore!$G135</f>
        <v>3.19</v>
      </c>
      <c r="K53" s="55">
        <f>Albuquerque!$G135</f>
        <v>3.45</v>
      </c>
      <c r="L53" s="55">
        <f>Seattle!$G135</f>
        <v>3.68</v>
      </c>
      <c r="M53" s="55">
        <f>Chicago!$G135</f>
        <v>3.19</v>
      </c>
      <c r="N53" s="55">
        <f>Boulder!$G135</f>
        <v>3.45</v>
      </c>
      <c r="O53" s="55">
        <f>Minneapolis!$G135</f>
        <v>3.27</v>
      </c>
      <c r="P53" s="55">
        <f>Helena!$G135</f>
        <v>3.45</v>
      </c>
      <c r="Q53" s="55">
        <f>Duluth!$G135</f>
        <v>3.24</v>
      </c>
      <c r="R53" s="55">
        <f>Fairbanks!$G135</f>
        <v>4.32</v>
      </c>
    </row>
    <row r="54" spans="1:18">
      <c r="A54" s="48"/>
      <c r="B54" s="49" t="str">
        <f>Miami!A136</f>
        <v>PSZ-AC_2:2_UNITARY_PACKAGE_COOLCOIL</v>
      </c>
      <c r="C54" s="55">
        <f>Miami!$G136</f>
        <v>3.45</v>
      </c>
      <c r="D54" s="55">
        <f>Houston!$G136</f>
        <v>3.44</v>
      </c>
      <c r="E54" s="55">
        <f>Phoenix!$G136</f>
        <v>3.49</v>
      </c>
      <c r="F54" s="55">
        <f>Atlanta!$G136</f>
        <v>3.48</v>
      </c>
      <c r="G54" s="55">
        <f>LosAngeles!$G136</f>
        <v>3.64</v>
      </c>
      <c r="H54" s="55">
        <f>LasVegas!$G136</f>
        <v>3.59</v>
      </c>
      <c r="I54" s="55">
        <f>SanFrancisco!$G136</f>
        <v>4.01</v>
      </c>
      <c r="J54" s="55">
        <f>Baltimore!$G136</f>
        <v>3.55</v>
      </c>
      <c r="K54" s="55">
        <f>Albuquerque!$G136</f>
        <v>3.77</v>
      </c>
      <c r="L54" s="55">
        <f>Seattle!$G136</f>
        <v>3.95</v>
      </c>
      <c r="M54" s="55">
        <f>Chicago!$G136</f>
        <v>3.57</v>
      </c>
      <c r="N54" s="55">
        <f>Boulder!$G136</f>
        <v>4.01</v>
      </c>
      <c r="O54" s="55">
        <f>Minneapolis!$G136</f>
        <v>3.58</v>
      </c>
      <c r="P54" s="55">
        <f>Helena!$G136</f>
        <v>3.77</v>
      </c>
      <c r="Q54" s="55">
        <f>Duluth!$G136</f>
        <v>3.52</v>
      </c>
      <c r="R54" s="55">
        <f>Fairbanks!$G136</f>
        <v>3.77</v>
      </c>
    </row>
    <row r="55" spans="1:18">
      <c r="A55" s="48"/>
      <c r="B55" s="49" t="str">
        <f>Miami!A137</f>
        <v>PSZ-AC_3:3_UNITARY_PACKAGE_COOLCOIL</v>
      </c>
      <c r="C55" s="55">
        <f>Miami!$G137</f>
        <v>3.44</v>
      </c>
      <c r="D55" s="55">
        <f>Houston!$G137</f>
        <v>3.44</v>
      </c>
      <c r="E55" s="55">
        <f>Phoenix!$G137</f>
        <v>3.44</v>
      </c>
      <c r="F55" s="55">
        <f>Atlanta!$G137</f>
        <v>3.44</v>
      </c>
      <c r="G55" s="55">
        <f>LosAngeles!$G137</f>
        <v>3.59</v>
      </c>
      <c r="H55" s="55">
        <f>LasVegas!$G137</f>
        <v>3.53</v>
      </c>
      <c r="I55" s="55">
        <f>SanFrancisco!$G137</f>
        <v>3.98</v>
      </c>
      <c r="J55" s="55">
        <f>Baltimore!$G137</f>
        <v>3.44</v>
      </c>
      <c r="K55" s="55">
        <f>Albuquerque!$G137</f>
        <v>3.97</v>
      </c>
      <c r="L55" s="55">
        <f>Seattle!$G137</f>
        <v>3.92</v>
      </c>
      <c r="M55" s="55">
        <f>Chicago!$G137</f>
        <v>3.44</v>
      </c>
      <c r="N55" s="55">
        <f>Boulder!$G137</f>
        <v>3.93</v>
      </c>
      <c r="O55" s="55">
        <f>Minneapolis!$G137</f>
        <v>3.49</v>
      </c>
      <c r="P55" s="55">
        <f>Helena!$G137</f>
        <v>3.77</v>
      </c>
      <c r="Q55" s="55">
        <f>Duluth!$G137</f>
        <v>3.45</v>
      </c>
      <c r="R55" s="55">
        <f>Fairbanks!$G137</f>
        <v>3.77</v>
      </c>
    </row>
    <row r="56" spans="1:18">
      <c r="A56" s="48"/>
      <c r="B56" s="49" t="str">
        <f>Miami!A138</f>
        <v>PSZ-AC_4:4_UNITARY_PACKAGE_COOLCOIL</v>
      </c>
      <c r="C56" s="55">
        <f>Miami!$G138</f>
        <v>3.44</v>
      </c>
      <c r="D56" s="55">
        <f>Houston!$G138</f>
        <v>3.44</v>
      </c>
      <c r="E56" s="55">
        <f>Phoenix!$G138</f>
        <v>3.44</v>
      </c>
      <c r="F56" s="55">
        <f>Atlanta!$G138</f>
        <v>3.44</v>
      </c>
      <c r="G56" s="55">
        <f>LosAngeles!$G138</f>
        <v>3.58</v>
      </c>
      <c r="H56" s="55">
        <f>LasVegas!$G138</f>
        <v>3.52</v>
      </c>
      <c r="I56" s="55">
        <f>SanFrancisco!$G138</f>
        <v>3.97</v>
      </c>
      <c r="J56" s="55">
        <f>Baltimore!$G138</f>
        <v>3.45</v>
      </c>
      <c r="K56" s="55">
        <f>Albuquerque!$G138</f>
        <v>3.98</v>
      </c>
      <c r="L56" s="55">
        <f>Seattle!$G138</f>
        <v>3.91</v>
      </c>
      <c r="M56" s="55">
        <f>Chicago!$G138</f>
        <v>3.44</v>
      </c>
      <c r="N56" s="55">
        <f>Boulder!$G138</f>
        <v>3.92</v>
      </c>
      <c r="O56" s="55">
        <f>Minneapolis!$G138</f>
        <v>3.44</v>
      </c>
      <c r="P56" s="55">
        <f>Helena!$G138</f>
        <v>3.77</v>
      </c>
      <c r="Q56" s="55">
        <f>Duluth!$G138</f>
        <v>3.44</v>
      </c>
      <c r="R56" s="55">
        <f>Fairbanks!$G138</f>
        <v>3.77</v>
      </c>
    </row>
    <row r="57" spans="1:18">
      <c r="A57" s="48"/>
      <c r="B57" s="49" t="str">
        <f>Miami!A139</f>
        <v>PSZ-AC_5:5_UNITARY_PACKAGE_COOLCOIL</v>
      </c>
      <c r="C57" s="55">
        <f>Miami!$G139</f>
        <v>3.44</v>
      </c>
      <c r="D57" s="55">
        <f>Houston!$G139</f>
        <v>3.44</v>
      </c>
      <c r="E57" s="55">
        <f>Phoenix!$G139</f>
        <v>3.44</v>
      </c>
      <c r="F57" s="55">
        <f>Atlanta!$G139</f>
        <v>3.44</v>
      </c>
      <c r="G57" s="55">
        <f>LosAngeles!$G139</f>
        <v>3.58</v>
      </c>
      <c r="H57" s="55">
        <f>LasVegas!$G139</f>
        <v>3.52</v>
      </c>
      <c r="I57" s="55">
        <f>SanFrancisco!$G139</f>
        <v>3.97</v>
      </c>
      <c r="J57" s="55">
        <f>Baltimore!$G139</f>
        <v>3.45</v>
      </c>
      <c r="K57" s="55">
        <f>Albuquerque!$G139</f>
        <v>3.98</v>
      </c>
      <c r="L57" s="55">
        <f>Seattle!$G139</f>
        <v>3.91</v>
      </c>
      <c r="M57" s="55">
        <f>Chicago!$G139</f>
        <v>3.44</v>
      </c>
      <c r="N57" s="55">
        <f>Boulder!$G139</f>
        <v>3.92</v>
      </c>
      <c r="O57" s="55">
        <f>Minneapolis!$G139</f>
        <v>3.44</v>
      </c>
      <c r="P57" s="55">
        <f>Helena!$G139</f>
        <v>3.77</v>
      </c>
      <c r="Q57" s="55">
        <f>Duluth!$G139</f>
        <v>3.44</v>
      </c>
      <c r="R57" s="55">
        <f>Fairbanks!$G139</f>
        <v>3.77</v>
      </c>
    </row>
    <row r="58" spans="1:18">
      <c r="A58" s="48"/>
      <c r="B58" s="49" t="str">
        <f>Miami!A140</f>
        <v>PSZ-AC_6:6_UNITARY_PACKAGE_COOLCOIL</v>
      </c>
      <c r="C58" s="55">
        <f>Miami!$G140</f>
        <v>3.19</v>
      </c>
      <c r="D58" s="55">
        <f>Houston!$G140</f>
        <v>3.21</v>
      </c>
      <c r="E58" s="55">
        <f>Phoenix!$G140</f>
        <v>3.21</v>
      </c>
      <c r="F58" s="55">
        <f>Atlanta!$G140</f>
        <v>3.21</v>
      </c>
      <c r="G58" s="55">
        <f>LosAngeles!$G140</f>
        <v>3.56</v>
      </c>
      <c r="H58" s="55">
        <f>LasVegas!$G140</f>
        <v>3.5</v>
      </c>
      <c r="I58" s="55">
        <f>SanFrancisco!$G140</f>
        <v>3.69</v>
      </c>
      <c r="J58" s="55">
        <f>Baltimore!$G140</f>
        <v>3.44</v>
      </c>
      <c r="K58" s="55">
        <f>Albuquerque!$G140</f>
        <v>3.69</v>
      </c>
      <c r="L58" s="55">
        <f>Seattle!$G140</f>
        <v>3.64</v>
      </c>
      <c r="M58" s="55">
        <f>Chicago!$G140</f>
        <v>3.19</v>
      </c>
      <c r="N58" s="55">
        <f>Boulder!$G140</f>
        <v>3.61</v>
      </c>
      <c r="O58" s="55">
        <f>Minneapolis!$G140</f>
        <v>3.19</v>
      </c>
      <c r="P58" s="55">
        <f>Helena!$G140</f>
        <v>3.43</v>
      </c>
      <c r="Q58" s="55">
        <f>Duluth!$G140</f>
        <v>3.19</v>
      </c>
      <c r="R58" s="55">
        <f>Fairbanks!$G140</f>
        <v>3.45</v>
      </c>
    </row>
    <row r="59" spans="1:18">
      <c r="A59" s="48"/>
      <c r="B59" s="49" t="str">
        <f>Miami!A141</f>
        <v>PSZ-AC_7:7_UNITARY_PACKAGE_COOLCOIL</v>
      </c>
      <c r="C59" s="55">
        <f>Miami!$G141</f>
        <v>3.44</v>
      </c>
      <c r="D59" s="55">
        <f>Houston!$G141</f>
        <v>3.44</v>
      </c>
      <c r="E59" s="55">
        <f>Phoenix!$G141</f>
        <v>3.44</v>
      </c>
      <c r="F59" s="55">
        <f>Atlanta!$G141</f>
        <v>3.44</v>
      </c>
      <c r="G59" s="55">
        <f>LosAngeles!$G141</f>
        <v>3.78</v>
      </c>
      <c r="H59" s="55">
        <f>LasVegas!$G141</f>
        <v>3.72</v>
      </c>
      <c r="I59" s="55">
        <f>SanFrancisco!$G141</f>
        <v>3.95</v>
      </c>
      <c r="J59" s="55">
        <f>Baltimore!$G141</f>
        <v>3.45</v>
      </c>
      <c r="K59" s="55">
        <f>Albuquerque!$G141</f>
        <v>3.95</v>
      </c>
      <c r="L59" s="55">
        <f>Seattle!$G141</f>
        <v>3.89</v>
      </c>
      <c r="M59" s="55">
        <f>Chicago!$G141</f>
        <v>3.44</v>
      </c>
      <c r="N59" s="55">
        <f>Boulder!$G141</f>
        <v>3.88</v>
      </c>
      <c r="O59" s="55">
        <f>Minneapolis!$G141</f>
        <v>3.44</v>
      </c>
      <c r="P59" s="55">
        <f>Helena!$G141</f>
        <v>3.75</v>
      </c>
      <c r="Q59" s="55">
        <f>Duluth!$G141</f>
        <v>3.44</v>
      </c>
      <c r="R59" s="55">
        <f>Fairbanks!$G141</f>
        <v>3.77</v>
      </c>
    </row>
    <row r="60" spans="1:18">
      <c r="A60" s="48"/>
      <c r="B60" s="49" t="str">
        <f>Miami!A142</f>
        <v>PSZ-AC_8:8_UNITARY_PACKAGE_COOLCOIL</v>
      </c>
      <c r="C60" s="55">
        <f>Miami!$G142</f>
        <v>3.44</v>
      </c>
      <c r="D60" s="55">
        <f>Houston!$G142</f>
        <v>3.44</v>
      </c>
      <c r="E60" s="55">
        <f>Phoenix!$G142</f>
        <v>3.45</v>
      </c>
      <c r="F60" s="55">
        <f>Atlanta!$G142</f>
        <v>3.44</v>
      </c>
      <c r="G60" s="55">
        <f>LosAngeles!$G142</f>
        <v>3.78</v>
      </c>
      <c r="H60" s="55">
        <f>LasVegas!$G142</f>
        <v>3.72</v>
      </c>
      <c r="I60" s="55">
        <f>SanFrancisco!$G142</f>
        <v>3.95</v>
      </c>
      <c r="J60" s="55">
        <f>Baltimore!$G142</f>
        <v>3.45</v>
      </c>
      <c r="K60" s="55">
        <f>Albuquerque!$G142</f>
        <v>3.95</v>
      </c>
      <c r="L60" s="55">
        <f>Seattle!$G142</f>
        <v>3.89</v>
      </c>
      <c r="M60" s="55">
        <f>Chicago!$G142</f>
        <v>3.44</v>
      </c>
      <c r="N60" s="55">
        <f>Boulder!$G142</f>
        <v>3.88</v>
      </c>
      <c r="O60" s="55">
        <f>Minneapolis!$G142</f>
        <v>3.44</v>
      </c>
      <c r="P60" s="55">
        <f>Helena!$G142</f>
        <v>3.75</v>
      </c>
      <c r="Q60" s="55">
        <f>Duluth!$G142</f>
        <v>3.44</v>
      </c>
      <c r="R60" s="55">
        <f>Fairbanks!$G142</f>
        <v>3.77</v>
      </c>
    </row>
    <row r="61" spans="1:18">
      <c r="A61" s="48"/>
      <c r="B61" s="49" t="str">
        <f>Miami!A143</f>
        <v>PSZ-AC_9:9_UNITARY_PACKAGE_COOLCOIL</v>
      </c>
      <c r="C61" s="55">
        <f>Miami!$G143</f>
        <v>3.44</v>
      </c>
      <c r="D61" s="55">
        <f>Houston!$G143</f>
        <v>3.44</v>
      </c>
      <c r="E61" s="55">
        <f>Phoenix!$G143</f>
        <v>3.44</v>
      </c>
      <c r="F61" s="55">
        <f>Atlanta!$G143</f>
        <v>3.44</v>
      </c>
      <c r="G61" s="55">
        <f>LosAngeles!$G143</f>
        <v>3.78</v>
      </c>
      <c r="H61" s="55">
        <f>LasVegas!$G143</f>
        <v>3.72</v>
      </c>
      <c r="I61" s="55">
        <f>SanFrancisco!$G143</f>
        <v>3.95</v>
      </c>
      <c r="J61" s="55">
        <f>Baltimore!$G143</f>
        <v>3.45</v>
      </c>
      <c r="K61" s="55">
        <f>Albuquerque!$G143</f>
        <v>3.95</v>
      </c>
      <c r="L61" s="55">
        <f>Seattle!$G143</f>
        <v>3.89</v>
      </c>
      <c r="M61" s="55">
        <f>Chicago!$G143</f>
        <v>3.44</v>
      </c>
      <c r="N61" s="55">
        <f>Boulder!$G143</f>
        <v>3.88</v>
      </c>
      <c r="O61" s="55">
        <f>Minneapolis!$G143</f>
        <v>3.44</v>
      </c>
      <c r="P61" s="55">
        <f>Helena!$G143</f>
        <v>3.75</v>
      </c>
      <c r="Q61" s="55">
        <f>Duluth!$G143</f>
        <v>3.44</v>
      </c>
      <c r="R61" s="55">
        <f>Fairbanks!$G143</f>
        <v>3.77</v>
      </c>
    </row>
    <row r="62" spans="1:18">
      <c r="A62" s="48"/>
      <c r="B62" s="49" t="s">
        <v>63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1:18">
      <c r="A63" s="48"/>
      <c r="B63" s="49" t="str">
        <f>Miami!A146</f>
        <v>PSZ-AC_10:10_UNITARY_PACKAGE_HEATCOIL</v>
      </c>
      <c r="C63" s="81">
        <f>Miami!$D146</f>
        <v>0.8</v>
      </c>
      <c r="D63" s="81">
        <f>Houston!$D146</f>
        <v>0.8</v>
      </c>
      <c r="E63" s="81">
        <f>Phoenix!$D146</f>
        <v>0.8</v>
      </c>
      <c r="F63" s="81">
        <f>Atlanta!$D146</f>
        <v>0.8</v>
      </c>
      <c r="G63" s="81">
        <f>LosAngeles!$D146</f>
        <v>0.8</v>
      </c>
      <c r="H63" s="81">
        <f>LasVegas!$D146</f>
        <v>0.8</v>
      </c>
      <c r="I63" s="81">
        <f>SanFrancisco!$D146</f>
        <v>0.8</v>
      </c>
      <c r="J63" s="81">
        <f>Baltimore!$D146</f>
        <v>0.8</v>
      </c>
      <c r="K63" s="81">
        <f>Albuquerque!$D146</f>
        <v>0.8</v>
      </c>
      <c r="L63" s="81">
        <f>Seattle!$D146</f>
        <v>0.8</v>
      </c>
      <c r="M63" s="81">
        <f>Chicago!$D146</f>
        <v>0.8</v>
      </c>
      <c r="N63" s="81">
        <f>Boulder!$D146</f>
        <v>0.8</v>
      </c>
      <c r="O63" s="81">
        <f>Minneapolis!$D146</f>
        <v>0.8</v>
      </c>
      <c r="P63" s="81">
        <f>Helena!$D146</f>
        <v>0.8</v>
      </c>
      <c r="Q63" s="81">
        <f>Duluth!$D146</f>
        <v>0.8</v>
      </c>
      <c r="R63" s="81">
        <f>Fairbanks!$D146</f>
        <v>0.78</v>
      </c>
    </row>
    <row r="64" spans="1:18">
      <c r="A64" s="48"/>
      <c r="B64" s="49" t="str">
        <f>Miami!A147</f>
        <v>PSZ-AC_1:1_UNITARY_PACKAGE_HEATCOIL</v>
      </c>
      <c r="C64" s="81">
        <f>Miami!$D147</f>
        <v>0.8</v>
      </c>
      <c r="D64" s="81">
        <f>Houston!$D147</f>
        <v>0.8</v>
      </c>
      <c r="E64" s="81">
        <f>Phoenix!$D147</f>
        <v>0.8</v>
      </c>
      <c r="F64" s="81">
        <f>Atlanta!$D147</f>
        <v>0.8</v>
      </c>
      <c r="G64" s="81">
        <f>LosAngeles!$D147</f>
        <v>0.8</v>
      </c>
      <c r="H64" s="81">
        <f>LasVegas!$D147</f>
        <v>0.8</v>
      </c>
      <c r="I64" s="81">
        <f>SanFrancisco!$D147</f>
        <v>0.8</v>
      </c>
      <c r="J64" s="81">
        <f>Baltimore!$D147</f>
        <v>0.8</v>
      </c>
      <c r="K64" s="81">
        <f>Albuquerque!$D147</f>
        <v>0.8</v>
      </c>
      <c r="L64" s="81">
        <f>Seattle!$D147</f>
        <v>0.8</v>
      </c>
      <c r="M64" s="81">
        <f>Chicago!$D147</f>
        <v>0.78</v>
      </c>
      <c r="N64" s="81">
        <f>Boulder!$D147</f>
        <v>0.78</v>
      </c>
      <c r="O64" s="81">
        <f>Minneapolis!$D147</f>
        <v>0.78</v>
      </c>
      <c r="P64" s="81">
        <f>Helena!$D147</f>
        <v>0.78</v>
      </c>
      <c r="Q64" s="81">
        <f>Duluth!$D147</f>
        <v>0.78</v>
      </c>
      <c r="R64" s="81">
        <f>Fairbanks!$D147</f>
        <v>0.78</v>
      </c>
    </row>
    <row r="65" spans="1:18">
      <c r="A65" s="48"/>
      <c r="B65" s="49" t="str">
        <f>Miami!A148</f>
        <v>PSZ-AC_2:2_UNITARY_PACKAGE_HEATCOIL</v>
      </c>
      <c r="C65" s="81">
        <f>Miami!$D148</f>
        <v>0.8</v>
      </c>
      <c r="D65" s="81">
        <f>Houston!$D148</f>
        <v>0.8</v>
      </c>
      <c r="E65" s="81">
        <f>Phoenix!$D148</f>
        <v>0.8</v>
      </c>
      <c r="F65" s="81">
        <f>Atlanta!$D148</f>
        <v>0.8</v>
      </c>
      <c r="G65" s="81">
        <f>LosAngeles!$D148</f>
        <v>0.8</v>
      </c>
      <c r="H65" s="81">
        <f>LasVegas!$D148</f>
        <v>0.8</v>
      </c>
      <c r="I65" s="81">
        <f>SanFrancisco!$D148</f>
        <v>0.8</v>
      </c>
      <c r="J65" s="81">
        <f>Baltimore!$D148</f>
        <v>0.8</v>
      </c>
      <c r="K65" s="81">
        <f>Albuquerque!$D148</f>
        <v>0.8</v>
      </c>
      <c r="L65" s="81">
        <f>Seattle!$D148</f>
        <v>0.8</v>
      </c>
      <c r="M65" s="81">
        <f>Chicago!$D148</f>
        <v>0.8</v>
      </c>
      <c r="N65" s="81">
        <f>Boulder!$D148</f>
        <v>0.8</v>
      </c>
      <c r="O65" s="81">
        <f>Minneapolis!$D148</f>
        <v>0.8</v>
      </c>
      <c r="P65" s="81">
        <f>Helena!$D148</f>
        <v>0.8</v>
      </c>
      <c r="Q65" s="81">
        <f>Duluth!$D148</f>
        <v>0.8</v>
      </c>
      <c r="R65" s="81">
        <f>Fairbanks!$D148</f>
        <v>0.8</v>
      </c>
    </row>
    <row r="66" spans="1:18">
      <c r="A66" s="48"/>
      <c r="B66" s="49" t="str">
        <f>Miami!A149</f>
        <v>PSZ-AC_3:3_UNITARY_PACKAGE_HEATCOIL</v>
      </c>
      <c r="C66" s="81">
        <f>Miami!$D149</f>
        <v>0.8</v>
      </c>
      <c r="D66" s="81">
        <f>Houston!$D149</f>
        <v>0.8</v>
      </c>
      <c r="E66" s="81">
        <f>Phoenix!$D149</f>
        <v>0.8</v>
      </c>
      <c r="F66" s="81">
        <f>Atlanta!$D149</f>
        <v>0.8</v>
      </c>
      <c r="G66" s="81">
        <f>LosAngeles!$D149</f>
        <v>0.8</v>
      </c>
      <c r="H66" s="81">
        <f>LasVegas!$D149</f>
        <v>0.8</v>
      </c>
      <c r="I66" s="81">
        <f>SanFrancisco!$D149</f>
        <v>0.8</v>
      </c>
      <c r="J66" s="81">
        <f>Baltimore!$D149</f>
        <v>0.8</v>
      </c>
      <c r="K66" s="81">
        <f>Albuquerque!$D149</f>
        <v>0.8</v>
      </c>
      <c r="L66" s="81">
        <f>Seattle!$D149</f>
        <v>0.8</v>
      </c>
      <c r="M66" s="81">
        <f>Chicago!$D149</f>
        <v>0.8</v>
      </c>
      <c r="N66" s="81">
        <f>Boulder!$D149</f>
        <v>0.8</v>
      </c>
      <c r="O66" s="81">
        <f>Minneapolis!$D149</f>
        <v>0.8</v>
      </c>
      <c r="P66" s="81">
        <f>Helena!$D149</f>
        <v>0.8</v>
      </c>
      <c r="Q66" s="81">
        <f>Duluth!$D149</f>
        <v>0.8</v>
      </c>
      <c r="R66" s="81">
        <f>Fairbanks!$D149</f>
        <v>0.8</v>
      </c>
    </row>
    <row r="67" spans="1:18">
      <c r="A67" s="48"/>
      <c r="B67" s="49" t="str">
        <f>Miami!A150</f>
        <v>PSZ-AC_4:4_UNITARY_PACKAGE_HEATCOIL</v>
      </c>
      <c r="C67" s="81">
        <f>Miami!$D150</f>
        <v>0.8</v>
      </c>
      <c r="D67" s="81">
        <f>Houston!$D150</f>
        <v>0.8</v>
      </c>
      <c r="E67" s="81">
        <f>Phoenix!$D150</f>
        <v>0.8</v>
      </c>
      <c r="F67" s="81">
        <f>Atlanta!$D150</f>
        <v>0.8</v>
      </c>
      <c r="G67" s="81">
        <f>LosAngeles!$D150</f>
        <v>0.8</v>
      </c>
      <c r="H67" s="81">
        <f>LasVegas!$D150</f>
        <v>0.8</v>
      </c>
      <c r="I67" s="81">
        <f>SanFrancisco!$D150</f>
        <v>0.8</v>
      </c>
      <c r="J67" s="81">
        <f>Baltimore!$D150</f>
        <v>0.8</v>
      </c>
      <c r="K67" s="81">
        <f>Albuquerque!$D150</f>
        <v>0.8</v>
      </c>
      <c r="L67" s="81">
        <f>Seattle!$D150</f>
        <v>0.8</v>
      </c>
      <c r="M67" s="81">
        <f>Chicago!$D150</f>
        <v>0.8</v>
      </c>
      <c r="N67" s="81">
        <f>Boulder!$D150</f>
        <v>0.8</v>
      </c>
      <c r="O67" s="81">
        <f>Minneapolis!$D150</f>
        <v>0.8</v>
      </c>
      <c r="P67" s="81">
        <f>Helena!$D150</f>
        <v>0.8</v>
      </c>
      <c r="Q67" s="81">
        <f>Duluth!$D150</f>
        <v>0.8</v>
      </c>
      <c r="R67" s="81">
        <f>Fairbanks!$D150</f>
        <v>0.8</v>
      </c>
    </row>
    <row r="68" spans="1:18">
      <c r="A68" s="48"/>
      <c r="B68" s="49" t="str">
        <f>Miami!A151</f>
        <v>PSZ-AC_5:5_UNITARY_PACKAGE_HEATCOIL</v>
      </c>
      <c r="C68" s="81">
        <f>Miami!$D151</f>
        <v>0.8</v>
      </c>
      <c r="D68" s="81">
        <f>Houston!$D151</f>
        <v>0.8</v>
      </c>
      <c r="E68" s="81">
        <f>Phoenix!$D151</f>
        <v>0.8</v>
      </c>
      <c r="F68" s="81">
        <f>Atlanta!$D151</f>
        <v>0.8</v>
      </c>
      <c r="G68" s="81">
        <f>LosAngeles!$D151</f>
        <v>0.8</v>
      </c>
      <c r="H68" s="81">
        <f>LasVegas!$D151</f>
        <v>0.8</v>
      </c>
      <c r="I68" s="81">
        <f>SanFrancisco!$D151</f>
        <v>0.8</v>
      </c>
      <c r="J68" s="81">
        <f>Baltimore!$D151</f>
        <v>0.8</v>
      </c>
      <c r="K68" s="81">
        <f>Albuquerque!$D151</f>
        <v>0.8</v>
      </c>
      <c r="L68" s="81">
        <f>Seattle!$D151</f>
        <v>0.8</v>
      </c>
      <c r="M68" s="81">
        <f>Chicago!$D151</f>
        <v>0.8</v>
      </c>
      <c r="N68" s="81">
        <f>Boulder!$D151</f>
        <v>0.8</v>
      </c>
      <c r="O68" s="81">
        <f>Minneapolis!$D151</f>
        <v>0.8</v>
      </c>
      <c r="P68" s="81">
        <f>Helena!$D151</f>
        <v>0.8</v>
      </c>
      <c r="Q68" s="81">
        <f>Duluth!$D151</f>
        <v>0.8</v>
      </c>
      <c r="R68" s="81">
        <f>Fairbanks!$D151</f>
        <v>0.8</v>
      </c>
    </row>
    <row r="69" spans="1:18">
      <c r="A69" s="48"/>
      <c r="B69" s="49" t="str">
        <f>Miami!A152</f>
        <v>PSZ-AC_6:6_UNITARY_PACKAGE_HEATCOIL</v>
      </c>
      <c r="C69" s="81">
        <f>Miami!$D152</f>
        <v>0.8</v>
      </c>
      <c r="D69" s="81">
        <f>Houston!$D152</f>
        <v>0.8</v>
      </c>
      <c r="E69" s="81">
        <f>Phoenix!$D152</f>
        <v>0.8</v>
      </c>
      <c r="F69" s="81">
        <f>Atlanta!$D152</f>
        <v>0.8</v>
      </c>
      <c r="G69" s="81">
        <f>LosAngeles!$D152</f>
        <v>0.8</v>
      </c>
      <c r="H69" s="81">
        <f>LasVegas!$D152</f>
        <v>0.8</v>
      </c>
      <c r="I69" s="81">
        <f>SanFrancisco!$D152</f>
        <v>0.8</v>
      </c>
      <c r="J69" s="81">
        <f>Baltimore!$D152</f>
        <v>0.8</v>
      </c>
      <c r="K69" s="81">
        <f>Albuquerque!$D152</f>
        <v>0.8</v>
      </c>
      <c r="L69" s="81">
        <f>Seattle!$D152</f>
        <v>0.8</v>
      </c>
      <c r="M69" s="81">
        <f>Chicago!$D152</f>
        <v>0.78</v>
      </c>
      <c r="N69" s="81">
        <f>Boulder!$D152</f>
        <v>0.8</v>
      </c>
      <c r="O69" s="81">
        <f>Minneapolis!$D152</f>
        <v>0.78</v>
      </c>
      <c r="P69" s="81">
        <f>Helena!$D152</f>
        <v>0.78</v>
      </c>
      <c r="Q69" s="81">
        <f>Duluth!$D152</f>
        <v>0.78</v>
      </c>
      <c r="R69" s="81">
        <f>Fairbanks!$D152</f>
        <v>0.78</v>
      </c>
    </row>
    <row r="70" spans="1:18">
      <c r="A70" s="48"/>
      <c r="B70" s="49" t="str">
        <f>Miami!A153</f>
        <v>PSZ-AC_7:7_UNITARY_PACKAGE_HEATCOIL</v>
      </c>
      <c r="C70" s="81">
        <f>Miami!$D153</f>
        <v>0.8</v>
      </c>
      <c r="D70" s="81">
        <f>Houston!$D153</f>
        <v>0.8</v>
      </c>
      <c r="E70" s="81">
        <f>Phoenix!$D153</f>
        <v>0.8</v>
      </c>
      <c r="F70" s="81">
        <f>Atlanta!$D153</f>
        <v>0.8</v>
      </c>
      <c r="G70" s="81">
        <f>LosAngeles!$D153</f>
        <v>0.8</v>
      </c>
      <c r="H70" s="81">
        <f>LasVegas!$D153</f>
        <v>0.8</v>
      </c>
      <c r="I70" s="81">
        <f>SanFrancisco!$D153</f>
        <v>0.8</v>
      </c>
      <c r="J70" s="81">
        <f>Baltimore!$D153</f>
        <v>0.8</v>
      </c>
      <c r="K70" s="81">
        <f>Albuquerque!$D153</f>
        <v>0.8</v>
      </c>
      <c r="L70" s="81">
        <f>Seattle!$D153</f>
        <v>0.8</v>
      </c>
      <c r="M70" s="81">
        <f>Chicago!$D153</f>
        <v>0.8</v>
      </c>
      <c r="N70" s="81">
        <f>Boulder!$D153</f>
        <v>0.8</v>
      </c>
      <c r="O70" s="81">
        <f>Minneapolis!$D153</f>
        <v>0.8</v>
      </c>
      <c r="P70" s="81">
        <f>Helena!$D153</f>
        <v>0.8</v>
      </c>
      <c r="Q70" s="81">
        <f>Duluth!$D153</f>
        <v>0.8</v>
      </c>
      <c r="R70" s="81">
        <f>Fairbanks!$D153</f>
        <v>0.8</v>
      </c>
    </row>
    <row r="71" spans="1:18">
      <c r="A71" s="48"/>
      <c r="B71" s="49" t="str">
        <f>Miami!A154</f>
        <v>PSZ-AC_8:8_UNITARY_PACKAGE_HEATCOIL</v>
      </c>
      <c r="C71" s="81">
        <f>Miami!$D154</f>
        <v>0.8</v>
      </c>
      <c r="D71" s="81">
        <f>Houston!$D154</f>
        <v>0.8</v>
      </c>
      <c r="E71" s="81">
        <f>Phoenix!$D154</f>
        <v>0.8</v>
      </c>
      <c r="F71" s="81">
        <f>Atlanta!$D154</f>
        <v>0.8</v>
      </c>
      <c r="G71" s="81">
        <f>LosAngeles!$D154</f>
        <v>0.8</v>
      </c>
      <c r="H71" s="81">
        <f>LasVegas!$D154</f>
        <v>0.8</v>
      </c>
      <c r="I71" s="81">
        <f>SanFrancisco!$D154</f>
        <v>0.8</v>
      </c>
      <c r="J71" s="81">
        <f>Baltimore!$D154</f>
        <v>0.8</v>
      </c>
      <c r="K71" s="81">
        <f>Albuquerque!$D154</f>
        <v>0.8</v>
      </c>
      <c r="L71" s="81">
        <f>Seattle!$D154</f>
        <v>0.8</v>
      </c>
      <c r="M71" s="81">
        <f>Chicago!$D154</f>
        <v>0.8</v>
      </c>
      <c r="N71" s="81">
        <f>Boulder!$D154</f>
        <v>0.8</v>
      </c>
      <c r="O71" s="81">
        <f>Minneapolis!$D154</f>
        <v>0.8</v>
      </c>
      <c r="P71" s="81">
        <f>Helena!$D154</f>
        <v>0.8</v>
      </c>
      <c r="Q71" s="81">
        <f>Duluth!$D154</f>
        <v>0.8</v>
      </c>
      <c r="R71" s="81">
        <f>Fairbanks!$D154</f>
        <v>0.8</v>
      </c>
    </row>
    <row r="72" spans="1:18">
      <c r="A72" s="48"/>
      <c r="B72" s="49" t="str">
        <f>Miami!A155</f>
        <v>PSZ-AC_9:9_UNITARY_PACKAGE_HEATCOIL</v>
      </c>
      <c r="C72" s="81">
        <f>Miami!$D155</f>
        <v>0.8</v>
      </c>
      <c r="D72" s="81">
        <f>Houston!$D155</f>
        <v>0.8</v>
      </c>
      <c r="E72" s="81">
        <f>Phoenix!$D155</f>
        <v>0.8</v>
      </c>
      <c r="F72" s="81">
        <f>Atlanta!$D155</f>
        <v>0.8</v>
      </c>
      <c r="G72" s="81">
        <f>LosAngeles!$D155</f>
        <v>0.8</v>
      </c>
      <c r="H72" s="81">
        <f>LasVegas!$D155</f>
        <v>0.8</v>
      </c>
      <c r="I72" s="81">
        <f>SanFrancisco!$D155</f>
        <v>0.8</v>
      </c>
      <c r="J72" s="81">
        <f>Baltimore!$D155</f>
        <v>0.8</v>
      </c>
      <c r="K72" s="81">
        <f>Albuquerque!$D155</f>
        <v>0.8</v>
      </c>
      <c r="L72" s="81">
        <f>Seattle!$D155</f>
        <v>0.8</v>
      </c>
      <c r="M72" s="81">
        <f>Chicago!$D155</f>
        <v>0.8</v>
      </c>
      <c r="N72" s="81">
        <f>Boulder!$D155</f>
        <v>0.8</v>
      </c>
      <c r="O72" s="81">
        <f>Minneapolis!$D155</f>
        <v>0.8</v>
      </c>
      <c r="P72" s="81">
        <f>Helena!$D155</f>
        <v>0.8</v>
      </c>
      <c r="Q72" s="81">
        <f>Duluth!$D155</f>
        <v>0.8</v>
      </c>
      <c r="R72" s="81">
        <f>Fairbanks!$D155</f>
        <v>0.8</v>
      </c>
    </row>
    <row r="73" spans="1:18">
      <c r="A73" s="48"/>
      <c r="B73" s="46" t="s">
        <v>267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>
      <c r="A74" s="51"/>
      <c r="B74" s="49" t="str">
        <f>Miami!A158</f>
        <v>PSZ-AC_10:10_UNITARY_PACKAGE_FAN</v>
      </c>
      <c r="C74" s="80" t="s">
        <v>268</v>
      </c>
      <c r="D74" s="55" t="s">
        <v>268</v>
      </c>
      <c r="E74" s="88" t="str">
        <f>IF(E29&lt;39.6,"NoEconomizer","DifferentialDryBulb")</f>
        <v>NoEconomizer</v>
      </c>
      <c r="F74" s="80" t="s">
        <v>268</v>
      </c>
      <c r="G74" s="88" t="str">
        <f>IF(G29&lt;19.1,"NoEconomizer","DifferentialDryBulb")</f>
        <v>DifferentialDryBulb</v>
      </c>
      <c r="H74" s="88" t="str">
        <f t="shared" ref="H74:I74" si="0">IF(H29&lt;19.1,"NoEconomizer","DifferentialDryBulb")</f>
        <v>DifferentialDryBulb</v>
      </c>
      <c r="I74" s="88" t="str">
        <f t="shared" si="0"/>
        <v>NoEconomizer</v>
      </c>
      <c r="J74" s="80" t="s">
        <v>268</v>
      </c>
      <c r="K74" s="88" t="str">
        <f t="shared" ref="K74:L74" si="1">IF(K29&lt;19.1,"NoEconomizer","DifferentialDryBulb")</f>
        <v>DifferentialDryBulb</v>
      </c>
      <c r="L74" s="88" t="str">
        <f t="shared" si="1"/>
        <v>NoEconomizer</v>
      </c>
      <c r="M74" s="88" t="str">
        <f>IF(M29&lt;39.6,"NoEconomizer","DifferentialDryBulb")</f>
        <v>NoEconomizer</v>
      </c>
      <c r="N74" s="88" t="str">
        <f>IF(N29&lt;19.1,"NoEconomizer","DifferentialDryBulb")</f>
        <v>DifferentialDryBulb</v>
      </c>
      <c r="O74" s="88" t="str">
        <f>IF(O29&lt;39.6,"NoEconomizer","DifferentialDryBulb")</f>
        <v>DifferentialDryBulb</v>
      </c>
      <c r="P74" s="88" t="str">
        <f>IF(P29&lt;19.1,"NoEconomizer","DifferentialDryBulb")</f>
        <v>DifferentialDryBulb</v>
      </c>
      <c r="Q74" s="88" t="str">
        <f t="shared" ref="Q74:R83" si="2">IF(Q29&lt;39.6,"NoEconomizer","DifferentialDryBulb")</f>
        <v>DifferentialDryBulb</v>
      </c>
      <c r="R74" s="88" t="str">
        <f t="shared" si="2"/>
        <v>NoEconomizer</v>
      </c>
    </row>
    <row r="75" spans="1:18">
      <c r="A75" s="51"/>
      <c r="B75" s="49" t="str">
        <f>Miami!A159</f>
        <v>PSZ-AC_1:1_UNITARY_PACKAGE_FAN</v>
      </c>
      <c r="C75" s="80" t="s">
        <v>268</v>
      </c>
      <c r="D75" s="55" t="s">
        <v>268</v>
      </c>
      <c r="E75" s="88" t="str">
        <f t="shared" ref="E75:E83" si="3">IF(E30&lt;39.6,"NoEconomizer","DifferentialDryBulb")</f>
        <v>DifferentialDryBulb</v>
      </c>
      <c r="F75" s="80" t="s">
        <v>268</v>
      </c>
      <c r="G75" s="88" t="str">
        <f t="shared" ref="G75:I83" si="4">IF(G30&lt;19.1,"NoEconomizer","DifferentialDryBulb")</f>
        <v>DifferentialDryBulb</v>
      </c>
      <c r="H75" s="88" t="str">
        <f t="shared" si="4"/>
        <v>DifferentialDryBulb</v>
      </c>
      <c r="I75" s="88" t="str">
        <f t="shared" si="4"/>
        <v>DifferentialDryBulb</v>
      </c>
      <c r="J75" s="80" t="s">
        <v>268</v>
      </c>
      <c r="K75" s="88" t="str">
        <f t="shared" ref="K75:L75" si="5">IF(K30&lt;19.1,"NoEconomizer","DifferentialDryBulb")</f>
        <v>DifferentialDryBulb</v>
      </c>
      <c r="L75" s="88" t="str">
        <f t="shared" si="5"/>
        <v>DifferentialDryBulb</v>
      </c>
      <c r="M75" s="88" t="str">
        <f t="shared" ref="M75:M83" si="6">IF(M30&lt;39.6,"NoEconomizer","DifferentialDryBulb")</f>
        <v>DifferentialDryBulb</v>
      </c>
      <c r="N75" s="88" t="str">
        <f t="shared" ref="N75" si="7">IF(N30&lt;19.1,"NoEconomizer","DifferentialDryBulb")</f>
        <v>DifferentialDryBulb</v>
      </c>
      <c r="O75" s="88" t="str">
        <f t="shared" ref="O75:O83" si="8">IF(O30&lt;39.6,"NoEconomizer","DifferentialDryBulb")</f>
        <v>DifferentialDryBulb</v>
      </c>
      <c r="P75" s="88" t="str">
        <f t="shared" ref="P75" si="9">IF(P30&lt;19.1,"NoEconomizer","DifferentialDryBulb")</f>
        <v>DifferentialDryBulb</v>
      </c>
      <c r="Q75" s="88" t="str">
        <f t="shared" si="2"/>
        <v>DifferentialDryBulb</v>
      </c>
      <c r="R75" s="88" t="str">
        <f t="shared" si="2"/>
        <v>DifferentialDryBulb</v>
      </c>
    </row>
    <row r="76" spans="1:18">
      <c r="A76" s="51"/>
      <c r="B76" s="49" t="str">
        <f>Miami!A160</f>
        <v>PSZ-AC_2:2_UNITARY_PACKAGE_FAN</v>
      </c>
      <c r="C76" s="80" t="s">
        <v>268</v>
      </c>
      <c r="D76" s="55" t="s">
        <v>268</v>
      </c>
      <c r="E76" s="88" t="str">
        <f t="shared" si="3"/>
        <v>NoEconomizer</v>
      </c>
      <c r="F76" s="80" t="s">
        <v>268</v>
      </c>
      <c r="G76" s="88" t="str">
        <f t="shared" si="4"/>
        <v>DifferentialDryBulb</v>
      </c>
      <c r="H76" s="88" t="str">
        <f t="shared" si="4"/>
        <v>DifferentialDryBulb</v>
      </c>
      <c r="I76" s="88" t="str">
        <f t="shared" si="4"/>
        <v>NoEconomizer</v>
      </c>
      <c r="J76" s="80" t="s">
        <v>268</v>
      </c>
      <c r="K76" s="88" t="str">
        <f t="shared" ref="K76:L76" si="10">IF(K31&lt;19.1,"NoEconomizer","DifferentialDryBulb")</f>
        <v>DifferentialDryBulb</v>
      </c>
      <c r="L76" s="88" t="str">
        <f t="shared" si="10"/>
        <v>NoEconomizer</v>
      </c>
      <c r="M76" s="88" t="str">
        <f t="shared" si="6"/>
        <v>NoEconomizer</v>
      </c>
      <c r="N76" s="88" t="str">
        <f t="shared" ref="N76" si="11">IF(N31&lt;19.1,"NoEconomizer","DifferentialDryBulb")</f>
        <v>NoEconomizer</v>
      </c>
      <c r="O76" s="88" t="str">
        <f t="shared" si="8"/>
        <v>NoEconomizer</v>
      </c>
      <c r="P76" s="88" t="str">
        <f t="shared" ref="P76" si="12">IF(P31&lt;19.1,"NoEconomizer","DifferentialDryBulb")</f>
        <v>DifferentialDryBulb</v>
      </c>
      <c r="Q76" s="88" t="str">
        <f t="shared" si="2"/>
        <v>NoEconomizer</v>
      </c>
      <c r="R76" s="88" t="str">
        <f t="shared" si="2"/>
        <v>NoEconomizer</v>
      </c>
    </row>
    <row r="77" spans="1:18">
      <c r="A77" s="51"/>
      <c r="B77" s="49" t="str">
        <f>Miami!A161</f>
        <v>PSZ-AC_3:3_UNITARY_PACKAGE_FAN</v>
      </c>
      <c r="C77" s="80" t="s">
        <v>268</v>
      </c>
      <c r="D77" s="55" t="s">
        <v>268</v>
      </c>
      <c r="E77" s="88" t="str">
        <f t="shared" si="3"/>
        <v>NoEconomizer</v>
      </c>
      <c r="F77" s="80" t="s">
        <v>268</v>
      </c>
      <c r="G77" s="88" t="str">
        <f t="shared" si="4"/>
        <v>DifferentialDryBulb</v>
      </c>
      <c r="H77" s="88" t="str">
        <f t="shared" si="4"/>
        <v>DifferentialDryBulb</v>
      </c>
      <c r="I77" s="88" t="str">
        <f t="shared" si="4"/>
        <v>NoEconomizer</v>
      </c>
      <c r="J77" s="80" t="s">
        <v>268</v>
      </c>
      <c r="K77" s="88" t="str">
        <f t="shared" ref="K77:L77" si="13">IF(K32&lt;19.1,"NoEconomizer","DifferentialDryBulb")</f>
        <v>NoEconomizer</v>
      </c>
      <c r="L77" s="88" t="str">
        <f t="shared" si="13"/>
        <v>NoEconomizer</v>
      </c>
      <c r="M77" s="88" t="str">
        <f t="shared" si="6"/>
        <v>NoEconomizer</v>
      </c>
      <c r="N77" s="88" t="str">
        <f t="shared" ref="N77" si="14">IF(N32&lt;19.1,"NoEconomizer","DifferentialDryBulb")</f>
        <v>NoEconomizer</v>
      </c>
      <c r="O77" s="88" t="str">
        <f t="shared" si="8"/>
        <v>NoEconomizer</v>
      </c>
      <c r="P77" s="88" t="str">
        <f t="shared" ref="P77" si="15">IF(P32&lt;19.1,"NoEconomizer","DifferentialDryBulb")</f>
        <v>DifferentialDryBulb</v>
      </c>
      <c r="Q77" s="88" t="str">
        <f t="shared" si="2"/>
        <v>NoEconomizer</v>
      </c>
      <c r="R77" s="88" t="str">
        <f t="shared" si="2"/>
        <v>NoEconomizer</v>
      </c>
    </row>
    <row r="78" spans="1:18">
      <c r="A78" s="51"/>
      <c r="B78" s="49" t="str">
        <f>Miami!A162</f>
        <v>PSZ-AC_4:4_UNITARY_PACKAGE_FAN</v>
      </c>
      <c r="C78" s="80" t="s">
        <v>268</v>
      </c>
      <c r="D78" s="55" t="s">
        <v>268</v>
      </c>
      <c r="E78" s="88" t="str">
        <f t="shared" si="3"/>
        <v>NoEconomizer</v>
      </c>
      <c r="F78" s="80" t="s">
        <v>268</v>
      </c>
      <c r="G78" s="88" t="str">
        <f t="shared" si="4"/>
        <v>DifferentialDryBulb</v>
      </c>
      <c r="H78" s="88" t="str">
        <f t="shared" si="4"/>
        <v>DifferentialDryBulb</v>
      </c>
      <c r="I78" s="88" t="str">
        <f t="shared" si="4"/>
        <v>NoEconomizer</v>
      </c>
      <c r="J78" s="80" t="s">
        <v>268</v>
      </c>
      <c r="K78" s="88" t="str">
        <f t="shared" ref="K78:L78" si="16">IF(K33&lt;19.1,"NoEconomizer","DifferentialDryBulb")</f>
        <v>NoEconomizer</v>
      </c>
      <c r="L78" s="88" t="str">
        <f t="shared" si="16"/>
        <v>NoEconomizer</v>
      </c>
      <c r="M78" s="88" t="str">
        <f t="shared" si="6"/>
        <v>NoEconomizer</v>
      </c>
      <c r="N78" s="88" t="str">
        <f t="shared" ref="N78" si="17">IF(N33&lt;19.1,"NoEconomizer","DifferentialDryBulb")</f>
        <v>NoEconomizer</v>
      </c>
      <c r="O78" s="88" t="str">
        <f t="shared" si="8"/>
        <v>NoEconomizer</v>
      </c>
      <c r="P78" s="88" t="str">
        <f t="shared" ref="P78" si="18">IF(P33&lt;19.1,"NoEconomizer","DifferentialDryBulb")</f>
        <v>DifferentialDryBulb</v>
      </c>
      <c r="Q78" s="88" t="str">
        <f t="shared" si="2"/>
        <v>NoEconomizer</v>
      </c>
      <c r="R78" s="88" t="str">
        <f t="shared" si="2"/>
        <v>NoEconomizer</v>
      </c>
    </row>
    <row r="79" spans="1:18">
      <c r="A79" s="51"/>
      <c r="B79" s="49" t="str">
        <f>Miami!A163</f>
        <v>PSZ-AC_5:5_UNITARY_PACKAGE_FAN</v>
      </c>
      <c r="C79" s="80" t="s">
        <v>268</v>
      </c>
      <c r="D79" s="55" t="s">
        <v>268</v>
      </c>
      <c r="E79" s="88" t="str">
        <f t="shared" si="3"/>
        <v>NoEconomizer</v>
      </c>
      <c r="F79" s="80" t="s">
        <v>268</v>
      </c>
      <c r="G79" s="88" t="str">
        <f t="shared" si="4"/>
        <v>DifferentialDryBulb</v>
      </c>
      <c r="H79" s="88" t="str">
        <f t="shared" si="4"/>
        <v>DifferentialDryBulb</v>
      </c>
      <c r="I79" s="88" t="str">
        <f t="shared" si="4"/>
        <v>NoEconomizer</v>
      </c>
      <c r="J79" s="80" t="s">
        <v>268</v>
      </c>
      <c r="K79" s="88" t="str">
        <f t="shared" ref="K79:L79" si="19">IF(K34&lt;19.1,"NoEconomizer","DifferentialDryBulb")</f>
        <v>NoEconomizer</v>
      </c>
      <c r="L79" s="88" t="str">
        <f t="shared" si="19"/>
        <v>NoEconomizer</v>
      </c>
      <c r="M79" s="88" t="str">
        <f t="shared" si="6"/>
        <v>NoEconomizer</v>
      </c>
      <c r="N79" s="88" t="str">
        <f t="shared" ref="N79" si="20">IF(N34&lt;19.1,"NoEconomizer","DifferentialDryBulb")</f>
        <v>NoEconomizer</v>
      </c>
      <c r="O79" s="88" t="str">
        <f t="shared" si="8"/>
        <v>NoEconomizer</v>
      </c>
      <c r="P79" s="88" t="str">
        <f t="shared" ref="P79" si="21">IF(P34&lt;19.1,"NoEconomizer","DifferentialDryBulb")</f>
        <v>DifferentialDryBulb</v>
      </c>
      <c r="Q79" s="88" t="str">
        <f t="shared" si="2"/>
        <v>NoEconomizer</v>
      </c>
      <c r="R79" s="88" t="str">
        <f t="shared" si="2"/>
        <v>NoEconomizer</v>
      </c>
    </row>
    <row r="80" spans="1:18">
      <c r="A80" s="51"/>
      <c r="B80" s="49" t="str">
        <f>Miami!A164</f>
        <v>PSZ-AC_6:6_UNITARY_PACKAGE_FAN</v>
      </c>
      <c r="C80" s="80" t="s">
        <v>268</v>
      </c>
      <c r="D80" s="55" t="s">
        <v>268</v>
      </c>
      <c r="E80" s="88" t="str">
        <f t="shared" si="3"/>
        <v>DifferentialDryBulb</v>
      </c>
      <c r="F80" s="80" t="s">
        <v>268</v>
      </c>
      <c r="G80" s="88" t="str">
        <f t="shared" si="4"/>
        <v>DifferentialDryBulb</v>
      </c>
      <c r="H80" s="88" t="str">
        <f t="shared" si="4"/>
        <v>DifferentialDryBulb</v>
      </c>
      <c r="I80" s="88" t="str">
        <f t="shared" si="4"/>
        <v>DifferentialDryBulb</v>
      </c>
      <c r="J80" s="80" t="s">
        <v>268</v>
      </c>
      <c r="K80" s="88" t="str">
        <f t="shared" ref="K80:L80" si="22">IF(K35&lt;19.1,"NoEconomizer","DifferentialDryBulb")</f>
        <v>DifferentialDryBulb</v>
      </c>
      <c r="L80" s="88" t="str">
        <f t="shared" si="22"/>
        <v>DifferentialDryBulb</v>
      </c>
      <c r="M80" s="88" t="str">
        <f t="shared" si="6"/>
        <v>DifferentialDryBulb</v>
      </c>
      <c r="N80" s="88" t="str">
        <f t="shared" ref="N80" si="23">IF(N35&lt;19.1,"NoEconomizer","DifferentialDryBulb")</f>
        <v>DifferentialDryBulb</v>
      </c>
      <c r="O80" s="88" t="str">
        <f t="shared" si="8"/>
        <v>DifferentialDryBulb</v>
      </c>
      <c r="P80" s="88" t="str">
        <f t="shared" ref="P80" si="24">IF(P35&lt;19.1,"NoEconomizer","DifferentialDryBulb")</f>
        <v>DifferentialDryBulb</v>
      </c>
      <c r="Q80" s="88" t="str">
        <f t="shared" si="2"/>
        <v>DifferentialDryBulb</v>
      </c>
      <c r="R80" s="88" t="str">
        <f t="shared" si="2"/>
        <v>DifferentialDryBulb</v>
      </c>
    </row>
    <row r="81" spans="1:18">
      <c r="A81" s="51"/>
      <c r="B81" s="49" t="str">
        <f>Miami!A165</f>
        <v>PSZ-AC_7:7_UNITARY_PACKAGE_FAN</v>
      </c>
      <c r="C81" s="80" t="s">
        <v>268</v>
      </c>
      <c r="D81" s="55" t="s">
        <v>268</v>
      </c>
      <c r="E81" s="88" t="str">
        <f t="shared" si="3"/>
        <v>NoEconomizer</v>
      </c>
      <c r="F81" s="80" t="s">
        <v>268</v>
      </c>
      <c r="G81" s="88" t="str">
        <f t="shared" si="4"/>
        <v>NoEconomizer</v>
      </c>
      <c r="H81" s="88" t="str">
        <f t="shared" si="4"/>
        <v>NoEconomizer</v>
      </c>
      <c r="I81" s="88" t="str">
        <f t="shared" si="4"/>
        <v>NoEconomizer</v>
      </c>
      <c r="J81" s="80" t="s">
        <v>268</v>
      </c>
      <c r="K81" s="88" t="str">
        <f t="shared" ref="K81:L81" si="25">IF(K36&lt;19.1,"NoEconomizer","DifferentialDryBulb")</f>
        <v>NoEconomizer</v>
      </c>
      <c r="L81" s="88" t="str">
        <f t="shared" si="25"/>
        <v>NoEconomizer</v>
      </c>
      <c r="M81" s="88" t="str">
        <f t="shared" si="6"/>
        <v>NoEconomizer</v>
      </c>
      <c r="N81" s="88" t="str">
        <f t="shared" ref="N81" si="26">IF(N36&lt;19.1,"NoEconomizer","DifferentialDryBulb")</f>
        <v>NoEconomizer</v>
      </c>
      <c r="O81" s="88" t="str">
        <f t="shared" si="8"/>
        <v>NoEconomizer</v>
      </c>
      <c r="P81" s="88" t="str">
        <f t="shared" ref="P81" si="27">IF(P36&lt;19.1,"NoEconomizer","DifferentialDryBulb")</f>
        <v>DifferentialDryBulb</v>
      </c>
      <c r="Q81" s="88" t="str">
        <f t="shared" si="2"/>
        <v>NoEconomizer</v>
      </c>
      <c r="R81" s="88" t="str">
        <f t="shared" si="2"/>
        <v>NoEconomizer</v>
      </c>
    </row>
    <row r="82" spans="1:18">
      <c r="A82" s="51"/>
      <c r="B82" s="49" t="str">
        <f>Miami!A166</f>
        <v>PSZ-AC_8:8_UNITARY_PACKAGE_FAN</v>
      </c>
      <c r="C82" s="80" t="s">
        <v>268</v>
      </c>
      <c r="D82" s="55" t="s">
        <v>268</v>
      </c>
      <c r="E82" s="88" t="str">
        <f t="shared" si="3"/>
        <v>NoEconomizer</v>
      </c>
      <c r="F82" s="80" t="s">
        <v>268</v>
      </c>
      <c r="G82" s="88" t="str">
        <f t="shared" si="4"/>
        <v>NoEconomizer</v>
      </c>
      <c r="H82" s="88" t="str">
        <f t="shared" si="4"/>
        <v>NoEconomizer</v>
      </c>
      <c r="I82" s="88" t="str">
        <f t="shared" si="4"/>
        <v>NoEconomizer</v>
      </c>
      <c r="J82" s="80" t="s">
        <v>268</v>
      </c>
      <c r="K82" s="88" t="str">
        <f t="shared" ref="K82:L82" si="28">IF(K37&lt;19.1,"NoEconomizer","DifferentialDryBulb")</f>
        <v>NoEconomizer</v>
      </c>
      <c r="L82" s="88" t="str">
        <f t="shared" si="28"/>
        <v>NoEconomizer</v>
      </c>
      <c r="M82" s="88" t="str">
        <f t="shared" si="6"/>
        <v>NoEconomizer</v>
      </c>
      <c r="N82" s="88" t="str">
        <f t="shared" ref="N82" si="29">IF(N37&lt;19.1,"NoEconomizer","DifferentialDryBulb")</f>
        <v>NoEconomizer</v>
      </c>
      <c r="O82" s="88" t="str">
        <f t="shared" si="8"/>
        <v>NoEconomizer</v>
      </c>
      <c r="P82" s="88" t="str">
        <f t="shared" ref="P82" si="30">IF(P37&lt;19.1,"NoEconomizer","DifferentialDryBulb")</f>
        <v>DifferentialDryBulb</v>
      </c>
      <c r="Q82" s="88" t="str">
        <f t="shared" si="2"/>
        <v>NoEconomizer</v>
      </c>
      <c r="R82" s="88" t="str">
        <f t="shared" si="2"/>
        <v>NoEconomizer</v>
      </c>
    </row>
    <row r="83" spans="1:18">
      <c r="A83" s="51"/>
      <c r="B83" s="49" t="str">
        <f>Miami!A167</f>
        <v>PSZ-AC_9:9_UNITARY_PACKAGE_FAN</v>
      </c>
      <c r="C83" s="80" t="s">
        <v>268</v>
      </c>
      <c r="D83" s="55" t="s">
        <v>268</v>
      </c>
      <c r="E83" s="88" t="str">
        <f t="shared" si="3"/>
        <v>NoEconomizer</v>
      </c>
      <c r="F83" s="80" t="s">
        <v>268</v>
      </c>
      <c r="G83" s="88" t="str">
        <f t="shared" si="4"/>
        <v>NoEconomizer</v>
      </c>
      <c r="H83" s="88" t="str">
        <f t="shared" si="4"/>
        <v>NoEconomizer</v>
      </c>
      <c r="I83" s="88" t="str">
        <f t="shared" si="4"/>
        <v>NoEconomizer</v>
      </c>
      <c r="J83" s="80" t="s">
        <v>268</v>
      </c>
      <c r="K83" s="88" t="str">
        <f t="shared" ref="K83:L83" si="31">IF(K38&lt;19.1,"NoEconomizer","DifferentialDryBulb")</f>
        <v>NoEconomizer</v>
      </c>
      <c r="L83" s="88" t="str">
        <f t="shared" si="31"/>
        <v>NoEconomizer</v>
      </c>
      <c r="M83" s="88" t="str">
        <f t="shared" si="6"/>
        <v>NoEconomizer</v>
      </c>
      <c r="N83" s="88" t="str">
        <f t="shared" ref="N83" si="32">IF(N38&lt;19.1,"NoEconomizer","DifferentialDryBulb")</f>
        <v>NoEconomizer</v>
      </c>
      <c r="O83" s="88" t="str">
        <f t="shared" si="8"/>
        <v>NoEconomizer</v>
      </c>
      <c r="P83" s="88" t="str">
        <f t="shared" ref="P83" si="33">IF(P38&lt;19.1,"NoEconomizer","DifferentialDryBulb")</f>
        <v>DifferentialDryBulb</v>
      </c>
      <c r="Q83" s="88" t="str">
        <f t="shared" si="2"/>
        <v>NoEconomizer</v>
      </c>
      <c r="R83" s="88" t="str">
        <f t="shared" si="2"/>
        <v>NoEconomizer</v>
      </c>
    </row>
    <row r="84" spans="1:18">
      <c r="A84" s="48"/>
      <c r="B84" s="46" t="s">
        <v>227</v>
      </c>
    </row>
    <row r="85" spans="1:18">
      <c r="A85" s="48"/>
      <c r="B85" s="49" t="str">
        <f>Miami!A158</f>
        <v>PSZ-AC_10:10_UNITARY_PACKAGE_FAN</v>
      </c>
      <c r="C85" s="56">
        <f>Miami!$E158</f>
        <v>1.64</v>
      </c>
      <c r="D85" s="56">
        <f>Houston!$E158</f>
        <v>1.05</v>
      </c>
      <c r="E85" s="56">
        <f>Phoenix!$E158</f>
        <v>1.23</v>
      </c>
      <c r="F85" s="56">
        <f>Atlanta!$E158</f>
        <v>1.05</v>
      </c>
      <c r="G85" s="56">
        <f>LosAngeles!$E158</f>
        <v>1.01</v>
      </c>
      <c r="H85" s="56">
        <f>LasVegas!$E158</f>
        <v>1.01</v>
      </c>
      <c r="I85" s="56">
        <f>SanFrancisco!$E158</f>
        <v>0.74</v>
      </c>
      <c r="J85" s="56">
        <f>Baltimore!$E158</f>
        <v>1.1100000000000001</v>
      </c>
      <c r="K85" s="56">
        <f>Albuquerque!$E158</f>
        <v>1.1100000000000001</v>
      </c>
      <c r="L85" s="56">
        <f>Seattle!$E158</f>
        <v>0.87</v>
      </c>
      <c r="M85" s="56">
        <f>Chicago!$E158</f>
        <v>1.5</v>
      </c>
      <c r="N85" s="56">
        <f>Boulder!$E158</f>
        <v>1.46</v>
      </c>
      <c r="O85" s="56">
        <f>Minneapolis!$E158</f>
        <v>1.69</v>
      </c>
      <c r="P85" s="56">
        <f>Helena!$E158</f>
        <v>1.81</v>
      </c>
      <c r="Q85" s="56">
        <f>Duluth!$E158</f>
        <v>1.81</v>
      </c>
      <c r="R85" s="56">
        <f>Fairbanks!$E158</f>
        <v>2.38</v>
      </c>
    </row>
    <row r="86" spans="1:18">
      <c r="A86" s="48"/>
      <c r="B86" s="49" t="str">
        <f>Miami!A159</f>
        <v>PSZ-AC_1:1_UNITARY_PACKAGE_FAN</v>
      </c>
      <c r="C86" s="56">
        <f>Miami!$E159</f>
        <v>3.77</v>
      </c>
      <c r="D86" s="56">
        <f>Houston!$E159</f>
        <v>2.78</v>
      </c>
      <c r="E86" s="56">
        <f>Phoenix!$E159</f>
        <v>2.97</v>
      </c>
      <c r="F86" s="56">
        <f>Atlanta!$E159</f>
        <v>2.75</v>
      </c>
      <c r="G86" s="56">
        <f>LosAngeles!$E159</f>
        <v>2.74</v>
      </c>
      <c r="H86" s="56">
        <f>LasVegas!$E159</f>
        <v>2.7</v>
      </c>
      <c r="I86" s="56">
        <f>SanFrancisco!$E159</f>
        <v>2.13</v>
      </c>
      <c r="J86" s="56">
        <f>Baltimore!$E159</f>
        <v>2.4</v>
      </c>
      <c r="K86" s="56">
        <f>Albuquerque!$E159</f>
        <v>2.5099999999999998</v>
      </c>
      <c r="L86" s="56">
        <f>Seattle!$E159</f>
        <v>2.15</v>
      </c>
      <c r="M86" s="56">
        <f>Chicago!$E159</f>
        <v>2.5</v>
      </c>
      <c r="N86" s="56">
        <f>Boulder!$E159</f>
        <v>2.44</v>
      </c>
      <c r="O86" s="56">
        <f>Minneapolis!$E159</f>
        <v>2.83</v>
      </c>
      <c r="P86" s="56">
        <f>Helena!$E159</f>
        <v>3.03</v>
      </c>
      <c r="Q86" s="56">
        <f>Duluth!$E159</f>
        <v>3.03</v>
      </c>
      <c r="R86" s="56">
        <f>Fairbanks!$E159</f>
        <v>4.01</v>
      </c>
    </row>
    <row r="87" spans="1:18">
      <c r="A87" s="48"/>
      <c r="B87" s="49" t="str">
        <f>Miami!A160</f>
        <v>PSZ-AC_2:2_UNITARY_PACKAGE_FAN</v>
      </c>
      <c r="C87" s="56">
        <f>Miami!$E160</f>
        <v>1.37</v>
      </c>
      <c r="D87" s="56">
        <f>Houston!$E160</f>
        <v>1.27</v>
      </c>
      <c r="E87" s="56">
        <f>Phoenix!$E160</f>
        <v>1.26</v>
      </c>
      <c r="F87" s="56">
        <f>Atlanta!$E160</f>
        <v>1.29</v>
      </c>
      <c r="G87" s="56">
        <f>LosAngeles!$E160</f>
        <v>1.29</v>
      </c>
      <c r="H87" s="56">
        <f>LasVegas!$E160</f>
        <v>1.21</v>
      </c>
      <c r="I87" s="56">
        <f>SanFrancisco!$E160</f>
        <v>1.05</v>
      </c>
      <c r="J87" s="56">
        <f>Baltimore!$E160</f>
        <v>1.08</v>
      </c>
      <c r="K87" s="56">
        <f>Albuquerque!$E160</f>
        <v>1.21</v>
      </c>
      <c r="L87" s="56">
        <f>Seattle!$E160</f>
        <v>1.07</v>
      </c>
      <c r="M87" s="56">
        <f>Chicago!$E160</f>
        <v>1.0900000000000001</v>
      </c>
      <c r="N87" s="56">
        <f>Boulder!$E160</f>
        <v>1.1200000000000001</v>
      </c>
      <c r="O87" s="56">
        <f>Minneapolis!$E160</f>
        <v>1.1499999999999999</v>
      </c>
      <c r="P87" s="56">
        <f>Helena!$E160</f>
        <v>1.23</v>
      </c>
      <c r="Q87" s="56">
        <f>Duluth!$E160</f>
        <v>1.23</v>
      </c>
      <c r="R87" s="56">
        <f>Fairbanks!$E160</f>
        <v>1.64</v>
      </c>
    </row>
    <row r="88" spans="1:18">
      <c r="A88" s="48"/>
      <c r="B88" s="49" t="str">
        <f>Miami!A161</f>
        <v>PSZ-AC_3:3_UNITARY_PACKAGE_FAN</v>
      </c>
      <c r="C88" s="56">
        <f>Miami!$E161</f>
        <v>1.1000000000000001</v>
      </c>
      <c r="D88" s="56">
        <f>Houston!$E161</f>
        <v>1</v>
      </c>
      <c r="E88" s="56">
        <f>Phoenix!$E161</f>
        <v>0.99</v>
      </c>
      <c r="F88" s="56">
        <f>Atlanta!$E161</f>
        <v>1.01</v>
      </c>
      <c r="G88" s="56">
        <f>LosAngeles!$E161</f>
        <v>1.01</v>
      </c>
      <c r="H88" s="56">
        <f>LasVegas!$E161</f>
        <v>0.92</v>
      </c>
      <c r="I88" s="56">
        <f>SanFrancisco!$E161</f>
        <v>0.79</v>
      </c>
      <c r="J88" s="56">
        <f>Baltimore!$E161</f>
        <v>0.89</v>
      </c>
      <c r="K88" s="56">
        <f>Albuquerque!$E161</f>
        <v>0.9</v>
      </c>
      <c r="L88" s="56">
        <f>Seattle!$E161</f>
        <v>0.81</v>
      </c>
      <c r="M88" s="56">
        <f>Chicago!$E161</f>
        <v>1.01</v>
      </c>
      <c r="N88" s="56">
        <f>Boulder!$E161</f>
        <v>0.98</v>
      </c>
      <c r="O88" s="56">
        <f>Minneapolis!$E161</f>
        <v>1.1499999999999999</v>
      </c>
      <c r="P88" s="56">
        <f>Helena!$E161</f>
        <v>1.23</v>
      </c>
      <c r="Q88" s="56">
        <f>Duluth!$E161</f>
        <v>1.23</v>
      </c>
      <c r="R88" s="56">
        <f>Fairbanks!$E161</f>
        <v>1.63</v>
      </c>
    </row>
    <row r="89" spans="1:18">
      <c r="A89" s="48"/>
      <c r="B89" s="49" t="str">
        <f>Miami!A162</f>
        <v>PSZ-AC_4:4_UNITARY_PACKAGE_FAN</v>
      </c>
      <c r="C89" s="56">
        <f>Miami!$E162</f>
        <v>1.07</v>
      </c>
      <c r="D89" s="56">
        <f>Houston!$E162</f>
        <v>0.98</v>
      </c>
      <c r="E89" s="56">
        <f>Phoenix!$E162</f>
        <v>0.96</v>
      </c>
      <c r="F89" s="56">
        <f>Atlanta!$E162</f>
        <v>0.99</v>
      </c>
      <c r="G89" s="56">
        <f>LosAngeles!$E162</f>
        <v>0.99</v>
      </c>
      <c r="H89" s="56">
        <f>LasVegas!$E162</f>
        <v>0.9</v>
      </c>
      <c r="I89" s="56">
        <f>SanFrancisco!$E162</f>
        <v>0.76</v>
      </c>
      <c r="J89" s="56">
        <f>Baltimore!$E162</f>
        <v>0.87</v>
      </c>
      <c r="K89" s="56">
        <f>Albuquerque!$E162</f>
        <v>0.87</v>
      </c>
      <c r="L89" s="56">
        <f>Seattle!$E162</f>
        <v>0.78</v>
      </c>
      <c r="M89" s="56">
        <f>Chicago!$E162</f>
        <v>1.01</v>
      </c>
      <c r="N89" s="56">
        <f>Boulder!$E162</f>
        <v>0.98</v>
      </c>
      <c r="O89" s="56">
        <f>Minneapolis!$E162</f>
        <v>1.1499999999999999</v>
      </c>
      <c r="P89" s="56">
        <f>Helena!$E162</f>
        <v>1.23</v>
      </c>
      <c r="Q89" s="56">
        <f>Duluth!$E162</f>
        <v>1.23</v>
      </c>
      <c r="R89" s="56">
        <f>Fairbanks!$E162</f>
        <v>1.63</v>
      </c>
    </row>
    <row r="90" spans="1:18">
      <c r="A90" s="48"/>
      <c r="B90" s="49" t="str">
        <f>Miami!A163</f>
        <v>PSZ-AC_5:5_UNITARY_PACKAGE_FAN</v>
      </c>
      <c r="C90" s="56">
        <f>Miami!$E163</f>
        <v>1.07</v>
      </c>
      <c r="D90" s="56">
        <f>Houston!$E163</f>
        <v>0.97</v>
      </c>
      <c r="E90" s="56">
        <f>Phoenix!$E163</f>
        <v>0.96</v>
      </c>
      <c r="F90" s="56">
        <f>Atlanta!$E163</f>
        <v>0.98</v>
      </c>
      <c r="G90" s="56">
        <f>LosAngeles!$E163</f>
        <v>0.98</v>
      </c>
      <c r="H90" s="56">
        <f>LasVegas!$E163</f>
        <v>0.89</v>
      </c>
      <c r="I90" s="56">
        <f>SanFrancisco!$E163</f>
        <v>0.76</v>
      </c>
      <c r="J90" s="56">
        <f>Baltimore!$E163</f>
        <v>0.86</v>
      </c>
      <c r="K90" s="56">
        <f>Albuquerque!$E163</f>
        <v>0.86</v>
      </c>
      <c r="L90" s="56">
        <f>Seattle!$E163</f>
        <v>0.78</v>
      </c>
      <c r="M90" s="56">
        <f>Chicago!$E163</f>
        <v>1.01</v>
      </c>
      <c r="N90" s="56">
        <f>Boulder!$E163</f>
        <v>0.98</v>
      </c>
      <c r="O90" s="56">
        <f>Minneapolis!$E163</f>
        <v>1.1499999999999999</v>
      </c>
      <c r="P90" s="56">
        <f>Helena!$E163</f>
        <v>1.23</v>
      </c>
      <c r="Q90" s="56">
        <f>Duluth!$E163</f>
        <v>1.23</v>
      </c>
      <c r="R90" s="56">
        <f>Fairbanks!$E163</f>
        <v>1.63</v>
      </c>
    </row>
    <row r="91" spans="1:18">
      <c r="A91" s="48"/>
      <c r="B91" s="49" t="str">
        <f>Miami!A164</f>
        <v>PSZ-AC_6:6_UNITARY_PACKAGE_FAN</v>
      </c>
      <c r="C91" s="56">
        <f>Miami!$E164</f>
        <v>1.91</v>
      </c>
      <c r="D91" s="56">
        <f>Houston!$E164</f>
        <v>1.73</v>
      </c>
      <c r="E91" s="56">
        <f>Phoenix!$E164</f>
        <v>1.7</v>
      </c>
      <c r="F91" s="56">
        <f>Atlanta!$E164</f>
        <v>1.74</v>
      </c>
      <c r="G91" s="56">
        <f>LosAngeles!$E164</f>
        <v>1.74</v>
      </c>
      <c r="H91" s="56">
        <f>LasVegas!$E164</f>
        <v>1.56</v>
      </c>
      <c r="I91" s="56">
        <f>SanFrancisco!$E164</f>
        <v>1.31</v>
      </c>
      <c r="J91" s="56">
        <f>Baltimore!$E164</f>
        <v>1.51</v>
      </c>
      <c r="K91" s="56">
        <f>Albuquerque!$E164</f>
        <v>1.48</v>
      </c>
      <c r="L91" s="56">
        <f>Seattle!$E164</f>
        <v>1.35</v>
      </c>
      <c r="M91" s="56">
        <f>Chicago!$E164</f>
        <v>2.0099999999999998</v>
      </c>
      <c r="N91" s="56">
        <f>Boulder!$E164</f>
        <v>1.96</v>
      </c>
      <c r="O91" s="56">
        <f>Minneapolis!$E164</f>
        <v>2.29</v>
      </c>
      <c r="P91" s="56">
        <f>Helena!$E164</f>
        <v>2.44</v>
      </c>
      <c r="Q91" s="56">
        <f>Duluth!$E164</f>
        <v>2.4500000000000002</v>
      </c>
      <c r="R91" s="56">
        <f>Fairbanks!$E164</f>
        <v>3.26</v>
      </c>
    </row>
    <row r="92" spans="1:18">
      <c r="A92" s="48"/>
      <c r="B92" s="49" t="str">
        <f>Miami!A165</f>
        <v>PSZ-AC_7:7_UNITARY_PACKAGE_FAN</v>
      </c>
      <c r="C92" s="56">
        <f>Miami!$E165</f>
        <v>1</v>
      </c>
      <c r="D92" s="56">
        <f>Houston!$E165</f>
        <v>0.9</v>
      </c>
      <c r="E92" s="56">
        <f>Phoenix!$E165</f>
        <v>0.88</v>
      </c>
      <c r="F92" s="56">
        <f>Atlanta!$E165</f>
        <v>0.91</v>
      </c>
      <c r="G92" s="56">
        <f>LosAngeles!$E165</f>
        <v>0.91</v>
      </c>
      <c r="H92" s="56">
        <f>LasVegas!$E165</f>
        <v>0.81</v>
      </c>
      <c r="I92" s="56">
        <f>SanFrancisco!$E165</f>
        <v>0.69</v>
      </c>
      <c r="J92" s="56">
        <f>Baltimore!$E165</f>
        <v>0.79</v>
      </c>
      <c r="K92" s="56">
        <f>Albuquerque!$E165</f>
        <v>0.77</v>
      </c>
      <c r="L92" s="56">
        <f>Seattle!$E165</f>
        <v>0.71</v>
      </c>
      <c r="M92" s="56">
        <f>Chicago!$E165</f>
        <v>1.01</v>
      </c>
      <c r="N92" s="56">
        <f>Boulder!$E165</f>
        <v>0.98</v>
      </c>
      <c r="O92" s="56">
        <f>Minneapolis!$E165</f>
        <v>1.1499999999999999</v>
      </c>
      <c r="P92" s="56">
        <f>Helena!$E165</f>
        <v>1.23</v>
      </c>
      <c r="Q92" s="56">
        <f>Duluth!$E165</f>
        <v>1.23</v>
      </c>
      <c r="R92" s="56">
        <f>Fairbanks!$E165</f>
        <v>1.63</v>
      </c>
    </row>
    <row r="93" spans="1:18">
      <c r="A93" s="48"/>
      <c r="B93" s="49" t="str">
        <f>Miami!A166</f>
        <v>PSZ-AC_8:8_UNITARY_PACKAGE_FAN</v>
      </c>
      <c r="C93" s="56">
        <f>Miami!$E166</f>
        <v>0.99</v>
      </c>
      <c r="D93" s="56">
        <f>Houston!$E166</f>
        <v>0.9</v>
      </c>
      <c r="E93" s="56">
        <f>Phoenix!$E166</f>
        <v>0.88</v>
      </c>
      <c r="F93" s="56">
        <f>Atlanta!$E166</f>
        <v>0.9</v>
      </c>
      <c r="G93" s="56">
        <f>LosAngeles!$E166</f>
        <v>0.91</v>
      </c>
      <c r="H93" s="56">
        <f>LasVegas!$E166</f>
        <v>0.81</v>
      </c>
      <c r="I93" s="56">
        <f>SanFrancisco!$E166</f>
        <v>0.68</v>
      </c>
      <c r="J93" s="56">
        <f>Baltimore!$E166</f>
        <v>0.78</v>
      </c>
      <c r="K93" s="56">
        <f>Albuquerque!$E166</f>
        <v>0.77</v>
      </c>
      <c r="L93" s="56">
        <f>Seattle!$E166</f>
        <v>0.7</v>
      </c>
      <c r="M93" s="56">
        <f>Chicago!$E166</f>
        <v>1.01</v>
      </c>
      <c r="N93" s="56">
        <f>Boulder!$E166</f>
        <v>0.98</v>
      </c>
      <c r="O93" s="56">
        <f>Minneapolis!$E166</f>
        <v>1.1499999999999999</v>
      </c>
      <c r="P93" s="56">
        <f>Helena!$E166</f>
        <v>1.23</v>
      </c>
      <c r="Q93" s="56">
        <f>Duluth!$E166</f>
        <v>1.23</v>
      </c>
      <c r="R93" s="56">
        <f>Fairbanks!$E166</f>
        <v>1.63</v>
      </c>
    </row>
    <row r="94" spans="1:18">
      <c r="A94" s="48"/>
      <c r="B94" s="49" t="str">
        <f>Miami!A167</f>
        <v>PSZ-AC_9:9_UNITARY_PACKAGE_FAN</v>
      </c>
      <c r="C94" s="56">
        <f>Miami!$E167</f>
        <v>1</v>
      </c>
      <c r="D94" s="56">
        <f>Houston!$E167</f>
        <v>0.9</v>
      </c>
      <c r="E94" s="56">
        <f>Phoenix!$E167</f>
        <v>0.89</v>
      </c>
      <c r="F94" s="56">
        <f>Atlanta!$E167</f>
        <v>0.91</v>
      </c>
      <c r="G94" s="56">
        <f>LosAngeles!$E167</f>
        <v>0.91</v>
      </c>
      <c r="H94" s="56">
        <f>LasVegas!$E167</f>
        <v>0.81</v>
      </c>
      <c r="I94" s="56">
        <f>SanFrancisco!$E167</f>
        <v>0.68</v>
      </c>
      <c r="J94" s="56">
        <f>Baltimore!$E167</f>
        <v>0.79</v>
      </c>
      <c r="K94" s="56">
        <f>Albuquerque!$E167</f>
        <v>0.77</v>
      </c>
      <c r="L94" s="56">
        <f>Seattle!$E167</f>
        <v>0.7</v>
      </c>
      <c r="M94" s="56">
        <f>Chicago!$E167</f>
        <v>1.02</v>
      </c>
      <c r="N94" s="56">
        <f>Boulder!$E167</f>
        <v>0.99</v>
      </c>
      <c r="O94" s="56">
        <f>Minneapolis!$E167</f>
        <v>1.1499999999999999</v>
      </c>
      <c r="P94" s="56">
        <f>Helena!$E167</f>
        <v>1.23</v>
      </c>
      <c r="Q94" s="56">
        <f>Duluth!$E167</f>
        <v>1.23</v>
      </c>
      <c r="R94" s="56">
        <f>Fairbanks!$E167</f>
        <v>1.64</v>
      </c>
    </row>
    <row r="95" spans="1:18">
      <c r="A95" s="46" t="s">
        <v>73</v>
      </c>
      <c r="B95" s="49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1:18">
      <c r="A96" s="48"/>
      <c r="B96" s="46" t="s">
        <v>74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1:18">
      <c r="A97" s="48"/>
      <c r="B97" s="49" t="s">
        <v>228</v>
      </c>
      <c r="C97" s="77">
        <f>Miami!$B$212/(Miami!$B$28*10^6/3600)</f>
        <v>8.6934297369256702E-2</v>
      </c>
      <c r="D97" s="77">
        <f>Houston!$B$212/(Houston!$B$28*10^6/3600)</f>
        <v>0.12122845979047348</v>
      </c>
      <c r="E97" s="77">
        <f>Phoenix!$B$212/(Phoenix!$B$28*10^6/3600)</f>
        <v>9.9363341473618666E-2</v>
      </c>
      <c r="F97" s="77">
        <f>Atlanta!$B$212/(Atlanta!$B$28*10^6/3600)</f>
        <v>0.100101064036852</v>
      </c>
      <c r="G97" s="77">
        <f>LosAngeles!$B$212/(LosAngeles!$B$28*10^6/3600)</f>
        <v>0.13142124796398849</v>
      </c>
      <c r="H97" s="77">
        <f>LasVegas!$B$212/(LasVegas!$B$28*10^6/3600)</f>
        <v>9.9089339789160041E-2</v>
      </c>
      <c r="I97" s="77">
        <f>SanFrancisco!$B$212/(SanFrancisco!$B$28*10^6/3600)</f>
        <v>0.14877926462824032</v>
      </c>
      <c r="J97" s="77">
        <f>Baltimore!$B$212/(Baltimore!$B$28*10^6/3600)</f>
        <v>7.6944346082025036E-2</v>
      </c>
      <c r="K97" s="77">
        <f>Albuquerque!$B$212/(Albuquerque!$B$28*10^6/3600)</f>
        <v>3.7339926151870283E-2</v>
      </c>
      <c r="L97" s="77">
        <f>Seattle!$B$212/(Seattle!$B$28*10^6/3600)</f>
        <v>7.5545442902881538E-2</v>
      </c>
      <c r="M97" s="77">
        <f>Chicago!$B$212/(Chicago!$B$28*10^6/3600)</f>
        <v>9.1062898676127019E-2</v>
      </c>
      <c r="N97" s="77">
        <f>Boulder!$B$212/(Boulder!$B$28*10^6/3600)</f>
        <v>3.7343015126553837E-2</v>
      </c>
      <c r="O97" s="77">
        <f>Minneapolis!$B$212/(Minneapolis!$B$28*10^6/3600)</f>
        <v>6.1591884502305148E-2</v>
      </c>
      <c r="P97" s="77">
        <f>Helena!$B$212/(Helena!$B$28*10^6/3600)</f>
        <v>7.5641678695787945E-2</v>
      </c>
      <c r="Q97" s="77">
        <f>Duluth!$B$212/(Duluth!$B$28*10^6/3600)</f>
        <v>6.0516041463630724E-2</v>
      </c>
      <c r="R97" s="77">
        <f>Fairbanks!$B$212/(Fairbanks!$B$28*10^6/3600)</f>
        <v>9.5763721740814253E-2</v>
      </c>
    </row>
    <row r="98" spans="1:18">
      <c r="A98" s="48"/>
      <c r="B98" s="49" t="s">
        <v>229</v>
      </c>
      <c r="C98" s="56">
        <f>Miami!$B$213</f>
        <v>28.38</v>
      </c>
      <c r="D98" s="56">
        <f>Houston!$B$213</f>
        <v>33.11</v>
      </c>
      <c r="E98" s="56">
        <f>Phoenix!$B$213</f>
        <v>27.14</v>
      </c>
      <c r="F98" s="56">
        <f>Atlanta!$B$213</f>
        <v>24.6</v>
      </c>
      <c r="G98" s="56">
        <f>LosAngeles!$B$213</f>
        <v>29.49</v>
      </c>
      <c r="H98" s="56">
        <f>LasVegas!$B$213</f>
        <v>24.39</v>
      </c>
      <c r="I98" s="56">
        <f>SanFrancisco!$B$213</f>
        <v>30.33</v>
      </c>
      <c r="J98" s="56">
        <f>Baltimore!$B$213</f>
        <v>17.739999999999998</v>
      </c>
      <c r="K98" s="56">
        <f>Albuquerque!$B$213</f>
        <v>8.35</v>
      </c>
      <c r="L98" s="56">
        <f>Seattle!$B$213</f>
        <v>15.52</v>
      </c>
      <c r="M98" s="56">
        <f>Chicago!$B$213</f>
        <v>20.98</v>
      </c>
      <c r="N98" s="56">
        <f>Boulder!$B$213</f>
        <v>8.2799999999999994</v>
      </c>
      <c r="O98" s="56">
        <f>Minneapolis!$B$213</f>
        <v>14.31</v>
      </c>
      <c r="P98" s="56">
        <f>Helena!$B$213</f>
        <v>17.059999999999999</v>
      </c>
      <c r="Q98" s="56">
        <f>Duluth!$B$213</f>
        <v>13.62</v>
      </c>
      <c r="R98" s="56">
        <f>Fairbanks!$B$213</f>
        <v>23.66</v>
      </c>
    </row>
    <row r="99" spans="1:18">
      <c r="A99" s="48"/>
      <c r="B99" s="46" t="s">
        <v>75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1:18">
      <c r="A100" s="48"/>
      <c r="B100" s="49" t="s">
        <v>230</v>
      </c>
      <c r="C100" s="77">
        <f>Miami!$C$212/(Miami!$C$28*10^3)</f>
        <v>1.1399906235349273E-2</v>
      </c>
      <c r="D100" s="77">
        <f>Houston!$C$212/(Houston!$C$28*10^3)</f>
        <v>8.0425967507594762E-3</v>
      </c>
      <c r="E100" s="77">
        <f>Phoenix!$C$212/(Phoenix!$C$28*10^3)</f>
        <v>8.1386690120199348E-3</v>
      </c>
      <c r="F100" s="77">
        <f>Atlanta!$C$212/(Atlanta!$C$28*10^3)</f>
        <v>9.5082682088152553E-3</v>
      </c>
      <c r="G100" s="77">
        <f>LosAngeles!$C$212/(LosAngeles!$C$28*10^3)</f>
        <v>8.6075451281294579E-3</v>
      </c>
      <c r="H100" s="77">
        <f>LasVegas!$C$212/(LasVegas!$C$28*10^3)</f>
        <v>7.6295204402515721E-3</v>
      </c>
      <c r="I100" s="77">
        <f>SanFrancisco!$C$212/(SanFrancisco!$C$28*10^3)</f>
        <v>8.563765385811219E-3</v>
      </c>
      <c r="J100" s="77">
        <f>Baltimore!$C$212/(Baltimore!$C$28*10^3)</f>
        <v>9.657232059230185E-3</v>
      </c>
      <c r="K100" s="77">
        <f>Albuquerque!$C$212/(Albuquerque!$C$28*10^3)</f>
        <v>6.8693404612106459E-3</v>
      </c>
      <c r="L100" s="77">
        <f>Seattle!$C$212/(Seattle!$C$28*10^3)</f>
        <v>8.4136603422508578E-3</v>
      </c>
      <c r="M100" s="77">
        <f>Chicago!$C$212/(Chicago!$C$28*10^3)</f>
        <v>8.3011937849406282E-3</v>
      </c>
      <c r="N100" s="77">
        <f>Boulder!$C$212/(Boulder!$C$28*10^3)</f>
        <v>6.9032038411174163E-3</v>
      </c>
      <c r="O100" s="77">
        <f>Minneapolis!$C$212/(Minneapolis!$C$28*10^3)</f>
        <v>7.8740527447299039E-3</v>
      </c>
      <c r="P100" s="77">
        <f>Helena!$C$212/(Helena!$C$28*10^3)</f>
        <v>8.0790326587099753E-3</v>
      </c>
      <c r="Q100" s="77">
        <f>Duluth!$C$212/(Duluth!$C$28*10^3)</f>
        <v>7.8622823269334403E-3</v>
      </c>
      <c r="R100" s="77">
        <f>Fairbanks!$C$212/(Fairbanks!$C$28*10^3)</f>
        <v>4.1224484387047036E-3</v>
      </c>
    </row>
    <row r="101" spans="1:18">
      <c r="A101" s="48"/>
      <c r="B101" s="49" t="s">
        <v>229</v>
      </c>
      <c r="C101" s="56">
        <f>Miami!$C$213</f>
        <v>0.12</v>
      </c>
      <c r="D101" s="56">
        <f>Houston!$C$213</f>
        <v>1.17</v>
      </c>
      <c r="E101" s="56">
        <f>Phoenix!$C$213</f>
        <v>0.93</v>
      </c>
      <c r="F101" s="56">
        <f>Atlanta!$C$213</f>
        <v>2.91</v>
      </c>
      <c r="G101" s="56">
        <f>LosAngeles!$C$213</f>
        <v>0.84</v>
      </c>
      <c r="H101" s="56">
        <f>LasVegas!$C$213</f>
        <v>1.49</v>
      </c>
      <c r="I101" s="56">
        <f>SanFrancisco!$C$213</f>
        <v>2.2400000000000002</v>
      </c>
      <c r="J101" s="56">
        <f>Baltimore!$C$213</f>
        <v>5.18</v>
      </c>
      <c r="K101" s="56">
        <f>Albuquerque!$C$213</f>
        <v>2.61</v>
      </c>
      <c r="L101" s="56">
        <f>Seattle!$C$213</f>
        <v>4.07</v>
      </c>
      <c r="M101" s="56">
        <f>Chicago!$C$213</f>
        <v>6.24</v>
      </c>
      <c r="N101" s="56">
        <f>Boulder!$C$213</f>
        <v>3.78</v>
      </c>
      <c r="O101" s="56">
        <f>Minneapolis!$C$213</f>
        <v>7.74</v>
      </c>
      <c r="P101" s="56">
        <f>Helena!$C$213</f>
        <v>6.53</v>
      </c>
      <c r="Q101" s="56">
        <f>Duluth!$C$213</f>
        <v>9.56</v>
      </c>
      <c r="R101" s="56">
        <f>Fairbanks!$C$213</f>
        <v>8.19</v>
      </c>
    </row>
    <row r="102" spans="1:18">
      <c r="A102" s="48"/>
      <c r="B102" s="46" t="s">
        <v>76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1:18">
      <c r="A103" s="48"/>
      <c r="B103" s="49" t="s">
        <v>231</v>
      </c>
      <c r="C103" s="56">
        <f>Miami!$E$213</f>
        <v>28.49</v>
      </c>
      <c r="D103" s="56">
        <f>Houston!$E$213</f>
        <v>34.270000000000003</v>
      </c>
      <c r="E103" s="56">
        <f>Phoenix!$E$213</f>
        <v>28.07</v>
      </c>
      <c r="F103" s="56">
        <f>Atlanta!$E$213</f>
        <v>27.51</v>
      </c>
      <c r="G103" s="56">
        <f>LosAngeles!$E$213</f>
        <v>30.32</v>
      </c>
      <c r="H103" s="56">
        <f>LasVegas!$E$213</f>
        <v>25.88</v>
      </c>
      <c r="I103" s="56">
        <f>SanFrancisco!$E$213</f>
        <v>32.57</v>
      </c>
      <c r="J103" s="56">
        <f>Baltimore!$E$213</f>
        <v>22.92</v>
      </c>
      <c r="K103" s="56">
        <f>Albuquerque!$E$213</f>
        <v>10.95</v>
      </c>
      <c r="L103" s="56">
        <f>Seattle!$E$213</f>
        <v>19.59</v>
      </c>
      <c r="M103" s="56">
        <f>Chicago!$E$213</f>
        <v>27.22</v>
      </c>
      <c r="N103" s="56">
        <f>Boulder!$E$213</f>
        <v>12.07</v>
      </c>
      <c r="O103" s="56">
        <f>Minneapolis!$E$213</f>
        <v>22.05</v>
      </c>
      <c r="P103" s="56">
        <f>Helena!$E$213</f>
        <v>23.6</v>
      </c>
      <c r="Q103" s="56">
        <f>Duluth!$E$213</f>
        <v>23.18</v>
      </c>
      <c r="R103" s="56">
        <f>Fairbanks!$E$213</f>
        <v>31.84</v>
      </c>
    </row>
    <row r="104" spans="1:18">
      <c r="A104" s="46" t="s">
        <v>77</v>
      </c>
      <c r="B104" s="47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1:18">
      <c r="A105" s="48"/>
      <c r="B105" s="46" t="s">
        <v>78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1:18">
      <c r="A106" s="48"/>
      <c r="B106" s="49" t="s">
        <v>70</v>
      </c>
      <c r="C106" s="65">
        <f>Miami!$B$13*10^6/3600</f>
        <v>0</v>
      </c>
      <c r="D106" s="65">
        <f>Houston!$B$13*10^6/3600</f>
        <v>0</v>
      </c>
      <c r="E106" s="65">
        <f>Phoenix!$B$13*10^6/3600</f>
        <v>0</v>
      </c>
      <c r="F106" s="65">
        <f>Atlanta!$B$13*10^6/3600</f>
        <v>0</v>
      </c>
      <c r="G106" s="65">
        <f>LosAngeles!$B$13*10^6/3600</f>
        <v>0</v>
      </c>
      <c r="H106" s="65">
        <f>LasVegas!$B$13*10^6/3600</f>
        <v>0</v>
      </c>
      <c r="I106" s="65">
        <f>SanFrancisco!$B$13*10^6/3600</f>
        <v>0</v>
      </c>
      <c r="J106" s="65">
        <f>Baltimore!$B$13*10^6/3600</f>
        <v>0</v>
      </c>
      <c r="K106" s="65">
        <f>Albuquerque!$B$13*10^6/3600</f>
        <v>0</v>
      </c>
      <c r="L106" s="65">
        <f>Seattle!$B$13*10^6/3600</f>
        <v>0</v>
      </c>
      <c r="M106" s="65">
        <f>Chicago!$B$13*10^6/3600</f>
        <v>0</v>
      </c>
      <c r="N106" s="65">
        <f>Boulder!$B$13*10^6/3600</f>
        <v>0</v>
      </c>
      <c r="O106" s="65">
        <f>Minneapolis!$B$13*10^6/3600</f>
        <v>0</v>
      </c>
      <c r="P106" s="65">
        <f>Helena!$B$13*10^6/3600</f>
        <v>0</v>
      </c>
      <c r="Q106" s="65">
        <f>Duluth!$B$13*10^6/3600</f>
        <v>0</v>
      </c>
      <c r="R106" s="65">
        <f>Fairbanks!$B$13*10^6/3600</f>
        <v>0</v>
      </c>
    </row>
    <row r="107" spans="1:18">
      <c r="A107" s="48"/>
      <c r="B107" s="49" t="s">
        <v>71</v>
      </c>
      <c r="C107" s="65">
        <f>Miami!$B$14*10^6/3600</f>
        <v>218147.22222222222</v>
      </c>
      <c r="D107" s="65">
        <f>Houston!$B$14*10^6/3600</f>
        <v>136397.22222222222</v>
      </c>
      <c r="E107" s="65">
        <f>Phoenix!$B$14*10^6/3600</f>
        <v>135208.33333333334</v>
      </c>
      <c r="F107" s="65">
        <f>Atlanta!$B$14*10^6/3600</f>
        <v>78477.777777777781</v>
      </c>
      <c r="G107" s="65">
        <f>LosAngeles!$B$14*10^6/3600</f>
        <v>34886.111111111109</v>
      </c>
      <c r="H107" s="65">
        <f>LasVegas!$B$14*10^6/3600</f>
        <v>84805.555555555562</v>
      </c>
      <c r="I107" s="65">
        <f>SanFrancisco!$B$14*10^6/3600</f>
        <v>8561.1111111111113</v>
      </c>
      <c r="J107" s="65">
        <f>Baltimore!$B$14*10^6/3600</f>
        <v>54038.888888888891</v>
      </c>
      <c r="K107" s="65">
        <f>Albuquerque!$B$14*10^6/3600</f>
        <v>38516.666666666664</v>
      </c>
      <c r="L107" s="65">
        <f>Seattle!$B$14*10^6/3600</f>
        <v>9336.1111111111113</v>
      </c>
      <c r="M107" s="65">
        <f>Chicago!$B$14*10^6/3600</f>
        <v>41150</v>
      </c>
      <c r="N107" s="65">
        <f>Boulder!$B$14*10^6/3600</f>
        <v>25213.888888888891</v>
      </c>
      <c r="O107" s="65">
        <f>Minneapolis!$B$14*10^6/3600</f>
        <v>34011.111111111109</v>
      </c>
      <c r="P107" s="65">
        <f>Helena!$B$14*10^6/3600</f>
        <v>14733.333333333334</v>
      </c>
      <c r="Q107" s="65">
        <f>Duluth!$B$14*10^6/3600</f>
        <v>11655.555555555555</v>
      </c>
      <c r="R107" s="65">
        <f>Fairbanks!$B$14*10^6/3600</f>
        <v>4383.333333333333</v>
      </c>
    </row>
    <row r="108" spans="1:18">
      <c r="A108" s="48"/>
      <c r="B108" s="49" t="s">
        <v>79</v>
      </c>
      <c r="C108" s="65">
        <f>Miami!$B$15*10^6/3600</f>
        <v>292500</v>
      </c>
      <c r="D108" s="65">
        <f>Houston!$B$15*10^6/3600</f>
        <v>292500</v>
      </c>
      <c r="E108" s="65">
        <f>Phoenix!$B$15*10^6/3600</f>
        <v>292500</v>
      </c>
      <c r="F108" s="65">
        <f>Atlanta!$B$15*10^6/3600</f>
        <v>292500</v>
      </c>
      <c r="G108" s="65">
        <f>LosAngeles!$B$15*10^6/3600</f>
        <v>292500</v>
      </c>
      <c r="H108" s="65">
        <f>LasVegas!$B$15*10^6/3600</f>
        <v>292500</v>
      </c>
      <c r="I108" s="65">
        <f>SanFrancisco!$B$15*10^6/3600</f>
        <v>292500</v>
      </c>
      <c r="J108" s="65">
        <f>Baltimore!$B$15*10^6/3600</f>
        <v>292500</v>
      </c>
      <c r="K108" s="65">
        <f>Albuquerque!$B$15*10^6/3600</f>
        <v>292500</v>
      </c>
      <c r="L108" s="65">
        <f>Seattle!$B$15*10^6/3600</f>
        <v>292500</v>
      </c>
      <c r="M108" s="65">
        <f>Chicago!$B$15*10^6/3600</f>
        <v>292500</v>
      </c>
      <c r="N108" s="65">
        <f>Boulder!$B$15*10^6/3600</f>
        <v>292500</v>
      </c>
      <c r="O108" s="65">
        <f>Minneapolis!$B$15*10^6/3600</f>
        <v>292500</v>
      </c>
      <c r="P108" s="65">
        <f>Helena!$B$15*10^6/3600</f>
        <v>292500</v>
      </c>
      <c r="Q108" s="65">
        <f>Duluth!$B$15*10^6/3600</f>
        <v>292500</v>
      </c>
      <c r="R108" s="65">
        <f>Fairbanks!$B$15*10^6/3600</f>
        <v>292500</v>
      </c>
    </row>
    <row r="109" spans="1:18">
      <c r="A109" s="48"/>
      <c r="B109" s="49" t="s">
        <v>80</v>
      </c>
      <c r="C109" s="65">
        <f>Miami!$B$16*10^6/3600</f>
        <v>25672.222222222223</v>
      </c>
      <c r="D109" s="65">
        <f>Houston!$B$16*10^6/3600</f>
        <v>25661.111111111109</v>
      </c>
      <c r="E109" s="65">
        <f>Phoenix!$B$16*10^6/3600</f>
        <v>25655.555555555555</v>
      </c>
      <c r="F109" s="65">
        <f>Atlanta!$B$16*10^6/3600</f>
        <v>25652.777777777777</v>
      </c>
      <c r="G109" s="65">
        <f>LosAngeles!$B$16*10^6/3600</f>
        <v>25633.333333333332</v>
      </c>
      <c r="H109" s="65">
        <f>LasVegas!$B$16*10^6/3600</f>
        <v>25627.777777777777</v>
      </c>
      <c r="I109" s="65">
        <f>SanFrancisco!$B$16*10^6/3600</f>
        <v>25641.666666666668</v>
      </c>
      <c r="J109" s="65">
        <f>Baltimore!$B$16*10^6/3600</f>
        <v>25625</v>
      </c>
      <c r="K109" s="65">
        <f>Albuquerque!$B$16*10^6/3600</f>
        <v>25633.333333333332</v>
      </c>
      <c r="L109" s="65">
        <f>Seattle!$B$16*10^6/3600</f>
        <v>25583.333333333332</v>
      </c>
      <c r="M109" s="65">
        <f>Chicago!$B$16*10^6/3600</f>
        <v>25627.777777777777</v>
      </c>
      <c r="N109" s="65">
        <f>Boulder!$B$16*10^6/3600</f>
        <v>25613.888888888891</v>
      </c>
      <c r="O109" s="65">
        <f>Minneapolis!$B$16*10^6/3600</f>
        <v>25611.111111111109</v>
      </c>
      <c r="P109" s="65">
        <f>Helena!$B$16*10^6/3600</f>
        <v>25605.555555555555</v>
      </c>
      <c r="Q109" s="65">
        <f>Duluth!$B$16*10^6/3600</f>
        <v>25591.666666666668</v>
      </c>
      <c r="R109" s="65">
        <f>Fairbanks!$B$16*10^6/3600</f>
        <v>25436.111111111109</v>
      </c>
    </row>
    <row r="110" spans="1:18">
      <c r="A110" s="48"/>
      <c r="B110" s="49" t="s">
        <v>81</v>
      </c>
      <c r="C110" s="65">
        <f>Miami!$B$17*10^6/3600</f>
        <v>41477.777777777781</v>
      </c>
      <c r="D110" s="65">
        <f>Houston!$B$17*10^6/3600</f>
        <v>41477.777777777781</v>
      </c>
      <c r="E110" s="65">
        <f>Phoenix!$B$17*10^6/3600</f>
        <v>41477.777777777781</v>
      </c>
      <c r="F110" s="65">
        <f>Atlanta!$B$17*10^6/3600</f>
        <v>41477.777777777781</v>
      </c>
      <c r="G110" s="65">
        <f>LosAngeles!$B$17*10^6/3600</f>
        <v>41477.777777777781</v>
      </c>
      <c r="H110" s="65">
        <f>LasVegas!$B$17*10^6/3600</f>
        <v>41477.777777777781</v>
      </c>
      <c r="I110" s="65">
        <f>SanFrancisco!$B$17*10^6/3600</f>
        <v>41477.777777777781</v>
      </c>
      <c r="J110" s="65">
        <f>Baltimore!$B$17*10^6/3600</f>
        <v>41477.777777777781</v>
      </c>
      <c r="K110" s="65">
        <f>Albuquerque!$B$17*10^6/3600</f>
        <v>41477.777777777781</v>
      </c>
      <c r="L110" s="65">
        <f>Seattle!$B$17*10^6/3600</f>
        <v>41477.777777777781</v>
      </c>
      <c r="M110" s="65">
        <f>Chicago!$B$17*10^6/3600</f>
        <v>41477.777777777781</v>
      </c>
      <c r="N110" s="65">
        <f>Boulder!$B$17*10^6/3600</f>
        <v>41477.777777777781</v>
      </c>
      <c r="O110" s="65">
        <f>Minneapolis!$B$17*10^6/3600</f>
        <v>41477.777777777781</v>
      </c>
      <c r="P110" s="65">
        <f>Helena!$B$17*10^6/3600</f>
        <v>41477.777777777781</v>
      </c>
      <c r="Q110" s="65">
        <f>Duluth!$B$17*10^6/3600</f>
        <v>41477.777777777781</v>
      </c>
      <c r="R110" s="65">
        <f>Fairbanks!$B$17*10^6/3600</f>
        <v>41477.777777777781</v>
      </c>
    </row>
    <row r="111" spans="1:18">
      <c r="A111" s="48"/>
      <c r="B111" s="49" t="s">
        <v>82</v>
      </c>
      <c r="C111" s="65">
        <f>Miami!$B$18*10^6/3600</f>
        <v>0</v>
      </c>
      <c r="D111" s="65">
        <f>Houston!$B$18*10^6/3600</f>
        <v>0</v>
      </c>
      <c r="E111" s="65">
        <f>Phoenix!$B$18*10^6/3600</f>
        <v>0</v>
      </c>
      <c r="F111" s="65">
        <f>Atlanta!$B$18*10^6/3600</f>
        <v>0</v>
      </c>
      <c r="G111" s="65">
        <f>LosAngeles!$B$18*10^6/3600</f>
        <v>0</v>
      </c>
      <c r="H111" s="65">
        <f>LasVegas!$B$18*10^6/3600</f>
        <v>0</v>
      </c>
      <c r="I111" s="65">
        <f>SanFrancisco!$B$18*10^6/3600</f>
        <v>0</v>
      </c>
      <c r="J111" s="65">
        <f>Baltimore!$B$18*10^6/3600</f>
        <v>0</v>
      </c>
      <c r="K111" s="65">
        <f>Albuquerque!$B$18*10^6/3600</f>
        <v>0</v>
      </c>
      <c r="L111" s="65">
        <f>Seattle!$B$18*10^6/3600</f>
        <v>0</v>
      </c>
      <c r="M111" s="65">
        <f>Chicago!$B$18*10^6/3600</f>
        <v>0</v>
      </c>
      <c r="N111" s="65">
        <f>Boulder!$B$18*10^6/3600</f>
        <v>0</v>
      </c>
      <c r="O111" s="65">
        <f>Minneapolis!$B$18*10^6/3600</f>
        <v>0</v>
      </c>
      <c r="P111" s="65">
        <f>Helena!$B$18*10^6/3600</f>
        <v>0</v>
      </c>
      <c r="Q111" s="65">
        <f>Duluth!$B$18*10^6/3600</f>
        <v>0</v>
      </c>
      <c r="R111" s="65">
        <f>Fairbanks!$B$18*10^6/3600</f>
        <v>0</v>
      </c>
    </row>
    <row r="112" spans="1:18">
      <c r="A112" s="48"/>
      <c r="B112" s="49" t="s">
        <v>83</v>
      </c>
      <c r="C112" s="65">
        <f>Miami!$B$19*10^6/3600</f>
        <v>104519.44444444444</v>
      </c>
      <c r="D112" s="65">
        <f>Houston!$B$19*10^6/3600</f>
        <v>74827.777777777781</v>
      </c>
      <c r="E112" s="65">
        <f>Phoenix!$B$19*10^6/3600</f>
        <v>76161.111111111109</v>
      </c>
      <c r="F112" s="65">
        <f>Atlanta!$B$19*10^6/3600</f>
        <v>75658.333333333328</v>
      </c>
      <c r="G112" s="65">
        <f>LosAngeles!$B$19*10^6/3600</f>
        <v>74486.111111111109</v>
      </c>
      <c r="H112" s="65">
        <f>LasVegas!$B$19*10^6/3600</f>
        <v>70197.222222222219</v>
      </c>
      <c r="I112" s="65">
        <f>SanFrancisco!$B$19*10^6/3600</f>
        <v>57986.111111111109</v>
      </c>
      <c r="J112" s="65">
        <f>Baltimore!$B$19*10^6/3600</f>
        <v>68325</v>
      </c>
      <c r="K112" s="65">
        <f>Albuquerque!$B$19*10^6/3600</f>
        <v>69044.444444444438</v>
      </c>
      <c r="L112" s="65">
        <f>Seattle!$B$19*10^6/3600</f>
        <v>60558.333333333336</v>
      </c>
      <c r="M112" s="65">
        <f>Chicago!$B$19*10^6/3600</f>
        <v>80786.111111111109</v>
      </c>
      <c r="N112" s="65">
        <f>Boulder!$B$19*10^6/3600</f>
        <v>78872.222222222219</v>
      </c>
      <c r="O112" s="65">
        <f>Minneapolis!$B$19*10^6/3600</f>
        <v>92027.777777777781</v>
      </c>
      <c r="P112" s="65">
        <f>Helena!$B$19*10^6/3600</f>
        <v>97147.222222222219</v>
      </c>
      <c r="Q112" s="65">
        <f>Duluth!$B$19*10^6/3600</f>
        <v>99066.666666666672</v>
      </c>
      <c r="R112" s="65">
        <f>Fairbanks!$B$19*10^6/3600</f>
        <v>152627.77777777778</v>
      </c>
    </row>
    <row r="113" spans="1:18">
      <c r="A113" s="48"/>
      <c r="B113" s="49" t="s">
        <v>84</v>
      </c>
      <c r="C113" s="65">
        <f>Miami!$B$20*10^6/3600</f>
        <v>0</v>
      </c>
      <c r="D113" s="65">
        <f>Houston!$B$20*10^6/3600</f>
        <v>0</v>
      </c>
      <c r="E113" s="65">
        <f>Phoenix!$B$20*10^6/3600</f>
        <v>0</v>
      </c>
      <c r="F113" s="65">
        <f>Atlanta!$B$20*10^6/3600</f>
        <v>0</v>
      </c>
      <c r="G113" s="65">
        <f>LosAngeles!$B$20*10^6/3600</f>
        <v>0</v>
      </c>
      <c r="H113" s="65">
        <f>LasVegas!$B$20*10^6/3600</f>
        <v>0</v>
      </c>
      <c r="I113" s="65">
        <f>SanFrancisco!$B$20*10^6/3600</f>
        <v>0</v>
      </c>
      <c r="J113" s="65">
        <f>Baltimore!$B$20*10^6/3600</f>
        <v>0</v>
      </c>
      <c r="K113" s="65">
        <f>Albuquerque!$B$20*10^6/3600</f>
        <v>0</v>
      </c>
      <c r="L113" s="65">
        <f>Seattle!$B$20*10^6/3600</f>
        <v>0</v>
      </c>
      <c r="M113" s="65">
        <f>Chicago!$B$20*10^6/3600</f>
        <v>0</v>
      </c>
      <c r="N113" s="65">
        <f>Boulder!$B$20*10^6/3600</f>
        <v>0</v>
      </c>
      <c r="O113" s="65">
        <f>Minneapolis!$B$20*10^6/3600</f>
        <v>0</v>
      </c>
      <c r="P113" s="65">
        <f>Helena!$B$20*10^6/3600</f>
        <v>0</v>
      </c>
      <c r="Q113" s="65">
        <f>Duluth!$B$20*10^6/3600</f>
        <v>0</v>
      </c>
      <c r="R113" s="65">
        <f>Fairbanks!$B$20*10^6/3600</f>
        <v>0</v>
      </c>
    </row>
    <row r="114" spans="1:18">
      <c r="A114" s="48"/>
      <c r="B114" s="49" t="s">
        <v>85</v>
      </c>
      <c r="C114" s="65">
        <f>Miami!$B$21*10^6/3600</f>
        <v>0</v>
      </c>
      <c r="D114" s="65">
        <f>Houston!$B$21*10^6/3600</f>
        <v>0</v>
      </c>
      <c r="E114" s="65">
        <f>Phoenix!$B$21*10^6/3600</f>
        <v>0</v>
      </c>
      <c r="F114" s="65">
        <f>Atlanta!$B$21*10^6/3600</f>
        <v>0</v>
      </c>
      <c r="G114" s="65">
        <f>LosAngeles!$B$21*10^6/3600</f>
        <v>0</v>
      </c>
      <c r="H114" s="65">
        <f>LasVegas!$B$21*10^6/3600</f>
        <v>0</v>
      </c>
      <c r="I114" s="65">
        <f>SanFrancisco!$B$21*10^6/3600</f>
        <v>0</v>
      </c>
      <c r="J114" s="65">
        <f>Baltimore!$B$21*10^6/3600</f>
        <v>0</v>
      </c>
      <c r="K114" s="65">
        <f>Albuquerque!$B$21*10^6/3600</f>
        <v>0</v>
      </c>
      <c r="L114" s="65">
        <f>Seattle!$B$21*10^6/3600</f>
        <v>0</v>
      </c>
      <c r="M114" s="65">
        <f>Chicago!$B$21*10^6/3600</f>
        <v>0</v>
      </c>
      <c r="N114" s="65">
        <f>Boulder!$B$21*10^6/3600</f>
        <v>0</v>
      </c>
      <c r="O114" s="65">
        <f>Minneapolis!$B$21*10^6/3600</f>
        <v>0</v>
      </c>
      <c r="P114" s="65">
        <f>Helena!$B$21*10^6/3600</f>
        <v>0</v>
      </c>
      <c r="Q114" s="65">
        <f>Duluth!$B$21*10^6/3600</f>
        <v>0</v>
      </c>
      <c r="R114" s="65">
        <f>Fairbanks!$B$21*10^6/3600</f>
        <v>0</v>
      </c>
    </row>
    <row r="115" spans="1:18">
      <c r="A115" s="48"/>
      <c r="B115" s="49" t="s">
        <v>86</v>
      </c>
      <c r="C115" s="65">
        <f>Miami!$B$22*10^6/3600</f>
        <v>0</v>
      </c>
      <c r="D115" s="65">
        <f>Houston!$B$22*10^6/3600</f>
        <v>0</v>
      </c>
      <c r="E115" s="65">
        <f>Phoenix!$B$22*10^6/3600</f>
        <v>0</v>
      </c>
      <c r="F115" s="65">
        <f>Atlanta!$B$22*10^6/3600</f>
        <v>0</v>
      </c>
      <c r="G115" s="65">
        <f>LosAngeles!$B$22*10^6/3600</f>
        <v>0</v>
      </c>
      <c r="H115" s="65">
        <f>LasVegas!$B$22*10^6/3600</f>
        <v>0</v>
      </c>
      <c r="I115" s="65">
        <f>SanFrancisco!$B$22*10^6/3600</f>
        <v>0</v>
      </c>
      <c r="J115" s="65">
        <f>Baltimore!$B$22*10^6/3600</f>
        <v>0</v>
      </c>
      <c r="K115" s="65">
        <f>Albuquerque!$B$22*10^6/3600</f>
        <v>0</v>
      </c>
      <c r="L115" s="65">
        <f>Seattle!$B$22*10^6/3600</f>
        <v>0</v>
      </c>
      <c r="M115" s="65">
        <f>Chicago!$B$22*10^6/3600</f>
        <v>0</v>
      </c>
      <c r="N115" s="65">
        <f>Boulder!$B$22*10^6/3600</f>
        <v>0</v>
      </c>
      <c r="O115" s="65">
        <f>Minneapolis!$B$22*10^6/3600</f>
        <v>0</v>
      </c>
      <c r="P115" s="65">
        <f>Helena!$B$22*10^6/3600</f>
        <v>0</v>
      </c>
      <c r="Q115" s="65">
        <f>Duluth!$B$22*10^6/3600</f>
        <v>0</v>
      </c>
      <c r="R115" s="65">
        <f>Fairbanks!$B$22*10^6/3600</f>
        <v>0</v>
      </c>
    </row>
    <row r="116" spans="1:18">
      <c r="A116" s="48"/>
      <c r="B116" s="49" t="s">
        <v>65</v>
      </c>
      <c r="C116" s="65">
        <f>Miami!$B$23*10^6/3600</f>
        <v>0</v>
      </c>
      <c r="D116" s="65">
        <f>Houston!$B$23*10^6/3600</f>
        <v>0</v>
      </c>
      <c r="E116" s="65">
        <f>Phoenix!$B$23*10^6/3600</f>
        <v>0</v>
      </c>
      <c r="F116" s="65">
        <f>Atlanta!$B$23*10^6/3600</f>
        <v>0</v>
      </c>
      <c r="G116" s="65">
        <f>LosAngeles!$B$23*10^6/3600</f>
        <v>0</v>
      </c>
      <c r="H116" s="65">
        <f>LasVegas!$B$23*10^6/3600</f>
        <v>0</v>
      </c>
      <c r="I116" s="65">
        <f>SanFrancisco!$B$23*10^6/3600</f>
        <v>0</v>
      </c>
      <c r="J116" s="65">
        <f>Baltimore!$B$23*10^6/3600</f>
        <v>0</v>
      </c>
      <c r="K116" s="65">
        <f>Albuquerque!$B$23*10^6/3600</f>
        <v>0</v>
      </c>
      <c r="L116" s="65">
        <f>Seattle!$B$23*10^6/3600</f>
        <v>0</v>
      </c>
      <c r="M116" s="65">
        <f>Chicago!$B$23*10^6/3600</f>
        <v>0</v>
      </c>
      <c r="N116" s="65">
        <f>Boulder!$B$23*10^6/3600</f>
        <v>0</v>
      </c>
      <c r="O116" s="65">
        <f>Minneapolis!$B$23*10^6/3600</f>
        <v>0</v>
      </c>
      <c r="P116" s="65">
        <f>Helena!$B$23*10^6/3600</f>
        <v>0</v>
      </c>
      <c r="Q116" s="65">
        <f>Duluth!$B$23*10^6/3600</f>
        <v>0</v>
      </c>
      <c r="R116" s="65">
        <f>Fairbanks!$B$23*10^6/3600</f>
        <v>0</v>
      </c>
    </row>
    <row r="117" spans="1:18">
      <c r="A117" s="48"/>
      <c r="B117" s="49" t="s">
        <v>87</v>
      </c>
      <c r="C117" s="65">
        <f>Miami!$B$24*10^6/3600</f>
        <v>0</v>
      </c>
      <c r="D117" s="65">
        <f>Houston!$B$24*10^6/3600</f>
        <v>0</v>
      </c>
      <c r="E117" s="65">
        <f>Phoenix!$B$24*10^6/3600</f>
        <v>0</v>
      </c>
      <c r="F117" s="65">
        <f>Atlanta!$B$24*10^6/3600</f>
        <v>0</v>
      </c>
      <c r="G117" s="65">
        <f>LosAngeles!$B$24*10^6/3600</f>
        <v>0</v>
      </c>
      <c r="H117" s="65">
        <f>LasVegas!$B$24*10^6/3600</f>
        <v>0</v>
      </c>
      <c r="I117" s="65">
        <f>SanFrancisco!$B$24*10^6/3600</f>
        <v>0</v>
      </c>
      <c r="J117" s="65">
        <f>Baltimore!$B$24*10^6/3600</f>
        <v>0</v>
      </c>
      <c r="K117" s="65">
        <f>Albuquerque!$B$24*10^6/3600</f>
        <v>0</v>
      </c>
      <c r="L117" s="65">
        <f>Seattle!$B$24*10^6/3600</f>
        <v>0</v>
      </c>
      <c r="M117" s="65">
        <f>Chicago!$B$24*10^6/3600</f>
        <v>0</v>
      </c>
      <c r="N117" s="65">
        <f>Boulder!$B$24*10^6/3600</f>
        <v>0</v>
      </c>
      <c r="O117" s="65">
        <f>Minneapolis!$B$24*10^6/3600</f>
        <v>0</v>
      </c>
      <c r="P117" s="65">
        <f>Helena!$B$24*10^6/3600</f>
        <v>0</v>
      </c>
      <c r="Q117" s="65">
        <f>Duluth!$B$24*10^6/3600</f>
        <v>0</v>
      </c>
      <c r="R117" s="65">
        <f>Fairbanks!$B$24*10^6/3600</f>
        <v>0</v>
      </c>
    </row>
    <row r="118" spans="1:18">
      <c r="A118" s="48"/>
      <c r="B118" s="49" t="s">
        <v>88</v>
      </c>
      <c r="C118" s="65">
        <f>Miami!$B$25*10^6/3600</f>
        <v>0</v>
      </c>
      <c r="D118" s="65">
        <f>Houston!$B$25*10^6/3600</f>
        <v>0</v>
      </c>
      <c r="E118" s="65">
        <f>Phoenix!$B$25*10^6/3600</f>
        <v>0</v>
      </c>
      <c r="F118" s="65">
        <f>Atlanta!$B$25*10^6/3600</f>
        <v>0</v>
      </c>
      <c r="G118" s="65">
        <f>LosAngeles!$B$25*10^6/3600</f>
        <v>0</v>
      </c>
      <c r="H118" s="65">
        <f>LasVegas!$B$25*10^6/3600</f>
        <v>0</v>
      </c>
      <c r="I118" s="65">
        <f>SanFrancisco!$B$25*10^6/3600</f>
        <v>0</v>
      </c>
      <c r="J118" s="65">
        <f>Baltimore!$B$25*10^6/3600</f>
        <v>0</v>
      </c>
      <c r="K118" s="65">
        <f>Albuquerque!$B$25*10^6/3600</f>
        <v>0</v>
      </c>
      <c r="L118" s="65">
        <f>Seattle!$B$25*10^6/3600</f>
        <v>0</v>
      </c>
      <c r="M118" s="65">
        <f>Chicago!$B$25*10^6/3600</f>
        <v>0</v>
      </c>
      <c r="N118" s="65">
        <f>Boulder!$B$25*10^6/3600</f>
        <v>0</v>
      </c>
      <c r="O118" s="65">
        <f>Minneapolis!$B$25*10^6/3600</f>
        <v>0</v>
      </c>
      <c r="P118" s="65">
        <f>Helena!$B$25*10^6/3600</f>
        <v>0</v>
      </c>
      <c r="Q118" s="65">
        <f>Duluth!$B$25*10^6/3600</f>
        <v>0</v>
      </c>
      <c r="R118" s="65">
        <f>Fairbanks!$B$25*10^6/3600</f>
        <v>0</v>
      </c>
    </row>
    <row r="119" spans="1:18">
      <c r="A119" s="48"/>
      <c r="B119" s="49" t="s">
        <v>89</v>
      </c>
      <c r="C119" s="65">
        <f>Miami!$B$26*10^6/3600</f>
        <v>0</v>
      </c>
      <c r="D119" s="65">
        <f>Houston!$B$26*10^6/3600</f>
        <v>0</v>
      </c>
      <c r="E119" s="65">
        <f>Phoenix!$B$26*10^6/3600</f>
        <v>0</v>
      </c>
      <c r="F119" s="65">
        <f>Atlanta!$B$26*10^6/3600</f>
        <v>0</v>
      </c>
      <c r="G119" s="65">
        <f>LosAngeles!$B$26*10^6/3600</f>
        <v>0</v>
      </c>
      <c r="H119" s="65">
        <f>LasVegas!$B$26*10^6/3600</f>
        <v>0</v>
      </c>
      <c r="I119" s="65">
        <f>SanFrancisco!$B$26*10^6/3600</f>
        <v>0</v>
      </c>
      <c r="J119" s="65">
        <f>Baltimore!$B$26*10^6/3600</f>
        <v>0</v>
      </c>
      <c r="K119" s="65">
        <f>Albuquerque!$B$26*10^6/3600</f>
        <v>0</v>
      </c>
      <c r="L119" s="65">
        <f>Seattle!$B$26*10^6/3600</f>
        <v>0</v>
      </c>
      <c r="M119" s="65">
        <f>Chicago!$B$26*10^6/3600</f>
        <v>0</v>
      </c>
      <c r="N119" s="65">
        <f>Boulder!$B$26*10^6/3600</f>
        <v>0</v>
      </c>
      <c r="O119" s="65">
        <f>Minneapolis!$B$26*10^6/3600</f>
        <v>0</v>
      </c>
      <c r="P119" s="65">
        <f>Helena!$B$26*10^6/3600</f>
        <v>0</v>
      </c>
      <c r="Q119" s="65">
        <f>Duluth!$B$26*10^6/3600</f>
        <v>0</v>
      </c>
      <c r="R119" s="65">
        <f>Fairbanks!$B$26*10^6/3600</f>
        <v>0</v>
      </c>
    </row>
    <row r="120" spans="1:18">
      <c r="A120" s="48"/>
      <c r="B120" s="49" t="s">
        <v>90</v>
      </c>
      <c r="C120" s="65">
        <f>Miami!$B$28*10^6/3600</f>
        <v>682316.66666666663</v>
      </c>
      <c r="D120" s="65">
        <f>Houston!$B$28*10^6/3600</f>
        <v>570863.88888888899</v>
      </c>
      <c r="E120" s="65">
        <f>Phoenix!$B$28*10^6/3600</f>
        <v>571005.5555555555</v>
      </c>
      <c r="F120" s="65">
        <f>Atlanta!$B$28*10^6/3600</f>
        <v>513766.66666666669</v>
      </c>
      <c r="G120" s="65">
        <f>LosAngeles!$B$28*10^6/3600</f>
        <v>468986.11111111112</v>
      </c>
      <c r="H120" s="65">
        <f>LasVegas!$B$28*10^6/3600</f>
        <v>514608.33333333331</v>
      </c>
      <c r="I120" s="65">
        <f>SanFrancisco!$B$28*10^6/3600</f>
        <v>426163.88888888888</v>
      </c>
      <c r="J120" s="65">
        <f>Baltimore!$B$28*10^6/3600</f>
        <v>481966.66666666669</v>
      </c>
      <c r="K120" s="65">
        <f>Albuquerque!$B$28*10^6/3600</f>
        <v>467175</v>
      </c>
      <c r="L120" s="65">
        <f>Seattle!$B$28*10^6/3600</f>
        <v>429458.33333333331</v>
      </c>
      <c r="M120" s="65">
        <f>Chicago!$B$28*10^6/3600</f>
        <v>481541.66666666669</v>
      </c>
      <c r="N120" s="65">
        <f>Boulder!$B$28*10^6/3600</f>
        <v>463680.55555555556</v>
      </c>
      <c r="O120" s="65">
        <f>Minneapolis!$B$28*10^6/3600</f>
        <v>485627.77777777775</v>
      </c>
      <c r="P120" s="65">
        <f>Helena!$B$28*10^6/3600</f>
        <v>471463.88888888888</v>
      </c>
      <c r="Q120" s="65">
        <f>Duluth!$B$28*10^6/3600</f>
        <v>470291.66666666669</v>
      </c>
      <c r="R120" s="65">
        <f>Fairbanks!$B$28*10^6/3600</f>
        <v>516425</v>
      </c>
    </row>
    <row r="121" spans="1:18">
      <c r="A121" s="48"/>
      <c r="B121" s="46" t="s">
        <v>232</v>
      </c>
      <c r="C121" s="53"/>
    </row>
    <row r="122" spans="1:18">
      <c r="A122" s="48"/>
      <c r="B122" s="49" t="s">
        <v>70</v>
      </c>
      <c r="C122" s="65">
        <f>Miami!$C$13*10^3</f>
        <v>21330</v>
      </c>
      <c r="D122" s="65">
        <f>Houston!$C$13*10^3</f>
        <v>302840</v>
      </c>
      <c r="E122" s="65">
        <f>Phoenix!$C$13*10^3</f>
        <v>238770</v>
      </c>
      <c r="F122" s="65">
        <f>Atlanta!$C$13*10^3</f>
        <v>639800</v>
      </c>
      <c r="G122" s="65">
        <f>LosAngeles!$C$13*10^3</f>
        <v>203310</v>
      </c>
      <c r="H122" s="65">
        <f>LasVegas!$C$13*10^3</f>
        <v>407040</v>
      </c>
      <c r="I122" s="65">
        <f>SanFrancisco!$C$13*10^3</f>
        <v>546770</v>
      </c>
      <c r="J122" s="65">
        <f>Baltimore!$C$13*10^3</f>
        <v>1121050</v>
      </c>
      <c r="K122" s="65">
        <f>Albuquerque!$C$13*10^3</f>
        <v>793130</v>
      </c>
      <c r="L122" s="65">
        <f>Seattle!$C$13*10^3</f>
        <v>1010370</v>
      </c>
      <c r="M122" s="65">
        <f>Chicago!$C$13*10^3</f>
        <v>1572310</v>
      </c>
      <c r="N122" s="65">
        <f>Boulder!$C$13*10^3</f>
        <v>1145500</v>
      </c>
      <c r="O122" s="65">
        <f>Minneapolis!$C$13*10^3</f>
        <v>2055940</v>
      </c>
      <c r="P122" s="65">
        <f>Helena!$C$13*10^3</f>
        <v>1690820</v>
      </c>
      <c r="Q122" s="65">
        <f>Duluth!$C$13*10^3</f>
        <v>2542230</v>
      </c>
      <c r="R122" s="65">
        <f>Fairbanks!$C$13*10^3</f>
        <v>4150399.9999999995</v>
      </c>
    </row>
    <row r="123" spans="1:18">
      <c r="A123" s="48"/>
      <c r="B123" s="49" t="s">
        <v>71</v>
      </c>
      <c r="C123" s="65">
        <f>Miami!$C$14*10^3</f>
        <v>0</v>
      </c>
      <c r="D123" s="65">
        <f>Houston!$C$14*10^3</f>
        <v>0</v>
      </c>
      <c r="E123" s="65">
        <f>Phoenix!$C$14*10^3</f>
        <v>0</v>
      </c>
      <c r="F123" s="65">
        <f>Atlanta!$C$14*10^3</f>
        <v>0</v>
      </c>
      <c r="G123" s="65">
        <f>LosAngeles!$C$14*10^3</f>
        <v>0</v>
      </c>
      <c r="H123" s="65">
        <f>LasVegas!$C$14*10^3</f>
        <v>0</v>
      </c>
      <c r="I123" s="65">
        <f>SanFrancisco!$C$14*10^3</f>
        <v>0</v>
      </c>
      <c r="J123" s="65">
        <f>Baltimore!$C$14*10^3</f>
        <v>0</v>
      </c>
      <c r="K123" s="65">
        <f>Albuquerque!$C$14*10^3</f>
        <v>0</v>
      </c>
      <c r="L123" s="65">
        <f>Seattle!$C$14*10^3</f>
        <v>0</v>
      </c>
      <c r="M123" s="65">
        <f>Chicago!$C$14*10^3</f>
        <v>0</v>
      </c>
      <c r="N123" s="65">
        <f>Boulder!$C$14*10^3</f>
        <v>0</v>
      </c>
      <c r="O123" s="65">
        <f>Minneapolis!$C$14*10^3</f>
        <v>0</v>
      </c>
      <c r="P123" s="65">
        <f>Helena!$C$14*10^3</f>
        <v>0</v>
      </c>
      <c r="Q123" s="65">
        <f>Duluth!$C$14*10^3</f>
        <v>0</v>
      </c>
      <c r="R123" s="65">
        <f>Fairbanks!$C$14*10^3</f>
        <v>0</v>
      </c>
    </row>
    <row r="124" spans="1:18">
      <c r="A124" s="48"/>
      <c r="B124" s="49" t="s">
        <v>79</v>
      </c>
      <c r="C124" s="65">
        <f>Miami!$C$15*10^3</f>
        <v>0</v>
      </c>
      <c r="D124" s="65">
        <f>Houston!$C$15*10^3</f>
        <v>0</v>
      </c>
      <c r="E124" s="65">
        <f>Phoenix!$C$15*10^3</f>
        <v>0</v>
      </c>
      <c r="F124" s="65">
        <f>Atlanta!$C$15*10^3</f>
        <v>0</v>
      </c>
      <c r="G124" s="65">
        <f>LosAngeles!$C$15*10^3</f>
        <v>0</v>
      </c>
      <c r="H124" s="65">
        <f>LasVegas!$C$15*10^3</f>
        <v>0</v>
      </c>
      <c r="I124" s="65">
        <f>SanFrancisco!$C$15*10^3</f>
        <v>0</v>
      </c>
      <c r="J124" s="65">
        <f>Baltimore!$C$15*10^3</f>
        <v>0</v>
      </c>
      <c r="K124" s="65">
        <f>Albuquerque!$C$15*10^3</f>
        <v>0</v>
      </c>
      <c r="L124" s="65">
        <f>Seattle!$C$15*10^3</f>
        <v>0</v>
      </c>
      <c r="M124" s="65">
        <f>Chicago!$C$15*10^3</f>
        <v>0</v>
      </c>
      <c r="N124" s="65">
        <f>Boulder!$C$15*10^3</f>
        <v>0</v>
      </c>
      <c r="O124" s="65">
        <f>Minneapolis!$C$15*10^3</f>
        <v>0</v>
      </c>
      <c r="P124" s="65">
        <f>Helena!$C$15*10^3</f>
        <v>0</v>
      </c>
      <c r="Q124" s="65">
        <f>Duluth!$C$15*10^3</f>
        <v>0</v>
      </c>
      <c r="R124" s="65">
        <f>Fairbanks!$C$15*10^3</f>
        <v>0</v>
      </c>
    </row>
    <row r="125" spans="1:18">
      <c r="A125" s="48"/>
      <c r="B125" s="49" t="s">
        <v>80</v>
      </c>
      <c r="C125" s="65">
        <f>Miami!$C$16*10^3</f>
        <v>0</v>
      </c>
      <c r="D125" s="65">
        <f>Houston!$C$16*10^3</f>
        <v>0</v>
      </c>
      <c r="E125" s="65">
        <f>Phoenix!$C$16*10^3</f>
        <v>0</v>
      </c>
      <c r="F125" s="65">
        <f>Atlanta!$C$16*10^3</f>
        <v>0</v>
      </c>
      <c r="G125" s="65">
        <f>LosAngeles!$C$16*10^3</f>
        <v>0</v>
      </c>
      <c r="H125" s="65">
        <f>LasVegas!$C$16*10^3</f>
        <v>0</v>
      </c>
      <c r="I125" s="65">
        <f>SanFrancisco!$C$16*10^3</f>
        <v>0</v>
      </c>
      <c r="J125" s="65">
        <f>Baltimore!$C$16*10^3</f>
        <v>0</v>
      </c>
      <c r="K125" s="65">
        <f>Albuquerque!$C$16*10^3</f>
        <v>0</v>
      </c>
      <c r="L125" s="65">
        <f>Seattle!$C$16*10^3</f>
        <v>0</v>
      </c>
      <c r="M125" s="65">
        <f>Chicago!$C$16*10^3</f>
        <v>0</v>
      </c>
      <c r="N125" s="65">
        <f>Boulder!$C$16*10^3</f>
        <v>0</v>
      </c>
      <c r="O125" s="65">
        <f>Minneapolis!$C$16*10^3</f>
        <v>0</v>
      </c>
      <c r="P125" s="65">
        <f>Helena!$C$16*10^3</f>
        <v>0</v>
      </c>
      <c r="Q125" s="65">
        <f>Duluth!$C$16*10^3</f>
        <v>0</v>
      </c>
      <c r="R125" s="65">
        <f>Fairbanks!$C$16*10^3</f>
        <v>0</v>
      </c>
    </row>
    <row r="126" spans="1:18">
      <c r="A126" s="48"/>
      <c r="B126" s="49" t="s">
        <v>81</v>
      </c>
      <c r="C126" s="65">
        <f>Miami!$C$17*10^3</f>
        <v>0</v>
      </c>
      <c r="D126" s="65">
        <f>Houston!$C$17*10^3</f>
        <v>0</v>
      </c>
      <c r="E126" s="65">
        <f>Phoenix!$C$17*10^3</f>
        <v>0</v>
      </c>
      <c r="F126" s="65">
        <f>Atlanta!$C$17*10^3</f>
        <v>0</v>
      </c>
      <c r="G126" s="65">
        <f>LosAngeles!$C$17*10^3</f>
        <v>0</v>
      </c>
      <c r="H126" s="65">
        <f>LasVegas!$C$17*10^3</f>
        <v>0</v>
      </c>
      <c r="I126" s="65">
        <f>SanFrancisco!$C$17*10^3</f>
        <v>0</v>
      </c>
      <c r="J126" s="65">
        <f>Baltimore!$C$17*10^3</f>
        <v>0</v>
      </c>
      <c r="K126" s="65">
        <f>Albuquerque!$C$17*10^3</f>
        <v>0</v>
      </c>
      <c r="L126" s="65">
        <f>Seattle!$C$17*10^3</f>
        <v>0</v>
      </c>
      <c r="M126" s="65">
        <f>Chicago!$C$17*10^3</f>
        <v>0</v>
      </c>
      <c r="N126" s="65">
        <f>Boulder!$C$17*10^3</f>
        <v>0</v>
      </c>
      <c r="O126" s="65">
        <f>Minneapolis!$C$17*10^3</f>
        <v>0</v>
      </c>
      <c r="P126" s="65">
        <f>Helena!$C$17*10^3</f>
        <v>0</v>
      </c>
      <c r="Q126" s="65">
        <f>Duluth!$C$17*10^3</f>
        <v>0</v>
      </c>
      <c r="R126" s="65">
        <f>Fairbanks!$C$17*10^3</f>
        <v>0</v>
      </c>
    </row>
    <row r="127" spans="1:18">
      <c r="A127" s="48"/>
      <c r="B127" s="49" t="s">
        <v>82</v>
      </c>
      <c r="C127" s="65">
        <f>Miami!$C$18*10^3</f>
        <v>0</v>
      </c>
      <c r="D127" s="65">
        <f>Houston!$C$18*10^3</f>
        <v>0</v>
      </c>
      <c r="E127" s="65">
        <f>Phoenix!$C$18*10^3</f>
        <v>0</v>
      </c>
      <c r="F127" s="65">
        <f>Atlanta!$C$18*10^3</f>
        <v>0</v>
      </c>
      <c r="G127" s="65">
        <f>LosAngeles!$C$18*10^3</f>
        <v>0</v>
      </c>
      <c r="H127" s="65">
        <f>LasVegas!$C$18*10^3</f>
        <v>0</v>
      </c>
      <c r="I127" s="65">
        <f>SanFrancisco!$C$18*10^3</f>
        <v>0</v>
      </c>
      <c r="J127" s="65">
        <f>Baltimore!$C$18*10^3</f>
        <v>0</v>
      </c>
      <c r="K127" s="65">
        <f>Albuquerque!$C$18*10^3</f>
        <v>0</v>
      </c>
      <c r="L127" s="65">
        <f>Seattle!$C$18*10^3</f>
        <v>0</v>
      </c>
      <c r="M127" s="65">
        <f>Chicago!$C$18*10^3</f>
        <v>0</v>
      </c>
      <c r="N127" s="65">
        <f>Boulder!$C$18*10^3</f>
        <v>0</v>
      </c>
      <c r="O127" s="65">
        <f>Minneapolis!$C$18*10^3</f>
        <v>0</v>
      </c>
      <c r="P127" s="65">
        <f>Helena!$C$18*10^3</f>
        <v>0</v>
      </c>
      <c r="Q127" s="65">
        <f>Duluth!$C$18*10^3</f>
        <v>0</v>
      </c>
      <c r="R127" s="65">
        <f>Fairbanks!$C$18*10^3</f>
        <v>0</v>
      </c>
    </row>
    <row r="128" spans="1:18">
      <c r="A128" s="48"/>
      <c r="B128" s="49" t="s">
        <v>83</v>
      </c>
      <c r="C128" s="65">
        <f>Miami!$C$19*10^3</f>
        <v>0</v>
      </c>
      <c r="D128" s="65">
        <f>Houston!$C$19*10^3</f>
        <v>0</v>
      </c>
      <c r="E128" s="65">
        <f>Phoenix!$C$19*10^3</f>
        <v>0</v>
      </c>
      <c r="F128" s="65">
        <f>Atlanta!$C$19*10^3</f>
        <v>0</v>
      </c>
      <c r="G128" s="65">
        <f>LosAngeles!$C$19*10^3</f>
        <v>0</v>
      </c>
      <c r="H128" s="65">
        <f>LasVegas!$C$19*10^3</f>
        <v>0</v>
      </c>
      <c r="I128" s="65">
        <f>SanFrancisco!$C$19*10^3</f>
        <v>0</v>
      </c>
      <c r="J128" s="65">
        <f>Baltimore!$C$19*10^3</f>
        <v>0</v>
      </c>
      <c r="K128" s="65">
        <f>Albuquerque!$C$19*10^3</f>
        <v>0</v>
      </c>
      <c r="L128" s="65">
        <f>Seattle!$C$19*10^3</f>
        <v>0</v>
      </c>
      <c r="M128" s="65">
        <f>Chicago!$C$19*10^3</f>
        <v>0</v>
      </c>
      <c r="N128" s="65">
        <f>Boulder!$C$19*10^3</f>
        <v>0</v>
      </c>
      <c r="O128" s="65">
        <f>Minneapolis!$C$19*10^3</f>
        <v>0</v>
      </c>
      <c r="P128" s="65">
        <f>Helena!$C$19*10^3</f>
        <v>0</v>
      </c>
      <c r="Q128" s="65">
        <f>Duluth!$C$19*10^3</f>
        <v>0</v>
      </c>
      <c r="R128" s="65">
        <f>Fairbanks!$C$19*10^3</f>
        <v>0</v>
      </c>
    </row>
    <row r="129" spans="1:18">
      <c r="A129" s="48"/>
      <c r="B129" s="49" t="s">
        <v>84</v>
      </c>
      <c r="C129" s="65">
        <f>Miami!$C$20*10^3</f>
        <v>0</v>
      </c>
      <c r="D129" s="65">
        <f>Houston!$C$20*10^3</f>
        <v>0</v>
      </c>
      <c r="E129" s="65">
        <f>Phoenix!$C$20*10^3</f>
        <v>0</v>
      </c>
      <c r="F129" s="65">
        <f>Atlanta!$C$20*10^3</f>
        <v>0</v>
      </c>
      <c r="G129" s="65">
        <f>LosAngeles!$C$20*10^3</f>
        <v>0</v>
      </c>
      <c r="H129" s="65">
        <f>LasVegas!$C$20*10^3</f>
        <v>0</v>
      </c>
      <c r="I129" s="65">
        <f>SanFrancisco!$C$20*10^3</f>
        <v>0</v>
      </c>
      <c r="J129" s="65">
        <f>Baltimore!$C$20*10^3</f>
        <v>0</v>
      </c>
      <c r="K129" s="65">
        <f>Albuquerque!$C$20*10^3</f>
        <v>0</v>
      </c>
      <c r="L129" s="65">
        <f>Seattle!$C$20*10^3</f>
        <v>0</v>
      </c>
      <c r="M129" s="65">
        <f>Chicago!$C$20*10^3</f>
        <v>0</v>
      </c>
      <c r="N129" s="65">
        <f>Boulder!$C$20*10^3</f>
        <v>0</v>
      </c>
      <c r="O129" s="65">
        <f>Minneapolis!$C$20*10^3</f>
        <v>0</v>
      </c>
      <c r="P129" s="65">
        <f>Helena!$C$20*10^3</f>
        <v>0</v>
      </c>
      <c r="Q129" s="65">
        <f>Duluth!$C$20*10^3</f>
        <v>0</v>
      </c>
      <c r="R129" s="65">
        <f>Fairbanks!$C$20*10^3</f>
        <v>0</v>
      </c>
    </row>
    <row r="130" spans="1:18">
      <c r="A130" s="48"/>
      <c r="B130" s="49" t="s">
        <v>85</v>
      </c>
      <c r="C130" s="65">
        <f>Miami!$C$21*10^3</f>
        <v>0</v>
      </c>
      <c r="D130" s="65">
        <f>Houston!$C$21*10^3</f>
        <v>0</v>
      </c>
      <c r="E130" s="65">
        <f>Phoenix!$C$21*10^3</f>
        <v>0</v>
      </c>
      <c r="F130" s="65">
        <f>Atlanta!$C$21*10^3</f>
        <v>0</v>
      </c>
      <c r="G130" s="65">
        <f>LosAngeles!$C$21*10^3</f>
        <v>0</v>
      </c>
      <c r="H130" s="65">
        <f>LasVegas!$C$21*10^3</f>
        <v>0</v>
      </c>
      <c r="I130" s="65">
        <f>SanFrancisco!$C$21*10^3</f>
        <v>0</v>
      </c>
      <c r="J130" s="65">
        <f>Baltimore!$C$21*10^3</f>
        <v>0</v>
      </c>
      <c r="K130" s="65">
        <f>Albuquerque!$C$21*10^3</f>
        <v>0</v>
      </c>
      <c r="L130" s="65">
        <f>Seattle!$C$21*10^3</f>
        <v>0</v>
      </c>
      <c r="M130" s="65">
        <f>Chicago!$C$21*10^3</f>
        <v>0</v>
      </c>
      <c r="N130" s="65">
        <f>Boulder!$C$21*10^3</f>
        <v>0</v>
      </c>
      <c r="O130" s="65">
        <f>Minneapolis!$C$21*10^3</f>
        <v>0</v>
      </c>
      <c r="P130" s="65">
        <f>Helena!$C$21*10^3</f>
        <v>0</v>
      </c>
      <c r="Q130" s="65">
        <f>Duluth!$C$21*10^3</f>
        <v>0</v>
      </c>
      <c r="R130" s="65">
        <f>Fairbanks!$C$21*10^3</f>
        <v>0</v>
      </c>
    </row>
    <row r="131" spans="1:18">
      <c r="A131" s="48"/>
      <c r="B131" s="49" t="s">
        <v>86</v>
      </c>
      <c r="C131" s="65">
        <f>Miami!$C$22*10^3</f>
        <v>0</v>
      </c>
      <c r="D131" s="65">
        <f>Houston!$C$22*10^3</f>
        <v>0</v>
      </c>
      <c r="E131" s="65">
        <f>Phoenix!$C$22*10^3</f>
        <v>0</v>
      </c>
      <c r="F131" s="65">
        <f>Atlanta!$C$22*10^3</f>
        <v>0</v>
      </c>
      <c r="G131" s="65">
        <f>LosAngeles!$C$22*10^3</f>
        <v>0</v>
      </c>
      <c r="H131" s="65">
        <f>LasVegas!$C$22*10^3</f>
        <v>0</v>
      </c>
      <c r="I131" s="65">
        <f>SanFrancisco!$C$22*10^3</f>
        <v>0</v>
      </c>
      <c r="J131" s="65">
        <f>Baltimore!$C$22*10^3</f>
        <v>0</v>
      </c>
      <c r="K131" s="65">
        <f>Albuquerque!$C$22*10^3</f>
        <v>0</v>
      </c>
      <c r="L131" s="65">
        <f>Seattle!$C$22*10^3</f>
        <v>0</v>
      </c>
      <c r="M131" s="65">
        <f>Chicago!$C$22*10^3</f>
        <v>0</v>
      </c>
      <c r="N131" s="65">
        <f>Boulder!$C$22*10^3</f>
        <v>0</v>
      </c>
      <c r="O131" s="65">
        <f>Minneapolis!$C$22*10^3</f>
        <v>0</v>
      </c>
      <c r="P131" s="65">
        <f>Helena!$C$22*10^3</f>
        <v>0</v>
      </c>
      <c r="Q131" s="65">
        <f>Duluth!$C$22*10^3</f>
        <v>0</v>
      </c>
      <c r="R131" s="65">
        <f>Fairbanks!$C$22*10^3</f>
        <v>0</v>
      </c>
    </row>
    <row r="132" spans="1:18">
      <c r="A132" s="48"/>
      <c r="B132" s="49" t="s">
        <v>65</v>
      </c>
      <c r="C132" s="65">
        <f>Miami!$C$23*10^3</f>
        <v>0</v>
      </c>
      <c r="D132" s="65">
        <f>Houston!$C$23*10^3</f>
        <v>0</v>
      </c>
      <c r="E132" s="65">
        <f>Phoenix!$C$23*10^3</f>
        <v>0</v>
      </c>
      <c r="F132" s="65">
        <f>Atlanta!$C$23*10^3</f>
        <v>0</v>
      </c>
      <c r="G132" s="65">
        <f>LosAngeles!$C$23*10^3</f>
        <v>0</v>
      </c>
      <c r="H132" s="65">
        <f>LasVegas!$C$23*10^3</f>
        <v>0</v>
      </c>
      <c r="I132" s="65">
        <f>SanFrancisco!$C$23*10^3</f>
        <v>0</v>
      </c>
      <c r="J132" s="65">
        <f>Baltimore!$C$23*10^3</f>
        <v>0</v>
      </c>
      <c r="K132" s="65">
        <f>Albuquerque!$C$23*10^3</f>
        <v>0</v>
      </c>
      <c r="L132" s="65">
        <f>Seattle!$C$23*10^3</f>
        <v>0</v>
      </c>
      <c r="M132" s="65">
        <f>Chicago!$C$23*10^3</f>
        <v>0</v>
      </c>
      <c r="N132" s="65">
        <f>Boulder!$C$23*10^3</f>
        <v>0</v>
      </c>
      <c r="O132" s="65">
        <f>Minneapolis!$C$23*10^3</f>
        <v>0</v>
      </c>
      <c r="P132" s="65">
        <f>Helena!$C$23*10^3</f>
        <v>0</v>
      </c>
      <c r="Q132" s="65">
        <f>Duluth!$C$23*10^3</f>
        <v>0</v>
      </c>
      <c r="R132" s="65">
        <f>Fairbanks!$C$23*10^3</f>
        <v>0</v>
      </c>
    </row>
    <row r="133" spans="1:18">
      <c r="A133" s="48"/>
      <c r="B133" s="49" t="s">
        <v>87</v>
      </c>
      <c r="C133" s="65">
        <f>Miami!$C$24*10^3</f>
        <v>0</v>
      </c>
      <c r="D133" s="65">
        <f>Houston!$C$24*10^3</f>
        <v>0</v>
      </c>
      <c r="E133" s="65">
        <f>Phoenix!$C$24*10^3</f>
        <v>0</v>
      </c>
      <c r="F133" s="65">
        <f>Atlanta!$C$24*10^3</f>
        <v>0</v>
      </c>
      <c r="G133" s="65">
        <f>LosAngeles!$C$24*10^3</f>
        <v>0</v>
      </c>
      <c r="H133" s="65">
        <f>LasVegas!$C$24*10^3</f>
        <v>0</v>
      </c>
      <c r="I133" s="65">
        <f>SanFrancisco!$C$24*10^3</f>
        <v>0</v>
      </c>
      <c r="J133" s="65">
        <f>Baltimore!$C$24*10^3</f>
        <v>0</v>
      </c>
      <c r="K133" s="65">
        <f>Albuquerque!$C$24*10^3</f>
        <v>0</v>
      </c>
      <c r="L133" s="65">
        <f>Seattle!$C$24*10^3</f>
        <v>0</v>
      </c>
      <c r="M133" s="65">
        <f>Chicago!$C$24*10^3</f>
        <v>0</v>
      </c>
      <c r="N133" s="65">
        <f>Boulder!$C$24*10^3</f>
        <v>0</v>
      </c>
      <c r="O133" s="65">
        <f>Minneapolis!$C$24*10^3</f>
        <v>0</v>
      </c>
      <c r="P133" s="65">
        <f>Helena!$C$24*10^3</f>
        <v>0</v>
      </c>
      <c r="Q133" s="65">
        <f>Duluth!$C$24*10^3</f>
        <v>0</v>
      </c>
      <c r="R133" s="65">
        <f>Fairbanks!$C$24*10^3</f>
        <v>0</v>
      </c>
    </row>
    <row r="134" spans="1:18">
      <c r="A134" s="48"/>
      <c r="B134" s="49" t="s">
        <v>88</v>
      </c>
      <c r="C134" s="65">
        <f>Miami!$C$25*10^3</f>
        <v>0</v>
      </c>
      <c r="D134" s="65">
        <f>Houston!$C$25*10^3</f>
        <v>0</v>
      </c>
      <c r="E134" s="65">
        <f>Phoenix!$C$25*10^3</f>
        <v>0</v>
      </c>
      <c r="F134" s="65">
        <f>Atlanta!$C$25*10^3</f>
        <v>0</v>
      </c>
      <c r="G134" s="65">
        <f>LosAngeles!$C$25*10^3</f>
        <v>0</v>
      </c>
      <c r="H134" s="65">
        <f>LasVegas!$C$25*10^3</f>
        <v>0</v>
      </c>
      <c r="I134" s="65">
        <f>SanFrancisco!$C$25*10^3</f>
        <v>0</v>
      </c>
      <c r="J134" s="65">
        <f>Baltimore!$C$25*10^3</f>
        <v>0</v>
      </c>
      <c r="K134" s="65">
        <f>Albuquerque!$C$25*10^3</f>
        <v>0</v>
      </c>
      <c r="L134" s="65">
        <f>Seattle!$C$25*10^3</f>
        <v>0</v>
      </c>
      <c r="M134" s="65">
        <f>Chicago!$C$25*10^3</f>
        <v>0</v>
      </c>
      <c r="N134" s="65">
        <f>Boulder!$C$25*10^3</f>
        <v>0</v>
      </c>
      <c r="O134" s="65">
        <f>Minneapolis!$C$25*10^3</f>
        <v>0</v>
      </c>
      <c r="P134" s="65">
        <f>Helena!$C$25*10^3</f>
        <v>0</v>
      </c>
      <c r="Q134" s="65">
        <f>Duluth!$C$25*10^3</f>
        <v>0</v>
      </c>
      <c r="R134" s="65">
        <f>Fairbanks!$C$25*10^3</f>
        <v>0</v>
      </c>
    </row>
    <row r="135" spans="1:18">
      <c r="A135" s="48"/>
      <c r="B135" s="49" t="s">
        <v>89</v>
      </c>
      <c r="C135" s="65">
        <f>Miami!$C$26*10^3</f>
        <v>0</v>
      </c>
      <c r="D135" s="65">
        <f>Houston!$C$26*10^3</f>
        <v>0</v>
      </c>
      <c r="E135" s="65">
        <f>Phoenix!$C$26*10^3</f>
        <v>0</v>
      </c>
      <c r="F135" s="65">
        <f>Atlanta!$C$26*10^3</f>
        <v>0</v>
      </c>
      <c r="G135" s="65">
        <f>LosAngeles!$C$26*10^3</f>
        <v>0</v>
      </c>
      <c r="H135" s="65">
        <f>LasVegas!$C$26*10^3</f>
        <v>0</v>
      </c>
      <c r="I135" s="65">
        <f>SanFrancisco!$C$26*10^3</f>
        <v>0</v>
      </c>
      <c r="J135" s="65">
        <f>Baltimore!$C$26*10^3</f>
        <v>0</v>
      </c>
      <c r="K135" s="65">
        <f>Albuquerque!$C$26*10^3</f>
        <v>0</v>
      </c>
      <c r="L135" s="65">
        <f>Seattle!$C$26*10^3</f>
        <v>0</v>
      </c>
      <c r="M135" s="65">
        <f>Chicago!$C$26*10^3</f>
        <v>0</v>
      </c>
      <c r="N135" s="65">
        <f>Boulder!$C$26*10^3</f>
        <v>0</v>
      </c>
      <c r="O135" s="65">
        <f>Minneapolis!$C$26*10^3</f>
        <v>0</v>
      </c>
      <c r="P135" s="65">
        <f>Helena!$C$26*10^3</f>
        <v>0</v>
      </c>
      <c r="Q135" s="65">
        <f>Duluth!$C$26*10^3</f>
        <v>0</v>
      </c>
      <c r="R135" s="65">
        <f>Fairbanks!$C$26*10^3</f>
        <v>0</v>
      </c>
    </row>
    <row r="136" spans="1:18">
      <c r="A136" s="48"/>
      <c r="B136" s="49" t="s">
        <v>90</v>
      </c>
      <c r="C136" s="65">
        <f>Miami!$C$28*10^3</f>
        <v>21330</v>
      </c>
      <c r="D136" s="65">
        <f>Houston!$C$28*10^3</f>
        <v>302840</v>
      </c>
      <c r="E136" s="65">
        <f>Phoenix!$C$28*10^3</f>
        <v>238770</v>
      </c>
      <c r="F136" s="65">
        <f>Atlanta!$C$28*10^3</f>
        <v>639800</v>
      </c>
      <c r="G136" s="65">
        <f>LosAngeles!$C$28*10^3</f>
        <v>203310</v>
      </c>
      <c r="H136" s="65">
        <f>LasVegas!$C$28*10^3</f>
        <v>407040</v>
      </c>
      <c r="I136" s="65">
        <f>SanFrancisco!$C$28*10^3</f>
        <v>546770</v>
      </c>
      <c r="J136" s="65">
        <f>Baltimore!$C$28*10^3</f>
        <v>1121050</v>
      </c>
      <c r="K136" s="65">
        <f>Albuquerque!$C$28*10^3</f>
        <v>793130</v>
      </c>
      <c r="L136" s="65">
        <f>Seattle!$C$28*10^3</f>
        <v>1010370</v>
      </c>
      <c r="M136" s="65">
        <f>Chicago!$C$28*10^3</f>
        <v>1572310</v>
      </c>
      <c r="N136" s="65">
        <f>Boulder!$C$28*10^3</f>
        <v>1145500</v>
      </c>
      <c r="O136" s="65">
        <f>Minneapolis!$C$28*10^3</f>
        <v>2055940</v>
      </c>
      <c r="P136" s="65">
        <f>Helena!$C$28*10^3</f>
        <v>1690820</v>
      </c>
      <c r="Q136" s="65">
        <f>Duluth!$C$28*10^3</f>
        <v>2542230</v>
      </c>
      <c r="R136" s="65">
        <f>Fairbanks!$C$28*10^3</f>
        <v>4150399.9999999995</v>
      </c>
    </row>
    <row r="137" spans="1:18">
      <c r="A137" s="48"/>
      <c r="B137" s="46" t="s">
        <v>233</v>
      </c>
      <c r="C137" s="53"/>
    </row>
    <row r="138" spans="1:18">
      <c r="A138" s="48"/>
      <c r="B138" s="49" t="s">
        <v>70</v>
      </c>
      <c r="C138" s="65">
        <f>Miami!$E$13*10^3</f>
        <v>0</v>
      </c>
      <c r="D138" s="65">
        <f>Houston!$E$13*10^3</f>
        <v>0</v>
      </c>
      <c r="E138" s="65">
        <f>Phoenix!$E$13*10^3</f>
        <v>0</v>
      </c>
      <c r="F138" s="65">
        <f>Atlanta!$E$13*10^3</f>
        <v>0</v>
      </c>
      <c r="G138" s="65">
        <f>LosAngeles!$E$13*10^3</f>
        <v>0</v>
      </c>
      <c r="H138" s="65">
        <f>LasVegas!$E$13*10^3</f>
        <v>0</v>
      </c>
      <c r="I138" s="65">
        <f>SanFrancisco!$E$13*10^3</f>
        <v>0</v>
      </c>
      <c r="J138" s="65">
        <f>Baltimore!$E$13*10^3</f>
        <v>0</v>
      </c>
      <c r="K138" s="65">
        <f>Albuquerque!$E$13*10^3</f>
        <v>0</v>
      </c>
      <c r="L138" s="65">
        <f>Seattle!$E$13*10^3</f>
        <v>0</v>
      </c>
      <c r="M138" s="65">
        <f>Chicago!$E$13*10^3</f>
        <v>0</v>
      </c>
      <c r="N138" s="65">
        <f>Boulder!$E$13*10^3</f>
        <v>0</v>
      </c>
      <c r="O138" s="65">
        <f>Minneapolis!$E$13*10^3</f>
        <v>0</v>
      </c>
      <c r="P138" s="65">
        <f>Helena!$E$13*10^3</f>
        <v>0</v>
      </c>
      <c r="Q138" s="65">
        <f>Duluth!$E$13*10^3</f>
        <v>0</v>
      </c>
      <c r="R138" s="65">
        <f>Fairbanks!$E$13*10^3</f>
        <v>0</v>
      </c>
    </row>
    <row r="139" spans="1:18">
      <c r="A139" s="48"/>
      <c r="B139" s="49" t="s">
        <v>71</v>
      </c>
      <c r="C139" s="65">
        <f>Miami!$E$14*10^3</f>
        <v>0</v>
      </c>
      <c r="D139" s="65">
        <f>Houston!$E$14*10^3</f>
        <v>0</v>
      </c>
      <c r="E139" s="65">
        <f>Phoenix!$E$14*10^3</f>
        <v>0</v>
      </c>
      <c r="F139" s="65">
        <f>Atlanta!$E$14*10^3</f>
        <v>0</v>
      </c>
      <c r="G139" s="65">
        <f>LosAngeles!$E$14*10^3</f>
        <v>0</v>
      </c>
      <c r="H139" s="65">
        <f>LasVegas!$E$14*10^3</f>
        <v>0</v>
      </c>
      <c r="I139" s="65">
        <f>SanFrancisco!$E$14*10^3</f>
        <v>0</v>
      </c>
      <c r="J139" s="65">
        <f>Baltimore!$E$14*10^3</f>
        <v>0</v>
      </c>
      <c r="K139" s="65">
        <f>Albuquerque!$E$14*10^3</f>
        <v>0</v>
      </c>
      <c r="L139" s="65">
        <f>Seattle!$E$14*10^3</f>
        <v>0</v>
      </c>
      <c r="M139" s="65">
        <f>Chicago!$E$14*10^3</f>
        <v>0</v>
      </c>
      <c r="N139" s="65">
        <f>Boulder!$E$14*10^3</f>
        <v>0</v>
      </c>
      <c r="O139" s="65">
        <f>Minneapolis!$E$14*10^3</f>
        <v>0</v>
      </c>
      <c r="P139" s="65">
        <f>Helena!$E$14*10^3</f>
        <v>0</v>
      </c>
      <c r="Q139" s="65">
        <f>Duluth!$E$14*10^3</f>
        <v>0</v>
      </c>
      <c r="R139" s="65">
        <f>Fairbanks!$E$14*10^3</f>
        <v>0</v>
      </c>
    </row>
    <row r="140" spans="1:18">
      <c r="A140" s="48"/>
      <c r="B140" s="49" t="s">
        <v>79</v>
      </c>
      <c r="C140" s="65">
        <f>Miami!$E$15*10^3</f>
        <v>0</v>
      </c>
      <c r="D140" s="65">
        <f>Houston!$E$15*10^3</f>
        <v>0</v>
      </c>
      <c r="E140" s="65">
        <f>Phoenix!$E$15*10^3</f>
        <v>0</v>
      </c>
      <c r="F140" s="65">
        <f>Atlanta!$E$15*10^3</f>
        <v>0</v>
      </c>
      <c r="G140" s="65">
        <f>LosAngeles!$E$15*10^3</f>
        <v>0</v>
      </c>
      <c r="H140" s="65">
        <f>LasVegas!$E$15*10^3</f>
        <v>0</v>
      </c>
      <c r="I140" s="65">
        <f>SanFrancisco!$E$15*10^3</f>
        <v>0</v>
      </c>
      <c r="J140" s="65">
        <f>Baltimore!$E$15*10^3</f>
        <v>0</v>
      </c>
      <c r="K140" s="65">
        <f>Albuquerque!$E$15*10^3</f>
        <v>0</v>
      </c>
      <c r="L140" s="65">
        <f>Seattle!$E$15*10^3</f>
        <v>0</v>
      </c>
      <c r="M140" s="65">
        <f>Chicago!$E$15*10^3</f>
        <v>0</v>
      </c>
      <c r="N140" s="65">
        <f>Boulder!$E$15*10^3</f>
        <v>0</v>
      </c>
      <c r="O140" s="65">
        <f>Minneapolis!$E$15*10^3</f>
        <v>0</v>
      </c>
      <c r="P140" s="65">
        <f>Helena!$E$15*10^3</f>
        <v>0</v>
      </c>
      <c r="Q140" s="65">
        <f>Duluth!$E$15*10^3</f>
        <v>0</v>
      </c>
      <c r="R140" s="65">
        <f>Fairbanks!$E$15*10^3</f>
        <v>0</v>
      </c>
    </row>
    <row r="141" spans="1:18">
      <c r="A141" s="48"/>
      <c r="B141" s="49" t="s">
        <v>80</v>
      </c>
      <c r="C141" s="65">
        <f>Miami!$E$16*10^3</f>
        <v>0</v>
      </c>
      <c r="D141" s="65">
        <f>Houston!$E$16*10^3</f>
        <v>0</v>
      </c>
      <c r="E141" s="65">
        <f>Phoenix!$E$16*10^3</f>
        <v>0</v>
      </c>
      <c r="F141" s="65">
        <f>Atlanta!$E$16*10^3</f>
        <v>0</v>
      </c>
      <c r="G141" s="65">
        <f>LosAngeles!$E$16*10^3</f>
        <v>0</v>
      </c>
      <c r="H141" s="65">
        <f>LasVegas!$E$16*10^3</f>
        <v>0</v>
      </c>
      <c r="I141" s="65">
        <f>SanFrancisco!$E$16*10^3</f>
        <v>0</v>
      </c>
      <c r="J141" s="65">
        <f>Baltimore!$E$16*10^3</f>
        <v>0</v>
      </c>
      <c r="K141" s="65">
        <f>Albuquerque!$E$16*10^3</f>
        <v>0</v>
      </c>
      <c r="L141" s="65">
        <f>Seattle!$E$16*10^3</f>
        <v>0</v>
      </c>
      <c r="M141" s="65">
        <f>Chicago!$E$16*10^3</f>
        <v>0</v>
      </c>
      <c r="N141" s="65">
        <f>Boulder!$E$16*10^3</f>
        <v>0</v>
      </c>
      <c r="O141" s="65">
        <f>Minneapolis!$E$16*10^3</f>
        <v>0</v>
      </c>
      <c r="P141" s="65">
        <f>Helena!$E$16*10^3</f>
        <v>0</v>
      </c>
      <c r="Q141" s="65">
        <f>Duluth!$E$16*10^3</f>
        <v>0</v>
      </c>
      <c r="R141" s="65">
        <f>Fairbanks!$E$16*10^3</f>
        <v>0</v>
      </c>
    </row>
    <row r="142" spans="1:18">
      <c r="A142" s="48"/>
      <c r="B142" s="49" t="s">
        <v>81</v>
      </c>
      <c r="C142" s="65">
        <f>Miami!$E$17*10^3</f>
        <v>0</v>
      </c>
      <c r="D142" s="65">
        <f>Houston!$E$17*10^3</f>
        <v>0</v>
      </c>
      <c r="E142" s="65">
        <f>Phoenix!$E$17*10^3</f>
        <v>0</v>
      </c>
      <c r="F142" s="65">
        <f>Atlanta!$E$17*10^3</f>
        <v>0</v>
      </c>
      <c r="G142" s="65">
        <f>LosAngeles!$E$17*10^3</f>
        <v>0</v>
      </c>
      <c r="H142" s="65">
        <f>LasVegas!$E$17*10^3</f>
        <v>0</v>
      </c>
      <c r="I142" s="65">
        <f>SanFrancisco!$E$17*10^3</f>
        <v>0</v>
      </c>
      <c r="J142" s="65">
        <f>Baltimore!$E$17*10^3</f>
        <v>0</v>
      </c>
      <c r="K142" s="65">
        <f>Albuquerque!$E$17*10^3</f>
        <v>0</v>
      </c>
      <c r="L142" s="65">
        <f>Seattle!$E$17*10^3</f>
        <v>0</v>
      </c>
      <c r="M142" s="65">
        <f>Chicago!$E$17*10^3</f>
        <v>0</v>
      </c>
      <c r="N142" s="65">
        <f>Boulder!$E$17*10^3</f>
        <v>0</v>
      </c>
      <c r="O142" s="65">
        <f>Minneapolis!$E$17*10^3</f>
        <v>0</v>
      </c>
      <c r="P142" s="65">
        <f>Helena!$E$17*10^3</f>
        <v>0</v>
      </c>
      <c r="Q142" s="65">
        <f>Duluth!$E$17*10^3</f>
        <v>0</v>
      </c>
      <c r="R142" s="65">
        <f>Fairbanks!$E$17*10^3</f>
        <v>0</v>
      </c>
    </row>
    <row r="143" spans="1:18">
      <c r="A143" s="48"/>
      <c r="B143" s="49" t="s">
        <v>82</v>
      </c>
      <c r="C143" s="65">
        <f>Miami!$E$18*10^3</f>
        <v>0</v>
      </c>
      <c r="D143" s="65">
        <f>Houston!$E$18*10^3</f>
        <v>0</v>
      </c>
      <c r="E143" s="65">
        <f>Phoenix!$E$18*10^3</f>
        <v>0</v>
      </c>
      <c r="F143" s="65">
        <f>Atlanta!$E$18*10^3</f>
        <v>0</v>
      </c>
      <c r="G143" s="65">
        <f>LosAngeles!$E$18*10^3</f>
        <v>0</v>
      </c>
      <c r="H143" s="65">
        <f>LasVegas!$E$18*10^3</f>
        <v>0</v>
      </c>
      <c r="I143" s="65">
        <f>SanFrancisco!$E$18*10^3</f>
        <v>0</v>
      </c>
      <c r="J143" s="65">
        <f>Baltimore!$E$18*10^3</f>
        <v>0</v>
      </c>
      <c r="K143" s="65">
        <f>Albuquerque!$E$18*10^3</f>
        <v>0</v>
      </c>
      <c r="L143" s="65">
        <f>Seattle!$E$18*10^3</f>
        <v>0</v>
      </c>
      <c r="M143" s="65">
        <f>Chicago!$E$18*10^3</f>
        <v>0</v>
      </c>
      <c r="N143" s="65">
        <f>Boulder!$E$18*10^3</f>
        <v>0</v>
      </c>
      <c r="O143" s="65">
        <f>Minneapolis!$E$18*10^3</f>
        <v>0</v>
      </c>
      <c r="P143" s="65">
        <f>Helena!$E$18*10^3</f>
        <v>0</v>
      </c>
      <c r="Q143" s="65">
        <f>Duluth!$E$18*10^3</f>
        <v>0</v>
      </c>
      <c r="R143" s="65">
        <f>Fairbanks!$E$18*10^3</f>
        <v>0</v>
      </c>
    </row>
    <row r="144" spans="1:18">
      <c r="A144" s="48"/>
      <c r="B144" s="49" t="s">
        <v>83</v>
      </c>
      <c r="C144" s="65">
        <f>Miami!$E$19*10^3</f>
        <v>0</v>
      </c>
      <c r="D144" s="65">
        <f>Houston!$E$19*10^3</f>
        <v>0</v>
      </c>
      <c r="E144" s="65">
        <f>Phoenix!$E$19*10^3</f>
        <v>0</v>
      </c>
      <c r="F144" s="65">
        <f>Atlanta!$E$19*10^3</f>
        <v>0</v>
      </c>
      <c r="G144" s="65">
        <f>LosAngeles!$E$19*10^3</f>
        <v>0</v>
      </c>
      <c r="H144" s="65">
        <f>LasVegas!$E$19*10^3</f>
        <v>0</v>
      </c>
      <c r="I144" s="65">
        <f>SanFrancisco!$E$19*10^3</f>
        <v>0</v>
      </c>
      <c r="J144" s="65">
        <f>Baltimore!$E$19*10^3</f>
        <v>0</v>
      </c>
      <c r="K144" s="65">
        <f>Albuquerque!$E$19*10^3</f>
        <v>0</v>
      </c>
      <c r="L144" s="65">
        <f>Seattle!$E$19*10^3</f>
        <v>0</v>
      </c>
      <c r="M144" s="65">
        <f>Chicago!$E$19*10^3</f>
        <v>0</v>
      </c>
      <c r="N144" s="65">
        <f>Boulder!$E$19*10^3</f>
        <v>0</v>
      </c>
      <c r="O144" s="65">
        <f>Minneapolis!$E$19*10^3</f>
        <v>0</v>
      </c>
      <c r="P144" s="65">
        <f>Helena!$E$19*10^3</f>
        <v>0</v>
      </c>
      <c r="Q144" s="65">
        <f>Duluth!$E$19*10^3</f>
        <v>0</v>
      </c>
      <c r="R144" s="65">
        <f>Fairbanks!$E$19*10^3</f>
        <v>0</v>
      </c>
    </row>
    <row r="145" spans="1:18">
      <c r="A145" s="48"/>
      <c r="B145" s="49" t="s">
        <v>84</v>
      </c>
      <c r="C145" s="65">
        <f>Miami!$E$20*10^3</f>
        <v>0</v>
      </c>
      <c r="D145" s="65">
        <f>Houston!$E$20*10^3</f>
        <v>0</v>
      </c>
      <c r="E145" s="65">
        <f>Phoenix!$E$20*10^3</f>
        <v>0</v>
      </c>
      <c r="F145" s="65">
        <f>Atlanta!$E$20*10^3</f>
        <v>0</v>
      </c>
      <c r="G145" s="65">
        <f>LosAngeles!$E$20*10^3</f>
        <v>0</v>
      </c>
      <c r="H145" s="65">
        <f>LasVegas!$E$20*10^3</f>
        <v>0</v>
      </c>
      <c r="I145" s="65">
        <f>SanFrancisco!$E$20*10^3</f>
        <v>0</v>
      </c>
      <c r="J145" s="65">
        <f>Baltimore!$E$20*10^3</f>
        <v>0</v>
      </c>
      <c r="K145" s="65">
        <f>Albuquerque!$E$20*10^3</f>
        <v>0</v>
      </c>
      <c r="L145" s="65">
        <f>Seattle!$E$20*10^3</f>
        <v>0</v>
      </c>
      <c r="M145" s="65">
        <f>Chicago!$E$20*10^3</f>
        <v>0</v>
      </c>
      <c r="N145" s="65">
        <f>Boulder!$E$20*10^3</f>
        <v>0</v>
      </c>
      <c r="O145" s="65">
        <f>Minneapolis!$E$20*10^3</f>
        <v>0</v>
      </c>
      <c r="P145" s="65">
        <f>Helena!$E$20*10^3</f>
        <v>0</v>
      </c>
      <c r="Q145" s="65">
        <f>Duluth!$E$20*10^3</f>
        <v>0</v>
      </c>
      <c r="R145" s="65">
        <f>Fairbanks!$E$20*10^3</f>
        <v>0</v>
      </c>
    </row>
    <row r="146" spans="1:18">
      <c r="A146" s="48"/>
      <c r="B146" s="49" t="s">
        <v>85</v>
      </c>
      <c r="C146" s="65">
        <f>Miami!$E$21*10^3</f>
        <v>0</v>
      </c>
      <c r="D146" s="65">
        <f>Houston!$E$21*10^3</f>
        <v>0</v>
      </c>
      <c r="E146" s="65">
        <f>Phoenix!$E$21*10^3</f>
        <v>0</v>
      </c>
      <c r="F146" s="65">
        <f>Atlanta!$E$21*10^3</f>
        <v>0</v>
      </c>
      <c r="G146" s="65">
        <f>LosAngeles!$E$21*10^3</f>
        <v>0</v>
      </c>
      <c r="H146" s="65">
        <f>LasVegas!$E$21*10^3</f>
        <v>0</v>
      </c>
      <c r="I146" s="65">
        <f>SanFrancisco!$E$21*10^3</f>
        <v>0</v>
      </c>
      <c r="J146" s="65">
        <f>Baltimore!$E$21*10^3</f>
        <v>0</v>
      </c>
      <c r="K146" s="65">
        <f>Albuquerque!$E$21*10^3</f>
        <v>0</v>
      </c>
      <c r="L146" s="65">
        <f>Seattle!$E$21*10^3</f>
        <v>0</v>
      </c>
      <c r="M146" s="65">
        <f>Chicago!$E$21*10^3</f>
        <v>0</v>
      </c>
      <c r="N146" s="65">
        <f>Boulder!$E$21*10^3</f>
        <v>0</v>
      </c>
      <c r="O146" s="65">
        <f>Minneapolis!$E$21*10^3</f>
        <v>0</v>
      </c>
      <c r="P146" s="65">
        <f>Helena!$E$21*10^3</f>
        <v>0</v>
      </c>
      <c r="Q146" s="65">
        <f>Duluth!$E$21*10^3</f>
        <v>0</v>
      </c>
      <c r="R146" s="65">
        <f>Fairbanks!$E$21*10^3</f>
        <v>0</v>
      </c>
    </row>
    <row r="147" spans="1:18">
      <c r="A147" s="48"/>
      <c r="B147" s="49" t="s">
        <v>86</v>
      </c>
      <c r="C147" s="65">
        <f>Miami!$E$22*10^3</f>
        <v>0</v>
      </c>
      <c r="D147" s="65">
        <f>Houston!$E$22*10^3</f>
        <v>0</v>
      </c>
      <c r="E147" s="65">
        <f>Phoenix!$E$22*10^3</f>
        <v>0</v>
      </c>
      <c r="F147" s="65">
        <f>Atlanta!$E$22*10^3</f>
        <v>0</v>
      </c>
      <c r="G147" s="65">
        <f>LosAngeles!$E$22*10^3</f>
        <v>0</v>
      </c>
      <c r="H147" s="65">
        <f>LasVegas!$E$22*10^3</f>
        <v>0</v>
      </c>
      <c r="I147" s="65">
        <f>SanFrancisco!$E$22*10^3</f>
        <v>0</v>
      </c>
      <c r="J147" s="65">
        <f>Baltimore!$E$22*10^3</f>
        <v>0</v>
      </c>
      <c r="K147" s="65">
        <f>Albuquerque!$E$22*10^3</f>
        <v>0</v>
      </c>
      <c r="L147" s="65">
        <f>Seattle!$E$22*10^3</f>
        <v>0</v>
      </c>
      <c r="M147" s="65">
        <f>Chicago!$E$22*10^3</f>
        <v>0</v>
      </c>
      <c r="N147" s="65">
        <f>Boulder!$E$22*10^3</f>
        <v>0</v>
      </c>
      <c r="O147" s="65">
        <f>Minneapolis!$E$22*10^3</f>
        <v>0</v>
      </c>
      <c r="P147" s="65">
        <f>Helena!$E$22*10^3</f>
        <v>0</v>
      </c>
      <c r="Q147" s="65">
        <f>Duluth!$E$22*10^3</f>
        <v>0</v>
      </c>
      <c r="R147" s="65">
        <f>Fairbanks!$E$22*10^3</f>
        <v>0</v>
      </c>
    </row>
    <row r="148" spans="1:18">
      <c r="A148" s="48"/>
      <c r="B148" s="49" t="s">
        <v>65</v>
      </c>
      <c r="C148" s="65">
        <f>Miami!$E$23*10^3</f>
        <v>0</v>
      </c>
      <c r="D148" s="65">
        <f>Houston!$E$23*10^3</f>
        <v>0</v>
      </c>
      <c r="E148" s="65">
        <f>Phoenix!$E$23*10^3</f>
        <v>0</v>
      </c>
      <c r="F148" s="65">
        <f>Atlanta!$E$23*10^3</f>
        <v>0</v>
      </c>
      <c r="G148" s="65">
        <f>LosAngeles!$E$23*10^3</f>
        <v>0</v>
      </c>
      <c r="H148" s="65">
        <f>LasVegas!$E$23*10^3</f>
        <v>0</v>
      </c>
      <c r="I148" s="65">
        <f>SanFrancisco!$E$23*10^3</f>
        <v>0</v>
      </c>
      <c r="J148" s="65">
        <f>Baltimore!$E$23*10^3</f>
        <v>0</v>
      </c>
      <c r="K148" s="65">
        <f>Albuquerque!$E$23*10^3</f>
        <v>0</v>
      </c>
      <c r="L148" s="65">
        <f>Seattle!$E$23*10^3</f>
        <v>0</v>
      </c>
      <c r="M148" s="65">
        <f>Chicago!$E$23*10^3</f>
        <v>0</v>
      </c>
      <c r="N148" s="65">
        <f>Boulder!$E$23*10^3</f>
        <v>0</v>
      </c>
      <c r="O148" s="65">
        <f>Minneapolis!$E$23*10^3</f>
        <v>0</v>
      </c>
      <c r="P148" s="65">
        <f>Helena!$E$23*10^3</f>
        <v>0</v>
      </c>
      <c r="Q148" s="65">
        <f>Duluth!$E$23*10^3</f>
        <v>0</v>
      </c>
      <c r="R148" s="65">
        <f>Fairbanks!$E$23*10^3</f>
        <v>0</v>
      </c>
    </row>
    <row r="149" spans="1:18">
      <c r="A149" s="48"/>
      <c r="B149" s="49" t="s">
        <v>87</v>
      </c>
      <c r="C149" s="65">
        <f>Miami!$E$24*10^3</f>
        <v>0</v>
      </c>
      <c r="D149" s="65">
        <f>Houston!$E$24*10^3</f>
        <v>0</v>
      </c>
      <c r="E149" s="65">
        <f>Phoenix!$E$24*10^3</f>
        <v>0</v>
      </c>
      <c r="F149" s="65">
        <f>Atlanta!$E$24*10^3</f>
        <v>0</v>
      </c>
      <c r="G149" s="65">
        <f>LosAngeles!$E$24*10^3</f>
        <v>0</v>
      </c>
      <c r="H149" s="65">
        <f>LasVegas!$E$24*10^3</f>
        <v>0</v>
      </c>
      <c r="I149" s="65">
        <f>SanFrancisco!$E$24*10^3</f>
        <v>0</v>
      </c>
      <c r="J149" s="65">
        <f>Baltimore!$E$24*10^3</f>
        <v>0</v>
      </c>
      <c r="K149" s="65">
        <f>Albuquerque!$E$24*10^3</f>
        <v>0</v>
      </c>
      <c r="L149" s="65">
        <f>Seattle!$E$24*10^3</f>
        <v>0</v>
      </c>
      <c r="M149" s="65">
        <f>Chicago!$E$24*10^3</f>
        <v>0</v>
      </c>
      <c r="N149" s="65">
        <f>Boulder!$E$24*10^3</f>
        <v>0</v>
      </c>
      <c r="O149" s="65">
        <f>Minneapolis!$E$24*10^3</f>
        <v>0</v>
      </c>
      <c r="P149" s="65">
        <f>Helena!$E$24*10^3</f>
        <v>0</v>
      </c>
      <c r="Q149" s="65">
        <f>Duluth!$E$24*10^3</f>
        <v>0</v>
      </c>
      <c r="R149" s="65">
        <f>Fairbanks!$E$24*10^3</f>
        <v>0</v>
      </c>
    </row>
    <row r="150" spans="1:18">
      <c r="A150" s="48"/>
      <c r="B150" s="49" t="s">
        <v>88</v>
      </c>
      <c r="C150" s="65">
        <f>Miami!$E$25*10^3</f>
        <v>0</v>
      </c>
      <c r="D150" s="65">
        <f>Houston!$E$25*10^3</f>
        <v>0</v>
      </c>
      <c r="E150" s="65">
        <f>Phoenix!$E$25*10^3</f>
        <v>0</v>
      </c>
      <c r="F150" s="65">
        <f>Atlanta!$E$25*10^3</f>
        <v>0</v>
      </c>
      <c r="G150" s="65">
        <f>LosAngeles!$E$25*10^3</f>
        <v>0</v>
      </c>
      <c r="H150" s="65">
        <f>LasVegas!$E$25*10^3</f>
        <v>0</v>
      </c>
      <c r="I150" s="65">
        <f>SanFrancisco!$E$25*10^3</f>
        <v>0</v>
      </c>
      <c r="J150" s="65">
        <f>Baltimore!$E$25*10^3</f>
        <v>0</v>
      </c>
      <c r="K150" s="65">
        <f>Albuquerque!$E$25*10^3</f>
        <v>0</v>
      </c>
      <c r="L150" s="65">
        <f>Seattle!$E$25*10^3</f>
        <v>0</v>
      </c>
      <c r="M150" s="65">
        <f>Chicago!$E$25*10^3</f>
        <v>0</v>
      </c>
      <c r="N150" s="65">
        <f>Boulder!$E$25*10^3</f>
        <v>0</v>
      </c>
      <c r="O150" s="65">
        <f>Minneapolis!$E$25*10^3</f>
        <v>0</v>
      </c>
      <c r="P150" s="65">
        <f>Helena!$E$25*10^3</f>
        <v>0</v>
      </c>
      <c r="Q150" s="65">
        <f>Duluth!$E$25*10^3</f>
        <v>0</v>
      </c>
      <c r="R150" s="65">
        <f>Fairbanks!$E$25*10^3</f>
        <v>0</v>
      </c>
    </row>
    <row r="151" spans="1:18">
      <c r="A151" s="48"/>
      <c r="B151" s="49" t="s">
        <v>89</v>
      </c>
      <c r="C151" s="65">
        <f>Miami!$E$26*10^3</f>
        <v>0</v>
      </c>
      <c r="D151" s="65">
        <f>Houston!$E$26*10^3</f>
        <v>0</v>
      </c>
      <c r="E151" s="65">
        <f>Phoenix!$E$26*10^3</f>
        <v>0</v>
      </c>
      <c r="F151" s="65">
        <f>Atlanta!$E$26*10^3</f>
        <v>0</v>
      </c>
      <c r="G151" s="65">
        <f>LosAngeles!$E$26*10^3</f>
        <v>0</v>
      </c>
      <c r="H151" s="65">
        <f>LasVegas!$E$26*10^3</f>
        <v>0</v>
      </c>
      <c r="I151" s="65">
        <f>SanFrancisco!$E$26*10^3</f>
        <v>0</v>
      </c>
      <c r="J151" s="65">
        <f>Baltimore!$E$26*10^3</f>
        <v>0</v>
      </c>
      <c r="K151" s="65">
        <f>Albuquerque!$E$26*10^3</f>
        <v>0</v>
      </c>
      <c r="L151" s="65">
        <f>Seattle!$E$26*10^3</f>
        <v>0</v>
      </c>
      <c r="M151" s="65">
        <f>Chicago!$E$26*10^3</f>
        <v>0</v>
      </c>
      <c r="N151" s="65">
        <f>Boulder!$E$26*10^3</f>
        <v>0</v>
      </c>
      <c r="O151" s="65">
        <f>Minneapolis!$E$26*10^3</f>
        <v>0</v>
      </c>
      <c r="P151" s="65">
        <f>Helena!$E$26*10^3</f>
        <v>0</v>
      </c>
      <c r="Q151" s="65">
        <f>Duluth!$E$26*10^3</f>
        <v>0</v>
      </c>
      <c r="R151" s="65">
        <f>Fairbanks!$E$26*10^3</f>
        <v>0</v>
      </c>
    </row>
    <row r="152" spans="1:18">
      <c r="A152" s="48"/>
      <c r="B152" s="49" t="s">
        <v>90</v>
      </c>
      <c r="C152" s="65">
        <f>Miami!$E$28*10^3</f>
        <v>0</v>
      </c>
      <c r="D152" s="65">
        <f>Houston!$E$28*10^3</f>
        <v>0</v>
      </c>
      <c r="E152" s="65">
        <f>Phoenix!$E$28*10^3</f>
        <v>0</v>
      </c>
      <c r="F152" s="65">
        <f>Atlanta!$E$28*10^3</f>
        <v>0</v>
      </c>
      <c r="G152" s="65">
        <f>LosAngeles!$E$28*10^3</f>
        <v>0</v>
      </c>
      <c r="H152" s="65">
        <f>LasVegas!$E$28*10^3</f>
        <v>0</v>
      </c>
      <c r="I152" s="65">
        <f>SanFrancisco!$E$28*10^3</f>
        <v>0</v>
      </c>
      <c r="J152" s="65">
        <f>Baltimore!$E$28*10^3</f>
        <v>0</v>
      </c>
      <c r="K152" s="65">
        <f>Albuquerque!$E$28*10^3</f>
        <v>0</v>
      </c>
      <c r="L152" s="65">
        <f>Seattle!$E$28*10^3</f>
        <v>0</v>
      </c>
      <c r="M152" s="65">
        <f>Chicago!$E$28*10^3</f>
        <v>0</v>
      </c>
      <c r="N152" s="65">
        <f>Boulder!$E$28*10^3</f>
        <v>0</v>
      </c>
      <c r="O152" s="65">
        <f>Minneapolis!$E$28*10^3</f>
        <v>0</v>
      </c>
      <c r="P152" s="65">
        <f>Helena!$E$28*10^3</f>
        <v>0</v>
      </c>
      <c r="Q152" s="65">
        <f>Duluth!$E$28*10^3</f>
        <v>0</v>
      </c>
      <c r="R152" s="65">
        <f>Fairbanks!$E$28*10^3</f>
        <v>0</v>
      </c>
    </row>
    <row r="153" spans="1:18">
      <c r="A153" s="48"/>
      <c r="B153" s="46" t="s">
        <v>234</v>
      </c>
      <c r="C153" s="53"/>
    </row>
    <row r="154" spans="1:18">
      <c r="A154" s="48"/>
      <c r="B154" s="49" t="s">
        <v>70</v>
      </c>
      <c r="C154" s="65">
        <f>Miami!$F$13*10^3</f>
        <v>0</v>
      </c>
      <c r="D154" s="65">
        <f>Houston!$F$13*10^3</f>
        <v>0</v>
      </c>
      <c r="E154" s="65">
        <f>Phoenix!$F$13*10^3</f>
        <v>0</v>
      </c>
      <c r="F154" s="65">
        <f>Atlanta!$F$13*10^3</f>
        <v>0</v>
      </c>
      <c r="G154" s="65">
        <f>LosAngeles!$F$13*10^3</f>
        <v>0</v>
      </c>
      <c r="H154" s="65">
        <f>LasVegas!$F$13*10^3</f>
        <v>0</v>
      </c>
      <c r="I154" s="65">
        <f>SanFrancisco!$F$13*10^3</f>
        <v>0</v>
      </c>
      <c r="J154" s="65">
        <f>Baltimore!$F$13*10^3</f>
        <v>0</v>
      </c>
      <c r="K154" s="65">
        <f>Albuquerque!$F$13*10^3</f>
        <v>0</v>
      </c>
      <c r="L154" s="65">
        <f>Seattle!$F$13*10^3</f>
        <v>0</v>
      </c>
      <c r="M154" s="65">
        <f>Chicago!$F$13*10^3</f>
        <v>0</v>
      </c>
      <c r="N154" s="65">
        <f>Boulder!$F$13*10^3</f>
        <v>0</v>
      </c>
      <c r="O154" s="65">
        <f>Minneapolis!$F$13*10^3</f>
        <v>0</v>
      </c>
      <c r="P154" s="65">
        <f>Helena!$F$13*10^3</f>
        <v>0</v>
      </c>
      <c r="Q154" s="65">
        <f>Duluth!$F$13*10^3</f>
        <v>0</v>
      </c>
      <c r="R154" s="65">
        <f>Fairbanks!$F$13*10^3</f>
        <v>0</v>
      </c>
    </row>
    <row r="155" spans="1:18">
      <c r="A155" s="48"/>
      <c r="B155" s="49" t="s">
        <v>71</v>
      </c>
      <c r="C155" s="65">
        <f>Miami!$F$14*10^3</f>
        <v>0</v>
      </c>
      <c r="D155" s="65">
        <f>Houston!$F$14*10^3</f>
        <v>0</v>
      </c>
      <c r="E155" s="65">
        <f>Phoenix!$F$14*10^3</f>
        <v>0</v>
      </c>
      <c r="F155" s="65">
        <f>Atlanta!$F$14*10^3</f>
        <v>0</v>
      </c>
      <c r="G155" s="65">
        <f>LosAngeles!$F$14*10^3</f>
        <v>0</v>
      </c>
      <c r="H155" s="65">
        <f>LasVegas!$F$14*10^3</f>
        <v>0</v>
      </c>
      <c r="I155" s="65">
        <f>SanFrancisco!$F$14*10^3</f>
        <v>0</v>
      </c>
      <c r="J155" s="65">
        <f>Baltimore!$F$14*10^3</f>
        <v>0</v>
      </c>
      <c r="K155" s="65">
        <f>Albuquerque!$F$14*10^3</f>
        <v>0</v>
      </c>
      <c r="L155" s="65">
        <f>Seattle!$F$14*10^3</f>
        <v>0</v>
      </c>
      <c r="M155" s="65">
        <f>Chicago!$F$14*10^3</f>
        <v>0</v>
      </c>
      <c r="N155" s="65">
        <f>Boulder!$F$14*10^3</f>
        <v>0</v>
      </c>
      <c r="O155" s="65">
        <f>Minneapolis!$F$14*10^3</f>
        <v>0</v>
      </c>
      <c r="P155" s="65">
        <f>Helena!$F$14*10^3</f>
        <v>0</v>
      </c>
      <c r="Q155" s="65">
        <f>Duluth!$F$14*10^3</f>
        <v>0</v>
      </c>
      <c r="R155" s="65">
        <f>Fairbanks!$F$14*10^3</f>
        <v>0</v>
      </c>
    </row>
    <row r="156" spans="1:18">
      <c r="A156" s="48"/>
      <c r="B156" s="49" t="s">
        <v>79</v>
      </c>
      <c r="C156" s="65">
        <f>Miami!$F$15*10^3</f>
        <v>0</v>
      </c>
      <c r="D156" s="65">
        <f>Houston!$F$15*10^3</f>
        <v>0</v>
      </c>
      <c r="E156" s="65">
        <f>Phoenix!$F$15*10^3</f>
        <v>0</v>
      </c>
      <c r="F156" s="65">
        <f>Atlanta!$F$15*10^3</f>
        <v>0</v>
      </c>
      <c r="G156" s="65">
        <f>LosAngeles!$F$15*10^3</f>
        <v>0</v>
      </c>
      <c r="H156" s="65">
        <f>LasVegas!$F$15*10^3</f>
        <v>0</v>
      </c>
      <c r="I156" s="65">
        <f>SanFrancisco!$F$15*10^3</f>
        <v>0</v>
      </c>
      <c r="J156" s="65">
        <f>Baltimore!$F$15*10^3</f>
        <v>0</v>
      </c>
      <c r="K156" s="65">
        <f>Albuquerque!$F$15*10^3</f>
        <v>0</v>
      </c>
      <c r="L156" s="65">
        <f>Seattle!$F$15*10^3</f>
        <v>0</v>
      </c>
      <c r="M156" s="65">
        <f>Chicago!$F$15*10^3</f>
        <v>0</v>
      </c>
      <c r="N156" s="65">
        <f>Boulder!$F$15*10^3</f>
        <v>0</v>
      </c>
      <c r="O156" s="65">
        <f>Minneapolis!$F$15*10^3</f>
        <v>0</v>
      </c>
      <c r="P156" s="65">
        <f>Helena!$F$15*10^3</f>
        <v>0</v>
      </c>
      <c r="Q156" s="65">
        <f>Duluth!$F$15*10^3</f>
        <v>0</v>
      </c>
      <c r="R156" s="65">
        <f>Fairbanks!$F$15*10^3</f>
        <v>0</v>
      </c>
    </row>
    <row r="157" spans="1:18">
      <c r="A157" s="48"/>
      <c r="B157" s="49" t="s">
        <v>80</v>
      </c>
      <c r="C157" s="65">
        <f>Miami!$F$16*10^3</f>
        <v>0</v>
      </c>
      <c r="D157" s="65">
        <f>Houston!$F$16*10^3</f>
        <v>0</v>
      </c>
      <c r="E157" s="65">
        <f>Phoenix!$F$16*10^3</f>
        <v>0</v>
      </c>
      <c r="F157" s="65">
        <f>Atlanta!$F$16*10^3</f>
        <v>0</v>
      </c>
      <c r="G157" s="65">
        <f>LosAngeles!$F$16*10^3</f>
        <v>0</v>
      </c>
      <c r="H157" s="65">
        <f>LasVegas!$F$16*10^3</f>
        <v>0</v>
      </c>
      <c r="I157" s="65">
        <f>SanFrancisco!$F$16*10^3</f>
        <v>0</v>
      </c>
      <c r="J157" s="65">
        <f>Baltimore!$F$16*10^3</f>
        <v>0</v>
      </c>
      <c r="K157" s="65">
        <f>Albuquerque!$F$16*10^3</f>
        <v>0</v>
      </c>
      <c r="L157" s="65">
        <f>Seattle!$F$16*10^3</f>
        <v>0</v>
      </c>
      <c r="M157" s="65">
        <f>Chicago!$F$16*10^3</f>
        <v>0</v>
      </c>
      <c r="N157" s="65">
        <f>Boulder!$F$16*10^3</f>
        <v>0</v>
      </c>
      <c r="O157" s="65">
        <f>Minneapolis!$F$16*10^3</f>
        <v>0</v>
      </c>
      <c r="P157" s="65">
        <f>Helena!$F$16*10^3</f>
        <v>0</v>
      </c>
      <c r="Q157" s="65">
        <f>Duluth!$F$16*10^3</f>
        <v>0</v>
      </c>
      <c r="R157" s="65">
        <f>Fairbanks!$F$16*10^3</f>
        <v>0</v>
      </c>
    </row>
    <row r="158" spans="1:18">
      <c r="A158" s="48"/>
      <c r="B158" s="49" t="s">
        <v>81</v>
      </c>
      <c r="C158" s="65">
        <f>Miami!$F$17*10^3</f>
        <v>0</v>
      </c>
      <c r="D158" s="65">
        <f>Houston!$F$17*10^3</f>
        <v>0</v>
      </c>
      <c r="E158" s="65">
        <f>Phoenix!$F$17*10^3</f>
        <v>0</v>
      </c>
      <c r="F158" s="65">
        <f>Atlanta!$F$17*10^3</f>
        <v>0</v>
      </c>
      <c r="G158" s="65">
        <f>LosAngeles!$F$17*10^3</f>
        <v>0</v>
      </c>
      <c r="H158" s="65">
        <f>LasVegas!$F$17*10^3</f>
        <v>0</v>
      </c>
      <c r="I158" s="65">
        <f>SanFrancisco!$F$17*10^3</f>
        <v>0</v>
      </c>
      <c r="J158" s="65">
        <f>Baltimore!$F$17*10^3</f>
        <v>0</v>
      </c>
      <c r="K158" s="65">
        <f>Albuquerque!$F$17*10^3</f>
        <v>0</v>
      </c>
      <c r="L158" s="65">
        <f>Seattle!$F$17*10^3</f>
        <v>0</v>
      </c>
      <c r="M158" s="65">
        <f>Chicago!$F$17*10^3</f>
        <v>0</v>
      </c>
      <c r="N158" s="65">
        <f>Boulder!$F$17*10^3</f>
        <v>0</v>
      </c>
      <c r="O158" s="65">
        <f>Minneapolis!$F$17*10^3</f>
        <v>0</v>
      </c>
      <c r="P158" s="65">
        <f>Helena!$F$17*10^3</f>
        <v>0</v>
      </c>
      <c r="Q158" s="65">
        <f>Duluth!$F$17*10^3</f>
        <v>0</v>
      </c>
      <c r="R158" s="65">
        <f>Fairbanks!$F$17*10^3</f>
        <v>0</v>
      </c>
    </row>
    <row r="159" spans="1:18">
      <c r="A159" s="48"/>
      <c r="B159" s="49" t="s">
        <v>82</v>
      </c>
      <c r="C159" s="65">
        <f>Miami!$F$18*10^3</f>
        <v>0</v>
      </c>
      <c r="D159" s="65">
        <f>Houston!$F$18*10^3</f>
        <v>0</v>
      </c>
      <c r="E159" s="65">
        <f>Phoenix!$F$18*10^3</f>
        <v>0</v>
      </c>
      <c r="F159" s="65">
        <f>Atlanta!$F$18*10^3</f>
        <v>0</v>
      </c>
      <c r="G159" s="65">
        <f>LosAngeles!$F$18*10^3</f>
        <v>0</v>
      </c>
      <c r="H159" s="65">
        <f>LasVegas!$F$18*10^3</f>
        <v>0</v>
      </c>
      <c r="I159" s="65">
        <f>SanFrancisco!$F$18*10^3</f>
        <v>0</v>
      </c>
      <c r="J159" s="65">
        <f>Baltimore!$F$18*10^3</f>
        <v>0</v>
      </c>
      <c r="K159" s="65">
        <f>Albuquerque!$F$18*10^3</f>
        <v>0</v>
      </c>
      <c r="L159" s="65">
        <f>Seattle!$F$18*10^3</f>
        <v>0</v>
      </c>
      <c r="M159" s="65">
        <f>Chicago!$F$18*10^3</f>
        <v>0</v>
      </c>
      <c r="N159" s="65">
        <f>Boulder!$F$18*10^3</f>
        <v>0</v>
      </c>
      <c r="O159" s="65">
        <f>Minneapolis!$F$18*10^3</f>
        <v>0</v>
      </c>
      <c r="P159" s="65">
        <f>Helena!$F$18*10^3</f>
        <v>0</v>
      </c>
      <c r="Q159" s="65">
        <f>Duluth!$F$18*10^3</f>
        <v>0</v>
      </c>
      <c r="R159" s="65">
        <f>Fairbanks!$F$18*10^3</f>
        <v>0</v>
      </c>
    </row>
    <row r="160" spans="1:18">
      <c r="A160" s="48"/>
      <c r="B160" s="49" t="s">
        <v>83</v>
      </c>
      <c r="C160" s="65">
        <f>Miami!$F$19*10^3</f>
        <v>0</v>
      </c>
      <c r="D160" s="65">
        <f>Houston!$F$19*10^3</f>
        <v>0</v>
      </c>
      <c r="E160" s="65">
        <f>Phoenix!$F$19*10^3</f>
        <v>0</v>
      </c>
      <c r="F160" s="65">
        <f>Atlanta!$F$19*10^3</f>
        <v>0</v>
      </c>
      <c r="G160" s="65">
        <f>LosAngeles!$F$19*10^3</f>
        <v>0</v>
      </c>
      <c r="H160" s="65">
        <f>LasVegas!$F$19*10^3</f>
        <v>0</v>
      </c>
      <c r="I160" s="65">
        <f>SanFrancisco!$F$19*10^3</f>
        <v>0</v>
      </c>
      <c r="J160" s="65">
        <f>Baltimore!$F$19*10^3</f>
        <v>0</v>
      </c>
      <c r="K160" s="65">
        <f>Albuquerque!$F$19*10^3</f>
        <v>0</v>
      </c>
      <c r="L160" s="65">
        <f>Seattle!$F$19*10^3</f>
        <v>0</v>
      </c>
      <c r="M160" s="65">
        <f>Chicago!$F$19*10^3</f>
        <v>0</v>
      </c>
      <c r="N160" s="65">
        <f>Boulder!$F$19*10^3</f>
        <v>0</v>
      </c>
      <c r="O160" s="65">
        <f>Minneapolis!$F$19*10^3</f>
        <v>0</v>
      </c>
      <c r="P160" s="65">
        <f>Helena!$F$19*10^3</f>
        <v>0</v>
      </c>
      <c r="Q160" s="65">
        <f>Duluth!$F$19*10^3</f>
        <v>0</v>
      </c>
      <c r="R160" s="65">
        <f>Fairbanks!$F$19*10^3</f>
        <v>0</v>
      </c>
    </row>
    <row r="161" spans="1:18">
      <c r="A161" s="48"/>
      <c r="B161" s="49" t="s">
        <v>84</v>
      </c>
      <c r="C161" s="65">
        <f>Miami!$F$20*10^3</f>
        <v>0</v>
      </c>
      <c r="D161" s="65">
        <f>Houston!$F$20*10^3</f>
        <v>0</v>
      </c>
      <c r="E161" s="65">
        <f>Phoenix!$F$20*10^3</f>
        <v>0</v>
      </c>
      <c r="F161" s="65">
        <f>Atlanta!$F$20*10^3</f>
        <v>0</v>
      </c>
      <c r="G161" s="65">
        <f>LosAngeles!$F$20*10^3</f>
        <v>0</v>
      </c>
      <c r="H161" s="65">
        <f>LasVegas!$F$20*10^3</f>
        <v>0</v>
      </c>
      <c r="I161" s="65">
        <f>SanFrancisco!$F$20*10^3</f>
        <v>0</v>
      </c>
      <c r="J161" s="65">
        <f>Baltimore!$F$20*10^3</f>
        <v>0</v>
      </c>
      <c r="K161" s="65">
        <f>Albuquerque!$F$20*10^3</f>
        <v>0</v>
      </c>
      <c r="L161" s="65">
        <f>Seattle!$F$20*10^3</f>
        <v>0</v>
      </c>
      <c r="M161" s="65">
        <f>Chicago!$F$20*10^3</f>
        <v>0</v>
      </c>
      <c r="N161" s="65">
        <f>Boulder!$F$20*10^3</f>
        <v>0</v>
      </c>
      <c r="O161" s="65">
        <f>Minneapolis!$F$20*10^3</f>
        <v>0</v>
      </c>
      <c r="P161" s="65">
        <f>Helena!$F$20*10^3</f>
        <v>0</v>
      </c>
      <c r="Q161" s="65">
        <f>Duluth!$F$20*10^3</f>
        <v>0</v>
      </c>
      <c r="R161" s="65">
        <f>Fairbanks!$F$20*10^3</f>
        <v>0</v>
      </c>
    </row>
    <row r="162" spans="1:18">
      <c r="A162" s="48"/>
      <c r="B162" s="49" t="s">
        <v>85</v>
      </c>
      <c r="C162" s="65">
        <f>Miami!$F$21*10^3</f>
        <v>0</v>
      </c>
      <c r="D162" s="65">
        <f>Houston!$F$21*10^3</f>
        <v>0</v>
      </c>
      <c r="E162" s="65">
        <f>Phoenix!$F$21*10^3</f>
        <v>0</v>
      </c>
      <c r="F162" s="65">
        <f>Atlanta!$F$21*10^3</f>
        <v>0</v>
      </c>
      <c r="G162" s="65">
        <f>LosAngeles!$F$21*10^3</f>
        <v>0</v>
      </c>
      <c r="H162" s="65">
        <f>LasVegas!$F$21*10^3</f>
        <v>0</v>
      </c>
      <c r="I162" s="65">
        <f>SanFrancisco!$F$21*10^3</f>
        <v>0</v>
      </c>
      <c r="J162" s="65">
        <f>Baltimore!$F$21*10^3</f>
        <v>0</v>
      </c>
      <c r="K162" s="65">
        <f>Albuquerque!$F$21*10^3</f>
        <v>0</v>
      </c>
      <c r="L162" s="65">
        <f>Seattle!$F$21*10^3</f>
        <v>0</v>
      </c>
      <c r="M162" s="65">
        <f>Chicago!$F$21*10^3</f>
        <v>0</v>
      </c>
      <c r="N162" s="65">
        <f>Boulder!$F$21*10^3</f>
        <v>0</v>
      </c>
      <c r="O162" s="65">
        <f>Minneapolis!$F$21*10^3</f>
        <v>0</v>
      </c>
      <c r="P162" s="65">
        <f>Helena!$F$21*10^3</f>
        <v>0</v>
      </c>
      <c r="Q162" s="65">
        <f>Duluth!$F$21*10^3</f>
        <v>0</v>
      </c>
      <c r="R162" s="65">
        <f>Fairbanks!$F$21*10^3</f>
        <v>0</v>
      </c>
    </row>
    <row r="163" spans="1:18">
      <c r="A163" s="48"/>
      <c r="B163" s="49" t="s">
        <v>86</v>
      </c>
      <c r="C163" s="65">
        <f>Miami!$F$22*10^3</f>
        <v>0</v>
      </c>
      <c r="D163" s="65">
        <f>Houston!$F$22*10^3</f>
        <v>0</v>
      </c>
      <c r="E163" s="65">
        <f>Phoenix!$F$22*10^3</f>
        <v>0</v>
      </c>
      <c r="F163" s="65">
        <f>Atlanta!$F$22*10^3</f>
        <v>0</v>
      </c>
      <c r="G163" s="65">
        <f>LosAngeles!$F$22*10^3</f>
        <v>0</v>
      </c>
      <c r="H163" s="65">
        <f>LasVegas!$F$22*10^3</f>
        <v>0</v>
      </c>
      <c r="I163" s="65">
        <f>SanFrancisco!$F$22*10^3</f>
        <v>0</v>
      </c>
      <c r="J163" s="65">
        <f>Baltimore!$F$22*10^3</f>
        <v>0</v>
      </c>
      <c r="K163" s="65">
        <f>Albuquerque!$F$22*10^3</f>
        <v>0</v>
      </c>
      <c r="L163" s="65">
        <f>Seattle!$F$22*10^3</f>
        <v>0</v>
      </c>
      <c r="M163" s="65">
        <f>Chicago!$F$22*10^3</f>
        <v>0</v>
      </c>
      <c r="N163" s="65">
        <f>Boulder!$F$22*10^3</f>
        <v>0</v>
      </c>
      <c r="O163" s="65">
        <f>Minneapolis!$F$22*10^3</f>
        <v>0</v>
      </c>
      <c r="P163" s="65">
        <f>Helena!$F$22*10^3</f>
        <v>0</v>
      </c>
      <c r="Q163" s="65">
        <f>Duluth!$F$22*10^3</f>
        <v>0</v>
      </c>
      <c r="R163" s="65">
        <f>Fairbanks!$F$22*10^3</f>
        <v>0</v>
      </c>
    </row>
    <row r="164" spans="1:18">
      <c r="A164" s="48"/>
      <c r="B164" s="49" t="s">
        <v>65</v>
      </c>
      <c r="C164" s="65">
        <f>Miami!$F$23*10^3</f>
        <v>0</v>
      </c>
      <c r="D164" s="65">
        <f>Houston!$F$23*10^3</f>
        <v>0</v>
      </c>
      <c r="E164" s="65">
        <f>Phoenix!$F$23*10^3</f>
        <v>0</v>
      </c>
      <c r="F164" s="65">
        <f>Atlanta!$F$23*10^3</f>
        <v>0</v>
      </c>
      <c r="G164" s="65">
        <f>LosAngeles!$F$23*10^3</f>
        <v>0</v>
      </c>
      <c r="H164" s="65">
        <f>LasVegas!$F$23*10^3</f>
        <v>0</v>
      </c>
      <c r="I164" s="65">
        <f>SanFrancisco!$F$23*10^3</f>
        <v>0</v>
      </c>
      <c r="J164" s="65">
        <f>Baltimore!$F$23*10^3</f>
        <v>0</v>
      </c>
      <c r="K164" s="65">
        <f>Albuquerque!$F$23*10^3</f>
        <v>0</v>
      </c>
      <c r="L164" s="65">
        <f>Seattle!$F$23*10^3</f>
        <v>0</v>
      </c>
      <c r="M164" s="65">
        <f>Chicago!$F$23*10^3</f>
        <v>0</v>
      </c>
      <c r="N164" s="65">
        <f>Boulder!$F$23*10^3</f>
        <v>0</v>
      </c>
      <c r="O164" s="65">
        <f>Minneapolis!$F$23*10^3</f>
        <v>0</v>
      </c>
      <c r="P164" s="65">
        <f>Helena!$F$23*10^3</f>
        <v>0</v>
      </c>
      <c r="Q164" s="65">
        <f>Duluth!$F$23*10^3</f>
        <v>0</v>
      </c>
      <c r="R164" s="65">
        <f>Fairbanks!$F$23*10^3</f>
        <v>0</v>
      </c>
    </row>
    <row r="165" spans="1:18">
      <c r="A165" s="48"/>
      <c r="B165" s="49" t="s">
        <v>87</v>
      </c>
      <c r="C165" s="65">
        <f>Miami!$F$24*10^3</f>
        <v>0</v>
      </c>
      <c r="D165" s="65">
        <f>Houston!$F$24*10^3</f>
        <v>0</v>
      </c>
      <c r="E165" s="65">
        <f>Phoenix!$F$24*10^3</f>
        <v>0</v>
      </c>
      <c r="F165" s="65">
        <f>Atlanta!$F$24*10^3</f>
        <v>0</v>
      </c>
      <c r="G165" s="65">
        <f>LosAngeles!$F$24*10^3</f>
        <v>0</v>
      </c>
      <c r="H165" s="65">
        <f>LasVegas!$F$24*10^3</f>
        <v>0</v>
      </c>
      <c r="I165" s="65">
        <f>SanFrancisco!$F$24*10^3</f>
        <v>0</v>
      </c>
      <c r="J165" s="65">
        <f>Baltimore!$F$24*10^3</f>
        <v>0</v>
      </c>
      <c r="K165" s="65">
        <f>Albuquerque!$F$24*10^3</f>
        <v>0</v>
      </c>
      <c r="L165" s="65">
        <f>Seattle!$F$24*10^3</f>
        <v>0</v>
      </c>
      <c r="M165" s="65">
        <f>Chicago!$F$24*10^3</f>
        <v>0</v>
      </c>
      <c r="N165" s="65">
        <f>Boulder!$F$24*10^3</f>
        <v>0</v>
      </c>
      <c r="O165" s="65">
        <f>Minneapolis!$F$24*10^3</f>
        <v>0</v>
      </c>
      <c r="P165" s="65">
        <f>Helena!$F$24*10^3</f>
        <v>0</v>
      </c>
      <c r="Q165" s="65">
        <f>Duluth!$F$24*10^3</f>
        <v>0</v>
      </c>
      <c r="R165" s="65">
        <f>Fairbanks!$F$24*10^3</f>
        <v>0</v>
      </c>
    </row>
    <row r="166" spans="1:18">
      <c r="A166" s="48"/>
      <c r="B166" s="49" t="s">
        <v>88</v>
      </c>
      <c r="C166" s="65">
        <f>Miami!$F$25*10^3</f>
        <v>0</v>
      </c>
      <c r="D166" s="65">
        <f>Houston!$F$25*10^3</f>
        <v>0</v>
      </c>
      <c r="E166" s="65">
        <f>Phoenix!$F$25*10^3</f>
        <v>0</v>
      </c>
      <c r="F166" s="65">
        <f>Atlanta!$F$25*10^3</f>
        <v>0</v>
      </c>
      <c r="G166" s="65">
        <f>LosAngeles!$F$25*10^3</f>
        <v>0</v>
      </c>
      <c r="H166" s="65">
        <f>LasVegas!$F$25*10^3</f>
        <v>0</v>
      </c>
      <c r="I166" s="65">
        <f>SanFrancisco!$F$25*10^3</f>
        <v>0</v>
      </c>
      <c r="J166" s="65">
        <f>Baltimore!$F$25*10^3</f>
        <v>0</v>
      </c>
      <c r="K166" s="65">
        <f>Albuquerque!$F$25*10^3</f>
        <v>0</v>
      </c>
      <c r="L166" s="65">
        <f>Seattle!$F$25*10^3</f>
        <v>0</v>
      </c>
      <c r="M166" s="65">
        <f>Chicago!$F$25*10^3</f>
        <v>0</v>
      </c>
      <c r="N166" s="65">
        <f>Boulder!$F$25*10^3</f>
        <v>0</v>
      </c>
      <c r="O166" s="65">
        <f>Minneapolis!$F$25*10^3</f>
        <v>0</v>
      </c>
      <c r="P166" s="65">
        <f>Helena!$F$25*10^3</f>
        <v>0</v>
      </c>
      <c r="Q166" s="65">
        <f>Duluth!$F$25*10^3</f>
        <v>0</v>
      </c>
      <c r="R166" s="65">
        <f>Fairbanks!$F$25*10^3</f>
        <v>0</v>
      </c>
    </row>
    <row r="167" spans="1:18">
      <c r="A167" s="48"/>
      <c r="B167" s="49" t="s">
        <v>89</v>
      </c>
      <c r="C167" s="65">
        <f>Miami!$F$26*10^3</f>
        <v>0</v>
      </c>
      <c r="D167" s="65">
        <f>Houston!$F$26*10^3</f>
        <v>0</v>
      </c>
      <c r="E167" s="65">
        <f>Phoenix!$F$26*10^3</f>
        <v>0</v>
      </c>
      <c r="F167" s="65">
        <f>Atlanta!$F$26*10^3</f>
        <v>0</v>
      </c>
      <c r="G167" s="65">
        <f>LosAngeles!$F$26*10^3</f>
        <v>0</v>
      </c>
      <c r="H167" s="65">
        <f>LasVegas!$F$26*10^3</f>
        <v>0</v>
      </c>
      <c r="I167" s="65">
        <f>SanFrancisco!$F$26*10^3</f>
        <v>0</v>
      </c>
      <c r="J167" s="65">
        <f>Baltimore!$F$26*10^3</f>
        <v>0</v>
      </c>
      <c r="K167" s="65">
        <f>Albuquerque!$F$26*10^3</f>
        <v>0</v>
      </c>
      <c r="L167" s="65">
        <f>Seattle!$F$26*10^3</f>
        <v>0</v>
      </c>
      <c r="M167" s="65">
        <f>Chicago!$F$26*10^3</f>
        <v>0</v>
      </c>
      <c r="N167" s="65">
        <f>Boulder!$F$26*10^3</f>
        <v>0</v>
      </c>
      <c r="O167" s="65">
        <f>Minneapolis!$F$26*10^3</f>
        <v>0</v>
      </c>
      <c r="P167" s="65">
        <f>Helena!$F$26*10^3</f>
        <v>0</v>
      </c>
      <c r="Q167" s="65">
        <f>Duluth!$F$26*10^3</f>
        <v>0</v>
      </c>
      <c r="R167" s="65">
        <f>Fairbanks!$F$26*10^3</f>
        <v>0</v>
      </c>
    </row>
    <row r="168" spans="1:18">
      <c r="A168" s="48"/>
      <c r="B168" s="49" t="s">
        <v>90</v>
      </c>
      <c r="C168" s="65">
        <f>Miami!$F$28*10^3</f>
        <v>0</v>
      </c>
      <c r="D168" s="65">
        <f>Houston!$F$28*10^3</f>
        <v>0</v>
      </c>
      <c r="E168" s="65">
        <f>Phoenix!$F$28*10^3</f>
        <v>0</v>
      </c>
      <c r="F168" s="65">
        <f>Atlanta!$F$28*10^3</f>
        <v>0</v>
      </c>
      <c r="G168" s="65">
        <f>LosAngeles!$F$28*10^3</f>
        <v>0</v>
      </c>
      <c r="H168" s="65">
        <f>LasVegas!$F$28*10^3</f>
        <v>0</v>
      </c>
      <c r="I168" s="65">
        <f>SanFrancisco!$F$28*10^3</f>
        <v>0</v>
      </c>
      <c r="J168" s="65">
        <f>Baltimore!$F$28*10^3</f>
        <v>0</v>
      </c>
      <c r="K168" s="65">
        <f>Albuquerque!$F$28*10^3</f>
        <v>0</v>
      </c>
      <c r="L168" s="65">
        <f>Seattle!$F$28*10^3</f>
        <v>0</v>
      </c>
      <c r="M168" s="65">
        <f>Chicago!$F$28*10^3</f>
        <v>0</v>
      </c>
      <c r="N168" s="65">
        <f>Boulder!$F$28*10^3</f>
        <v>0</v>
      </c>
      <c r="O168" s="65">
        <f>Minneapolis!$F$28*10^3</f>
        <v>0</v>
      </c>
      <c r="P168" s="65">
        <f>Helena!$F$28*10^3</f>
        <v>0</v>
      </c>
      <c r="Q168" s="65">
        <f>Duluth!$F$28*10^3</f>
        <v>0</v>
      </c>
      <c r="R168" s="65">
        <f>Fairbanks!$F$28*10^3</f>
        <v>0</v>
      </c>
    </row>
    <row r="169" spans="1:18">
      <c r="A169" s="48"/>
      <c r="B169" s="46" t="s">
        <v>235</v>
      </c>
      <c r="C169" s="78">
        <f>Miami!$B$2*10^3</f>
        <v>2477670</v>
      </c>
      <c r="D169" s="78">
        <f>Houston!$B$2*10^3</f>
        <v>2357950</v>
      </c>
      <c r="E169" s="78">
        <f>Phoenix!$B$2*10^3</f>
        <v>2294390</v>
      </c>
      <c r="F169" s="78">
        <f>Atlanta!$B$2*10^3</f>
        <v>2489360</v>
      </c>
      <c r="G169" s="78">
        <f>LosAngeles!$B$2*10^3</f>
        <v>1891660</v>
      </c>
      <c r="H169" s="78">
        <f>LasVegas!$B$2*10^3</f>
        <v>2259630</v>
      </c>
      <c r="I169" s="78">
        <f>SanFrancisco!$B$2*10^3</f>
        <v>2080960</v>
      </c>
      <c r="J169" s="78">
        <f>Baltimore!$B$2*10^3</f>
        <v>2856130</v>
      </c>
      <c r="K169" s="78">
        <f>Albuquerque!$B$2*10^3</f>
        <v>2474960</v>
      </c>
      <c r="L169" s="78">
        <f>Seattle!$B$2*10^3</f>
        <v>2556420</v>
      </c>
      <c r="M169" s="78">
        <f>Chicago!$B$2*10^3</f>
        <v>3305860</v>
      </c>
      <c r="N169" s="78">
        <f>Boulder!$B$2*10^3</f>
        <v>2814750</v>
      </c>
      <c r="O169" s="78">
        <f>Minneapolis!$B$2*10^3</f>
        <v>3804200</v>
      </c>
      <c r="P169" s="78">
        <f>Helena!$B$2*10^3</f>
        <v>3388090</v>
      </c>
      <c r="Q169" s="78">
        <f>Duluth!$B$2*10^3</f>
        <v>4235280</v>
      </c>
      <c r="R169" s="78">
        <f>Fairbanks!$B$2*10^3</f>
        <v>6009530</v>
      </c>
    </row>
    <row r="170" spans="1:18">
      <c r="A170" s="46" t="s">
        <v>91</v>
      </c>
      <c r="B170" s="47"/>
      <c r="C170" s="53"/>
    </row>
    <row r="171" spans="1:18">
      <c r="A171" s="48"/>
      <c r="B171" s="46" t="s">
        <v>240</v>
      </c>
      <c r="C171" s="53"/>
    </row>
    <row r="172" spans="1:18">
      <c r="A172" s="48"/>
      <c r="B172" s="49" t="s">
        <v>165</v>
      </c>
      <c r="C172" s="56">
        <f>(Miami!$B$13*10^3)/Miami!$B$8</f>
        <v>0</v>
      </c>
      <c r="D172" s="56">
        <f>(Houston!$B$13*10^3)/Houston!$B$8</f>
        <v>0</v>
      </c>
      <c r="E172" s="56">
        <f>(Phoenix!$B$13*10^3)/Phoenix!$B$8</f>
        <v>0</v>
      </c>
      <c r="F172" s="56">
        <f>(Atlanta!$B$13*10^3)/Atlanta!$B$8</f>
        <v>0</v>
      </c>
      <c r="G172" s="56">
        <f>(LosAngeles!$B$13*10^3)/LosAngeles!$B$8</f>
        <v>0</v>
      </c>
      <c r="H172" s="56">
        <f>(LasVegas!$B$13*10^3)/LasVegas!$B$8</f>
        <v>0</v>
      </c>
      <c r="I172" s="56">
        <f>(SanFrancisco!$B$13*10^3)/SanFrancisco!$B$8</f>
        <v>0</v>
      </c>
      <c r="J172" s="56">
        <f>(Baltimore!$B$13*10^3)/Baltimore!$B$8</f>
        <v>0</v>
      </c>
      <c r="K172" s="56">
        <f>(Albuquerque!$B$13*10^3)/Albuquerque!$B$8</f>
        <v>0</v>
      </c>
      <c r="L172" s="56">
        <f>(Seattle!$B$13*10^3)/Seattle!$B$8</f>
        <v>0</v>
      </c>
      <c r="M172" s="56">
        <f>(Chicago!$B$13*10^3)/Chicago!$B$8</f>
        <v>0</v>
      </c>
      <c r="N172" s="56">
        <f>(Boulder!$B$13*10^3)/Boulder!$B$8</f>
        <v>0</v>
      </c>
      <c r="O172" s="56">
        <f>(Minneapolis!$B$13*10^3)/Minneapolis!$B$8</f>
        <v>0</v>
      </c>
      <c r="P172" s="56">
        <f>(Helena!$B$13*10^3)/Helena!$B$8</f>
        <v>0</v>
      </c>
      <c r="Q172" s="56">
        <f>(Duluth!$B$13*10^3)/Duluth!$B$8</f>
        <v>0</v>
      </c>
      <c r="R172" s="56">
        <f>(Fairbanks!$B$13*10^3)/Fairbanks!$B$8</f>
        <v>0</v>
      </c>
    </row>
    <row r="173" spans="1:18">
      <c r="A173" s="48"/>
      <c r="B173" s="49" t="s">
        <v>164</v>
      </c>
      <c r="C173" s="56">
        <f>(Miami!$B$14*10^3)/Miami!$B$8</f>
        <v>375.69845765241683</v>
      </c>
      <c r="D173" s="56">
        <f>(Houston!$B$14*10^3)/Houston!$B$8</f>
        <v>234.90661716866316</v>
      </c>
      <c r="E173" s="56">
        <f>(Phoenix!$B$14*10^3)/Phoenix!$B$8</f>
        <v>232.85908377664663</v>
      </c>
      <c r="F173" s="56">
        <f>(Atlanta!$B$14*10^3)/Atlanta!$B$8</f>
        <v>135.1563396991848</v>
      </c>
      <c r="G173" s="56">
        <f>(LosAngeles!$B$14*10^3)/LosAngeles!$B$8</f>
        <v>60.08170997741972</v>
      </c>
      <c r="H173" s="56">
        <f>(LasVegas!$B$14*10^3)/LasVegas!$B$8</f>
        <v>146.05419265949709</v>
      </c>
      <c r="I173" s="56">
        <f>(SanFrancisco!$B$14*10^3)/SanFrancisco!$B$8</f>
        <v>14.744154005128401</v>
      </c>
      <c r="J173" s="56">
        <f>(Baltimore!$B$14*10^3)/Baltimore!$B$8</f>
        <v>93.067090206284192</v>
      </c>
      <c r="K173" s="56">
        <f>(Albuquerque!$B$14*10^3)/Albuquerque!$B$8</f>
        <v>66.334341153507594</v>
      </c>
      <c r="L173" s="56">
        <f>(Seattle!$B$14*10^3)/Seattle!$B$8</f>
        <v>16.078877875157868</v>
      </c>
      <c r="M173" s="56">
        <f>(Chicago!$B$14*10^3)/Chicago!$B$8</f>
        <v>70.86953193769375</v>
      </c>
      <c r="N173" s="56">
        <f>(Boulder!$B$14*10^3)/Boulder!$B$8</f>
        <v>43.423973362930077</v>
      </c>
      <c r="O173" s="56">
        <f>(Minneapolis!$B$14*10^3)/Minneapolis!$B$8</f>
        <v>58.574763672547739</v>
      </c>
      <c r="P173" s="56">
        <f>(Helena!$B$14*10^3)/Helena!$B$8</f>
        <v>25.374105400130123</v>
      </c>
      <c r="Q173" s="56">
        <f>(Duluth!$B$14*10^3)/Duluth!$B$8</f>
        <v>20.073481572199469</v>
      </c>
      <c r="R173" s="56">
        <f>(Fairbanks!$B$14*10^3)/Fairbanks!$B$8</f>
        <v>7.5490833939301156</v>
      </c>
    </row>
    <row r="174" spans="1:18">
      <c r="A174" s="48"/>
      <c r="B174" s="49" t="s">
        <v>166</v>
      </c>
      <c r="C174" s="56">
        <f>(Miami!$B$15*10^3)/Miami!$B$8</f>
        <v>503.75062191434802</v>
      </c>
      <c r="D174" s="56">
        <f>(Houston!$B$15*10^3)/Houston!$B$8</f>
        <v>503.75062191434802</v>
      </c>
      <c r="E174" s="56">
        <f>(Phoenix!$B$15*10^3)/Phoenix!$B$8</f>
        <v>503.75062191434802</v>
      </c>
      <c r="F174" s="56">
        <f>(Atlanta!$B$15*10^3)/Atlanta!$B$8</f>
        <v>503.75062191434802</v>
      </c>
      <c r="G174" s="56">
        <f>(LosAngeles!$B$15*10^3)/LosAngeles!$B$8</f>
        <v>503.75062191434802</v>
      </c>
      <c r="H174" s="56">
        <f>(LasVegas!$B$15*10^3)/LasVegas!$B$8</f>
        <v>503.75062191434802</v>
      </c>
      <c r="I174" s="56">
        <f>(SanFrancisco!$B$15*10^3)/SanFrancisco!$B$8</f>
        <v>503.75062191434802</v>
      </c>
      <c r="J174" s="56">
        <f>(Baltimore!$B$15*10^3)/Baltimore!$B$8</f>
        <v>503.75062191434802</v>
      </c>
      <c r="K174" s="56">
        <f>(Albuquerque!$B$15*10^3)/Albuquerque!$B$8</f>
        <v>503.75062191434802</v>
      </c>
      <c r="L174" s="56">
        <f>(Seattle!$B$15*10^3)/Seattle!$B$8</f>
        <v>503.75062191434802</v>
      </c>
      <c r="M174" s="56">
        <f>(Chicago!$B$15*10^3)/Chicago!$B$8</f>
        <v>503.75062191434802</v>
      </c>
      <c r="N174" s="56">
        <f>(Boulder!$B$15*10^3)/Boulder!$B$8</f>
        <v>503.75062191434802</v>
      </c>
      <c r="O174" s="56">
        <f>(Minneapolis!$B$15*10^3)/Minneapolis!$B$8</f>
        <v>503.75062191434802</v>
      </c>
      <c r="P174" s="56">
        <f>(Helena!$B$15*10^3)/Helena!$B$8</f>
        <v>503.75062191434802</v>
      </c>
      <c r="Q174" s="56">
        <f>(Duluth!$B$15*10^3)/Duluth!$B$8</f>
        <v>503.75062191434802</v>
      </c>
      <c r="R174" s="56">
        <f>(Fairbanks!$B$15*10^3)/Fairbanks!$B$8</f>
        <v>503.75062191434802</v>
      </c>
    </row>
    <row r="175" spans="1:18">
      <c r="A175" s="48"/>
      <c r="B175" s="49" t="s">
        <v>172</v>
      </c>
      <c r="C175" s="56">
        <f>(Miami!$B$16*10^3)/Miami!$B$8</f>
        <v>44.213326189291585</v>
      </c>
      <c r="D175" s="56">
        <f>(Houston!$B$16*10^3)/Houston!$B$8</f>
        <v>44.194190363197976</v>
      </c>
      <c r="E175" s="56">
        <f>(Phoenix!$B$16*10^3)/Phoenix!$B$8</f>
        <v>44.184622450151167</v>
      </c>
      <c r="F175" s="56">
        <f>(Atlanta!$B$16*10^3)/Atlanta!$B$8</f>
        <v>44.17983849362777</v>
      </c>
      <c r="G175" s="56">
        <f>(LosAngeles!$B$16*10^3)/LosAngeles!$B$8</f>
        <v>44.146350797963947</v>
      </c>
      <c r="H175" s="56">
        <f>(LasVegas!$B$16*10^3)/LasVegas!$B$8</f>
        <v>44.136782884917139</v>
      </c>
      <c r="I175" s="56">
        <f>(SanFrancisco!$B$16*10^3)/SanFrancisco!$B$8</f>
        <v>44.160702667534153</v>
      </c>
      <c r="J175" s="56">
        <f>(Baltimore!$B$16*10^3)/Baltimore!$B$8</f>
        <v>44.131998928393735</v>
      </c>
      <c r="K175" s="56">
        <f>(Albuquerque!$B$16*10^3)/Albuquerque!$B$8</f>
        <v>44.146350797963947</v>
      </c>
      <c r="L175" s="56">
        <f>(Seattle!$B$16*10^3)/Seattle!$B$8</f>
        <v>44.060239580542685</v>
      </c>
      <c r="M175" s="56">
        <f>(Chicago!$B$16*10^3)/Chicago!$B$8</f>
        <v>44.136782884917139</v>
      </c>
      <c r="N175" s="56">
        <f>(Boulder!$B$16*10^3)/Boulder!$B$8</f>
        <v>44.112863102300125</v>
      </c>
      <c r="O175" s="56">
        <f>(Minneapolis!$B$16*10^3)/Minneapolis!$B$8</f>
        <v>44.108079145776721</v>
      </c>
      <c r="P175" s="56">
        <f>(Helena!$B$16*10^3)/Helena!$B$8</f>
        <v>44.098511232729912</v>
      </c>
      <c r="Q175" s="56">
        <f>(Duluth!$B$16*10^3)/Duluth!$B$8</f>
        <v>44.074591450112898</v>
      </c>
      <c r="R175" s="56">
        <f>(Fairbanks!$B$16*10^3)/Fairbanks!$B$8</f>
        <v>43.806689884802324</v>
      </c>
    </row>
    <row r="176" spans="1:18">
      <c r="A176" s="48"/>
      <c r="B176" s="49" t="s">
        <v>167</v>
      </c>
      <c r="C176" s="56">
        <f>(Miami!$B$17*10^3)/Miami!$B$8</f>
        <v>71.434038807455309</v>
      </c>
      <c r="D176" s="56">
        <f>(Houston!$B$17*10^3)/Houston!$B$8</f>
        <v>71.434038807455309</v>
      </c>
      <c r="E176" s="56">
        <f>(Phoenix!$B$17*10^3)/Phoenix!$B$8</f>
        <v>71.434038807455309</v>
      </c>
      <c r="F176" s="56">
        <f>(Atlanta!$B$17*10^3)/Atlanta!$B$8</f>
        <v>71.434038807455309</v>
      </c>
      <c r="G176" s="56">
        <f>(LosAngeles!$B$17*10^3)/LosAngeles!$B$8</f>
        <v>71.434038807455309</v>
      </c>
      <c r="H176" s="56">
        <f>(LasVegas!$B$17*10^3)/LasVegas!$B$8</f>
        <v>71.434038807455309</v>
      </c>
      <c r="I176" s="56">
        <f>(SanFrancisco!$B$17*10^3)/SanFrancisco!$B$8</f>
        <v>71.434038807455309</v>
      </c>
      <c r="J176" s="56">
        <f>(Baltimore!$B$17*10^3)/Baltimore!$B$8</f>
        <v>71.434038807455309</v>
      </c>
      <c r="K176" s="56">
        <f>(Albuquerque!$B$17*10^3)/Albuquerque!$B$8</f>
        <v>71.434038807455309</v>
      </c>
      <c r="L176" s="56">
        <f>(Seattle!$B$17*10^3)/Seattle!$B$8</f>
        <v>71.434038807455309</v>
      </c>
      <c r="M176" s="56">
        <f>(Chicago!$B$17*10^3)/Chicago!$B$8</f>
        <v>71.434038807455309</v>
      </c>
      <c r="N176" s="56">
        <f>(Boulder!$B$17*10^3)/Boulder!$B$8</f>
        <v>71.434038807455309</v>
      </c>
      <c r="O176" s="56">
        <f>(Minneapolis!$B$17*10^3)/Minneapolis!$B$8</f>
        <v>71.434038807455309</v>
      </c>
      <c r="P176" s="56">
        <f>(Helena!$B$17*10^3)/Helena!$B$8</f>
        <v>71.434038807455309</v>
      </c>
      <c r="Q176" s="56">
        <f>(Duluth!$B$17*10^3)/Duluth!$B$8</f>
        <v>71.434038807455309</v>
      </c>
      <c r="R176" s="56">
        <f>(Fairbanks!$B$17*10^3)/Fairbanks!$B$8</f>
        <v>71.434038807455309</v>
      </c>
    </row>
    <row r="177" spans="1:18">
      <c r="A177" s="48"/>
      <c r="B177" s="49" t="s">
        <v>173</v>
      </c>
      <c r="C177" s="56">
        <f>(Miami!$B$18*10^3)/Miami!$B$8</f>
        <v>0</v>
      </c>
      <c r="D177" s="56">
        <f>(Houston!$B$18*10^3)/Houston!$B$8</f>
        <v>0</v>
      </c>
      <c r="E177" s="56">
        <f>(Phoenix!$B$18*10^3)/Phoenix!$B$8</f>
        <v>0</v>
      </c>
      <c r="F177" s="56">
        <f>(Atlanta!$B$18*10^3)/Atlanta!$B$8</f>
        <v>0</v>
      </c>
      <c r="G177" s="56">
        <f>(LosAngeles!$B$18*10^3)/LosAngeles!$B$8</f>
        <v>0</v>
      </c>
      <c r="H177" s="56">
        <f>(LasVegas!$B$18*10^3)/LasVegas!$B$8</f>
        <v>0</v>
      </c>
      <c r="I177" s="56">
        <f>(SanFrancisco!$B$18*10^3)/SanFrancisco!$B$8</f>
        <v>0</v>
      </c>
      <c r="J177" s="56">
        <f>(Baltimore!$B$18*10^3)/Baltimore!$B$8</f>
        <v>0</v>
      </c>
      <c r="K177" s="56">
        <f>(Albuquerque!$B$18*10^3)/Albuquerque!$B$8</f>
        <v>0</v>
      </c>
      <c r="L177" s="56">
        <f>(Seattle!$B$18*10^3)/Seattle!$B$8</f>
        <v>0</v>
      </c>
      <c r="M177" s="56">
        <f>(Chicago!$B$18*10^3)/Chicago!$B$8</f>
        <v>0</v>
      </c>
      <c r="N177" s="56">
        <f>(Boulder!$B$18*10^3)/Boulder!$B$8</f>
        <v>0</v>
      </c>
      <c r="O177" s="56">
        <f>(Minneapolis!$B$18*10^3)/Minneapolis!$B$8</f>
        <v>0</v>
      </c>
      <c r="P177" s="56">
        <f>(Helena!$B$18*10^3)/Helena!$B$8</f>
        <v>0</v>
      </c>
      <c r="Q177" s="56">
        <f>(Duluth!$B$18*10^3)/Duluth!$B$8</f>
        <v>0</v>
      </c>
      <c r="R177" s="56">
        <f>(Fairbanks!$B$18*10^3)/Fairbanks!$B$8</f>
        <v>0</v>
      </c>
    </row>
    <row r="178" spans="1:18">
      <c r="A178" s="48"/>
      <c r="B178" s="49" t="s">
        <v>168</v>
      </c>
      <c r="C178" s="56">
        <f>(Miami!$B$19*10^3)/Miami!$B$8</f>
        <v>180.00593210608901</v>
      </c>
      <c r="D178" s="56">
        <f>(Houston!$B$19*10^3)/Houston!$B$8</f>
        <v>128.87022082743312</v>
      </c>
      <c r="E178" s="56">
        <f>(Phoenix!$B$19*10^3)/Phoenix!$B$8</f>
        <v>131.16651995866661</v>
      </c>
      <c r="F178" s="56">
        <f>(Atlanta!$B$19*10^3)/Atlanta!$B$8</f>
        <v>130.30062382793065</v>
      </c>
      <c r="G178" s="56">
        <f>(LosAngeles!$B$19*10^3)/LosAngeles!$B$8</f>
        <v>128.28179417505453</v>
      </c>
      <c r="H178" s="56">
        <f>(LasVegas!$B$19*10^3)/LasVegas!$B$8</f>
        <v>120.89536530292011</v>
      </c>
      <c r="I178" s="56">
        <f>(SanFrancisco!$B$19*10^3)/SanFrancisco!$B$8</f>
        <v>99.865092426040022</v>
      </c>
      <c r="J178" s="56">
        <f>(Baltimore!$B$19*10^3)/Baltimore!$B$8</f>
        <v>117.67097860614642</v>
      </c>
      <c r="K178" s="56">
        <f>(Albuquerque!$B$19*10^3)/Albuquerque!$B$8</f>
        <v>118.91002334570783</v>
      </c>
      <c r="L178" s="56">
        <f>(Seattle!$B$19*10^3)/Seattle!$B$8</f>
        <v>104.29503616671131</v>
      </c>
      <c r="M178" s="56">
        <f>(Chicago!$B$19*10^3)/Chicago!$B$8</f>
        <v>139.13180757013279</v>
      </c>
      <c r="N178" s="56">
        <f>(Boulder!$B$19*10^3)/Boulder!$B$8</f>
        <v>135.83566152550804</v>
      </c>
      <c r="O178" s="56">
        <f>(Minneapolis!$B$19*10^3)/Minneapolis!$B$8</f>
        <v>158.49247962034519</v>
      </c>
      <c r="P178" s="56">
        <f>(Helena!$B$19*10^3)/Helena!$B$8</f>
        <v>167.30931149297714</v>
      </c>
      <c r="Q178" s="56">
        <f>(Duluth!$B$19*10^3)/Duluth!$B$8</f>
        <v>170.61502545064869</v>
      </c>
      <c r="R178" s="56">
        <f>(Fairbanks!$B$19*10^3)/Fairbanks!$B$8</f>
        <v>262.85927513490753</v>
      </c>
    </row>
    <row r="179" spans="1:18">
      <c r="A179" s="48"/>
      <c r="B179" s="49" t="s">
        <v>174</v>
      </c>
      <c r="C179" s="56">
        <f>(Miami!$B$20*10^3)/Miami!$B$8</f>
        <v>0</v>
      </c>
      <c r="D179" s="56">
        <f>(Houston!$B$20*10^3)/Houston!$B$8</f>
        <v>0</v>
      </c>
      <c r="E179" s="56">
        <f>(Phoenix!$B$20*10^3)/Phoenix!$B$8</f>
        <v>0</v>
      </c>
      <c r="F179" s="56">
        <f>(Atlanta!$B$20*10^3)/Atlanta!$B$8</f>
        <v>0</v>
      </c>
      <c r="G179" s="56">
        <f>(LosAngeles!$B$20*10^3)/LosAngeles!$B$8</f>
        <v>0</v>
      </c>
      <c r="H179" s="56">
        <f>(LasVegas!$B$20*10^3)/LasVegas!$B$8</f>
        <v>0</v>
      </c>
      <c r="I179" s="56">
        <f>(SanFrancisco!$B$20*10^3)/SanFrancisco!$B$8</f>
        <v>0</v>
      </c>
      <c r="J179" s="56">
        <f>(Baltimore!$B$20*10^3)/Baltimore!$B$8</f>
        <v>0</v>
      </c>
      <c r="K179" s="56">
        <f>(Albuquerque!$B$20*10^3)/Albuquerque!$B$8</f>
        <v>0</v>
      </c>
      <c r="L179" s="56">
        <f>(Seattle!$B$20*10^3)/Seattle!$B$8</f>
        <v>0</v>
      </c>
      <c r="M179" s="56">
        <f>(Chicago!$B$20*10^3)/Chicago!$B$8</f>
        <v>0</v>
      </c>
      <c r="N179" s="56">
        <f>(Boulder!$B$20*10^3)/Boulder!$B$8</f>
        <v>0</v>
      </c>
      <c r="O179" s="56">
        <f>(Minneapolis!$B$20*10^3)/Minneapolis!$B$8</f>
        <v>0</v>
      </c>
      <c r="P179" s="56">
        <f>(Helena!$B$20*10^3)/Helena!$B$8</f>
        <v>0</v>
      </c>
      <c r="Q179" s="56">
        <f>(Duluth!$B$20*10^3)/Duluth!$B$8</f>
        <v>0</v>
      </c>
      <c r="R179" s="56">
        <f>(Fairbanks!$B$20*10^3)/Fairbanks!$B$8</f>
        <v>0</v>
      </c>
    </row>
    <row r="180" spans="1:18">
      <c r="A180" s="48"/>
      <c r="B180" s="49" t="s">
        <v>175</v>
      </c>
      <c r="C180" s="56">
        <f>(Miami!$B$21*10^3)/Miami!$B$8</f>
        <v>0</v>
      </c>
      <c r="D180" s="56">
        <f>(Houston!$B$21*10^3)/Houston!$B$8</f>
        <v>0</v>
      </c>
      <c r="E180" s="56">
        <f>(Phoenix!$B$21*10^3)/Phoenix!$B$8</f>
        <v>0</v>
      </c>
      <c r="F180" s="56">
        <f>(Atlanta!$B$21*10^3)/Atlanta!$B$8</f>
        <v>0</v>
      </c>
      <c r="G180" s="56">
        <f>(LosAngeles!$B$21*10^3)/LosAngeles!$B$8</f>
        <v>0</v>
      </c>
      <c r="H180" s="56">
        <f>(LasVegas!$B$21*10^3)/LasVegas!$B$8</f>
        <v>0</v>
      </c>
      <c r="I180" s="56">
        <f>(SanFrancisco!$B$21*10^3)/SanFrancisco!$B$8</f>
        <v>0</v>
      </c>
      <c r="J180" s="56">
        <f>(Baltimore!$B$21*10^3)/Baltimore!$B$8</f>
        <v>0</v>
      </c>
      <c r="K180" s="56">
        <f>(Albuquerque!$B$21*10^3)/Albuquerque!$B$8</f>
        <v>0</v>
      </c>
      <c r="L180" s="56">
        <f>(Seattle!$B$21*10^3)/Seattle!$B$8</f>
        <v>0</v>
      </c>
      <c r="M180" s="56">
        <f>(Chicago!$B$21*10^3)/Chicago!$B$8</f>
        <v>0</v>
      </c>
      <c r="N180" s="56">
        <f>(Boulder!$B$21*10^3)/Boulder!$B$8</f>
        <v>0</v>
      </c>
      <c r="O180" s="56">
        <f>(Minneapolis!$B$21*10^3)/Minneapolis!$B$8</f>
        <v>0</v>
      </c>
      <c r="P180" s="56">
        <f>(Helena!$B$21*10^3)/Helena!$B$8</f>
        <v>0</v>
      </c>
      <c r="Q180" s="56">
        <f>(Duluth!$B$21*10^3)/Duluth!$B$8</f>
        <v>0</v>
      </c>
      <c r="R180" s="56">
        <f>(Fairbanks!$B$21*10^3)/Fairbanks!$B$8</f>
        <v>0</v>
      </c>
    </row>
    <row r="181" spans="1:18">
      <c r="A181" s="48"/>
      <c r="B181" s="49" t="s">
        <v>176</v>
      </c>
      <c r="C181" s="56">
        <f>(Miami!$B$22*10^3)/Miami!$B$8</f>
        <v>0</v>
      </c>
      <c r="D181" s="56">
        <f>(Houston!$B$22*10^3)/Houston!$B$8</f>
        <v>0</v>
      </c>
      <c r="E181" s="56">
        <f>(Phoenix!$B$22*10^3)/Phoenix!$B$8</f>
        <v>0</v>
      </c>
      <c r="F181" s="56">
        <f>(Atlanta!$B$22*10^3)/Atlanta!$B$8</f>
        <v>0</v>
      </c>
      <c r="G181" s="56">
        <f>(LosAngeles!$B$22*10^3)/LosAngeles!$B$8</f>
        <v>0</v>
      </c>
      <c r="H181" s="56">
        <f>(LasVegas!$B$22*10^3)/LasVegas!$B$8</f>
        <v>0</v>
      </c>
      <c r="I181" s="56">
        <f>(SanFrancisco!$B$22*10^3)/SanFrancisco!$B$8</f>
        <v>0</v>
      </c>
      <c r="J181" s="56">
        <f>(Baltimore!$B$22*10^3)/Baltimore!$B$8</f>
        <v>0</v>
      </c>
      <c r="K181" s="56">
        <f>(Albuquerque!$B$22*10^3)/Albuquerque!$B$8</f>
        <v>0</v>
      </c>
      <c r="L181" s="56">
        <f>(Seattle!$B$22*10^3)/Seattle!$B$8</f>
        <v>0</v>
      </c>
      <c r="M181" s="56">
        <f>(Chicago!$B$22*10^3)/Chicago!$B$8</f>
        <v>0</v>
      </c>
      <c r="N181" s="56">
        <f>(Boulder!$B$22*10^3)/Boulder!$B$8</f>
        <v>0</v>
      </c>
      <c r="O181" s="56">
        <f>(Minneapolis!$B$22*10^3)/Minneapolis!$B$8</f>
        <v>0</v>
      </c>
      <c r="P181" s="56">
        <f>(Helena!$B$22*10^3)/Helena!$B$8</f>
        <v>0</v>
      </c>
      <c r="Q181" s="56">
        <f>(Duluth!$B$22*10^3)/Duluth!$B$8</f>
        <v>0</v>
      </c>
      <c r="R181" s="56">
        <f>(Fairbanks!$B$22*10^3)/Fairbanks!$B$8</f>
        <v>0</v>
      </c>
    </row>
    <row r="182" spans="1:18">
      <c r="A182" s="48"/>
      <c r="B182" s="49" t="s">
        <v>177</v>
      </c>
      <c r="C182" s="56">
        <f>(Miami!$B$23*10^3)/Miami!$B$8</f>
        <v>0</v>
      </c>
      <c r="D182" s="56">
        <f>(Houston!$B$23*10^3)/Houston!$B$8</f>
        <v>0</v>
      </c>
      <c r="E182" s="56">
        <f>(Phoenix!$B$23*10^3)/Phoenix!$B$8</f>
        <v>0</v>
      </c>
      <c r="F182" s="56">
        <f>(Atlanta!$B$23*10^3)/Atlanta!$B$8</f>
        <v>0</v>
      </c>
      <c r="G182" s="56">
        <f>(LosAngeles!$B$23*10^3)/LosAngeles!$B$8</f>
        <v>0</v>
      </c>
      <c r="H182" s="56">
        <f>(LasVegas!$B$23*10^3)/LasVegas!$B$8</f>
        <v>0</v>
      </c>
      <c r="I182" s="56">
        <f>(SanFrancisco!$B$23*10^3)/SanFrancisco!$B$8</f>
        <v>0</v>
      </c>
      <c r="J182" s="56">
        <f>(Baltimore!$B$23*10^3)/Baltimore!$B$8</f>
        <v>0</v>
      </c>
      <c r="K182" s="56">
        <f>(Albuquerque!$B$23*10^3)/Albuquerque!$B$8</f>
        <v>0</v>
      </c>
      <c r="L182" s="56">
        <f>(Seattle!$B$23*10^3)/Seattle!$B$8</f>
        <v>0</v>
      </c>
      <c r="M182" s="56">
        <f>(Chicago!$B$23*10^3)/Chicago!$B$8</f>
        <v>0</v>
      </c>
      <c r="N182" s="56">
        <f>(Boulder!$B$23*10^3)/Boulder!$B$8</f>
        <v>0</v>
      </c>
      <c r="O182" s="56">
        <f>(Minneapolis!$B$23*10^3)/Minneapolis!$B$8</f>
        <v>0</v>
      </c>
      <c r="P182" s="56">
        <f>(Helena!$B$23*10^3)/Helena!$B$8</f>
        <v>0</v>
      </c>
      <c r="Q182" s="56">
        <f>(Duluth!$B$23*10^3)/Duluth!$B$8</f>
        <v>0</v>
      </c>
      <c r="R182" s="56">
        <f>(Fairbanks!$B$23*10^3)/Fairbanks!$B$8</f>
        <v>0</v>
      </c>
    </row>
    <row r="183" spans="1:18">
      <c r="A183" s="48"/>
      <c r="B183" s="49" t="s">
        <v>178</v>
      </c>
      <c r="C183" s="56">
        <f>(Miami!$B$24*10^3)/Miami!$B$8</f>
        <v>0</v>
      </c>
      <c r="D183" s="56">
        <f>(Houston!$B$24*10^3)/Houston!$B$8</f>
        <v>0</v>
      </c>
      <c r="E183" s="56">
        <f>(Phoenix!$B$24*10^3)/Phoenix!$B$8</f>
        <v>0</v>
      </c>
      <c r="F183" s="56">
        <f>(Atlanta!$B$24*10^3)/Atlanta!$B$8</f>
        <v>0</v>
      </c>
      <c r="G183" s="56">
        <f>(LosAngeles!$B$24*10^3)/LosAngeles!$B$8</f>
        <v>0</v>
      </c>
      <c r="H183" s="56">
        <f>(LasVegas!$B$24*10^3)/LasVegas!$B$8</f>
        <v>0</v>
      </c>
      <c r="I183" s="56">
        <f>(SanFrancisco!$B$24*10^3)/SanFrancisco!$B$8</f>
        <v>0</v>
      </c>
      <c r="J183" s="56">
        <f>(Baltimore!$B$24*10^3)/Baltimore!$B$8</f>
        <v>0</v>
      </c>
      <c r="K183" s="56">
        <f>(Albuquerque!$B$24*10^3)/Albuquerque!$B$8</f>
        <v>0</v>
      </c>
      <c r="L183" s="56">
        <f>(Seattle!$B$24*10^3)/Seattle!$B$8</f>
        <v>0</v>
      </c>
      <c r="M183" s="56">
        <f>(Chicago!$B$24*10^3)/Chicago!$B$8</f>
        <v>0</v>
      </c>
      <c r="N183" s="56">
        <f>(Boulder!$B$24*10^3)/Boulder!$B$8</f>
        <v>0</v>
      </c>
      <c r="O183" s="56">
        <f>(Minneapolis!$B$24*10^3)/Minneapolis!$B$8</f>
        <v>0</v>
      </c>
      <c r="P183" s="56">
        <f>(Helena!$B$24*10^3)/Helena!$B$8</f>
        <v>0</v>
      </c>
      <c r="Q183" s="56">
        <f>(Duluth!$B$24*10^3)/Duluth!$B$8</f>
        <v>0</v>
      </c>
      <c r="R183" s="56">
        <f>(Fairbanks!$B$24*10^3)/Fairbanks!$B$8</f>
        <v>0</v>
      </c>
    </row>
    <row r="184" spans="1:18">
      <c r="A184" s="48"/>
      <c r="B184" s="49" t="s">
        <v>169</v>
      </c>
      <c r="C184" s="56">
        <f>(Miami!$B$25*10^3)/Miami!$B$8</f>
        <v>0</v>
      </c>
      <c r="D184" s="56">
        <f>(Houston!$B$25*10^3)/Houston!$B$8</f>
        <v>0</v>
      </c>
      <c r="E184" s="56">
        <f>(Phoenix!$B$25*10^3)/Phoenix!$B$8</f>
        <v>0</v>
      </c>
      <c r="F184" s="56">
        <f>(Atlanta!$B$25*10^3)/Atlanta!$B$8</f>
        <v>0</v>
      </c>
      <c r="G184" s="56">
        <f>(LosAngeles!$B$25*10^3)/LosAngeles!$B$8</f>
        <v>0</v>
      </c>
      <c r="H184" s="56">
        <f>(LasVegas!$B$25*10^3)/LasVegas!$B$8</f>
        <v>0</v>
      </c>
      <c r="I184" s="56">
        <f>(SanFrancisco!$B$25*10^3)/SanFrancisco!$B$8</f>
        <v>0</v>
      </c>
      <c r="J184" s="56">
        <f>(Baltimore!$B$25*10^3)/Baltimore!$B$8</f>
        <v>0</v>
      </c>
      <c r="K184" s="56">
        <f>(Albuquerque!$B$25*10^3)/Albuquerque!$B$8</f>
        <v>0</v>
      </c>
      <c r="L184" s="56">
        <f>(Seattle!$B$25*10^3)/Seattle!$B$8</f>
        <v>0</v>
      </c>
      <c r="M184" s="56">
        <f>(Chicago!$B$25*10^3)/Chicago!$B$8</f>
        <v>0</v>
      </c>
      <c r="N184" s="56">
        <f>(Boulder!$B$25*10^3)/Boulder!$B$8</f>
        <v>0</v>
      </c>
      <c r="O184" s="56">
        <f>(Minneapolis!$B$25*10^3)/Minneapolis!$B$8</f>
        <v>0</v>
      </c>
      <c r="P184" s="56">
        <f>(Helena!$B$25*10^3)/Helena!$B$8</f>
        <v>0</v>
      </c>
      <c r="Q184" s="56">
        <f>(Duluth!$B$25*10^3)/Duluth!$B$8</f>
        <v>0</v>
      </c>
      <c r="R184" s="56">
        <f>(Fairbanks!$B$25*10^3)/Fairbanks!$B$8</f>
        <v>0</v>
      </c>
    </row>
    <row r="185" spans="1:18">
      <c r="A185" s="48"/>
      <c r="B185" s="49" t="s">
        <v>179</v>
      </c>
      <c r="C185" s="56">
        <f>(Miami!$B$26*10^3)/Miami!$B$8</f>
        <v>0</v>
      </c>
      <c r="D185" s="56">
        <f>(Houston!$B$26*10^3)/Houston!$B$8</f>
        <v>0</v>
      </c>
      <c r="E185" s="56">
        <f>(Phoenix!$B$26*10^3)/Phoenix!$B$8</f>
        <v>0</v>
      </c>
      <c r="F185" s="56">
        <f>(Atlanta!$B$26*10^3)/Atlanta!$B$8</f>
        <v>0</v>
      </c>
      <c r="G185" s="56">
        <f>(LosAngeles!$B$26*10^3)/LosAngeles!$B$8</f>
        <v>0</v>
      </c>
      <c r="H185" s="56">
        <f>(LasVegas!$B$26*10^3)/LasVegas!$B$8</f>
        <v>0</v>
      </c>
      <c r="I185" s="56">
        <f>(SanFrancisco!$B$26*10^3)/SanFrancisco!$B$8</f>
        <v>0</v>
      </c>
      <c r="J185" s="56">
        <f>(Baltimore!$B$26*10^3)/Baltimore!$B$8</f>
        <v>0</v>
      </c>
      <c r="K185" s="56">
        <f>(Albuquerque!$B$26*10^3)/Albuquerque!$B$8</f>
        <v>0</v>
      </c>
      <c r="L185" s="56">
        <f>(Seattle!$B$26*10^3)/Seattle!$B$8</f>
        <v>0</v>
      </c>
      <c r="M185" s="56">
        <f>(Chicago!$B$26*10^3)/Chicago!$B$8</f>
        <v>0</v>
      </c>
      <c r="N185" s="56">
        <f>(Boulder!$B$26*10^3)/Boulder!$B$8</f>
        <v>0</v>
      </c>
      <c r="O185" s="56">
        <f>(Minneapolis!$B$26*10^3)/Minneapolis!$B$8</f>
        <v>0</v>
      </c>
      <c r="P185" s="56">
        <f>(Helena!$B$26*10^3)/Helena!$B$8</f>
        <v>0</v>
      </c>
      <c r="Q185" s="56">
        <f>(Duluth!$B$26*10^3)/Duluth!$B$8</f>
        <v>0</v>
      </c>
      <c r="R185" s="56">
        <f>(Fairbanks!$B$26*10^3)/Fairbanks!$B$8</f>
        <v>0</v>
      </c>
    </row>
    <row r="186" spans="1:18">
      <c r="A186" s="48"/>
      <c r="B186" s="49" t="s">
        <v>90</v>
      </c>
      <c r="C186" s="56">
        <f>(Miami!$B$28*10^3)/Miami!$B$8</f>
        <v>1175.1023766696007</v>
      </c>
      <c r="D186" s="56">
        <f>(Houston!$B$28*10^3)/Houston!$B$8</f>
        <v>983.15568908109765</v>
      </c>
      <c r="E186" s="56">
        <f>(Phoenix!$B$28*10^3)/Phoenix!$B$8</f>
        <v>983.39967086379113</v>
      </c>
      <c r="F186" s="56">
        <f>(Atlanta!$B$28*10^3)/Atlanta!$B$8</f>
        <v>884.82146274254649</v>
      </c>
      <c r="G186" s="56">
        <f>(LosAngeles!$B$28*10^3)/LosAngeles!$B$8</f>
        <v>807.69929962876495</v>
      </c>
      <c r="H186" s="56">
        <f>(LasVegas!$B$28*10^3)/LasVegas!$B$8</f>
        <v>886.27100156913764</v>
      </c>
      <c r="I186" s="56">
        <f>(SanFrancisco!$B$28*10^3)/SanFrancisco!$B$8</f>
        <v>733.94982586398248</v>
      </c>
      <c r="J186" s="56">
        <f>(Baltimore!$B$28*10^3)/Baltimore!$B$8</f>
        <v>830.05472846262762</v>
      </c>
      <c r="K186" s="56">
        <f>(Albuquerque!$B$28*10^3)/Albuquerque!$B$8</f>
        <v>804.58015997550604</v>
      </c>
      <c r="L186" s="56">
        <f>(Seattle!$B$28*10^3)/Seattle!$B$8</f>
        <v>739.62359830073854</v>
      </c>
      <c r="M186" s="56">
        <f>(Chicago!$B$28*10^3)/Chicago!$B$8</f>
        <v>829.32278311454695</v>
      </c>
      <c r="N186" s="56">
        <f>(Boulder!$B$28*10^3)/Boulder!$B$8</f>
        <v>798.56194266906493</v>
      </c>
      <c r="O186" s="56">
        <f>(Minneapolis!$B$28*10^3)/Minneapolis!$B$8</f>
        <v>836.35998316047301</v>
      </c>
      <c r="P186" s="56">
        <f>(Helena!$B$28*10^3)/Helena!$B$8</f>
        <v>811.96658884764054</v>
      </c>
      <c r="Q186" s="56">
        <f>(Duluth!$B$28*10^3)/Duluth!$B$8</f>
        <v>809.94775919476433</v>
      </c>
      <c r="R186" s="56">
        <f>(Fairbanks!$B$28*10^3)/Fairbanks!$B$8</f>
        <v>889.39970913544335</v>
      </c>
    </row>
    <row r="187" spans="1:18">
      <c r="A187" s="48"/>
      <c r="B187" s="46" t="s">
        <v>236</v>
      </c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</row>
    <row r="188" spans="1:18">
      <c r="A188" s="48"/>
      <c r="B188" s="49" t="s">
        <v>163</v>
      </c>
      <c r="C188" s="56">
        <f>(Miami!$C$13*10^3)/Miami!$B$8</f>
        <v>10.204179264418844</v>
      </c>
      <c r="D188" s="56">
        <f>(Houston!$C$13*10^3)/Houston!$B$8</f>
        <v>144.87733935473995</v>
      </c>
      <c r="E188" s="56">
        <f>(Phoenix!$C$13*10^3)/Phoenix!$B$8</f>
        <v>114.22652990929618</v>
      </c>
      <c r="F188" s="56">
        <f>(Atlanta!$C$13*10^3)/Atlanta!$B$8</f>
        <v>306.07753836733127</v>
      </c>
      <c r="G188" s="56">
        <f>(LosAngeles!$C$13*10^3)/LosAngeles!$B$8</f>
        <v>97.262620077308725</v>
      </c>
      <c r="H188" s="56">
        <f>(LasVegas!$C$13*10^3)/LasVegas!$B$8</f>
        <v>194.72616632860039</v>
      </c>
      <c r="I188" s="56">
        <f>(SanFrancisco!$C$13*10^3)/SanFrancisco!$B$8</f>
        <v>261.57239083011211</v>
      </c>
      <c r="J188" s="56">
        <f>(Baltimore!$C$13*10^3)/Baltimore!$B$8</f>
        <v>536.30544605610623</v>
      </c>
      <c r="K188" s="56">
        <f>(Albuquerque!$C$13*10^3)/Albuquerque!$B$8</f>
        <v>379.42994374067126</v>
      </c>
      <c r="L188" s="56">
        <f>(Seattle!$C$13*10^3)/Seattle!$B$8</f>
        <v>483.3566152550805</v>
      </c>
      <c r="M188" s="56">
        <f>(Chicago!$C$13*10^3)/Chicago!$B$8</f>
        <v>752.18626813119522</v>
      </c>
      <c r="N188" s="56">
        <f>(Boulder!$C$13*10^3)/Boulder!$B$8</f>
        <v>548.00221975582679</v>
      </c>
      <c r="O188" s="56">
        <f>(Minneapolis!$C$13*10^3)/Minneapolis!$B$8</f>
        <v>983.55275747254007</v>
      </c>
      <c r="P188" s="56">
        <f>(Helena!$C$13*10^3)/Helena!$B$8</f>
        <v>808.88093689004552</v>
      </c>
      <c r="Q188" s="56">
        <f>(Duluth!$C$13*10^3)/Duluth!$B$8</f>
        <v>1216.1917792491101</v>
      </c>
      <c r="R188" s="56">
        <f>(Fairbanks!$C$13*10^3)/Fairbanks!$B$8</f>
        <v>1985.5333154732286</v>
      </c>
    </row>
    <row r="189" spans="1:18">
      <c r="A189" s="48"/>
      <c r="B189" s="49" t="s">
        <v>180</v>
      </c>
      <c r="C189" s="56">
        <f>(Miami!$C$14*10^3)/Miami!$B$8</f>
        <v>0</v>
      </c>
      <c r="D189" s="56">
        <f>(Houston!$C$14*10^3)/Houston!$B$8</f>
        <v>0</v>
      </c>
      <c r="E189" s="56">
        <f>(Phoenix!$C$14*10^3)/Phoenix!$B$8</f>
        <v>0</v>
      </c>
      <c r="F189" s="56">
        <f>(Atlanta!$C$14*10^3)/Atlanta!$B$8</f>
        <v>0</v>
      </c>
      <c r="G189" s="56">
        <f>(LosAngeles!$C$14*10^3)/LosAngeles!$B$8</f>
        <v>0</v>
      </c>
      <c r="H189" s="56">
        <f>(LasVegas!$C$14*10^3)/LasVegas!$B$8</f>
        <v>0</v>
      </c>
      <c r="I189" s="56">
        <f>(SanFrancisco!$C$14*10^3)/SanFrancisco!$B$8</f>
        <v>0</v>
      </c>
      <c r="J189" s="56">
        <f>(Baltimore!$C$14*10^3)/Baltimore!$B$8</f>
        <v>0</v>
      </c>
      <c r="K189" s="56">
        <f>(Albuquerque!$C$14*10^3)/Albuquerque!$B$8</f>
        <v>0</v>
      </c>
      <c r="L189" s="56">
        <f>(Seattle!$C$14*10^3)/Seattle!$B$8</f>
        <v>0</v>
      </c>
      <c r="M189" s="56">
        <f>(Chicago!$C$14*10^3)/Chicago!$B$8</f>
        <v>0</v>
      </c>
      <c r="N189" s="56">
        <f>(Boulder!$C$14*10^3)/Boulder!$B$8</f>
        <v>0</v>
      </c>
      <c r="O189" s="56">
        <f>(Minneapolis!$C$14*10^3)/Minneapolis!$B$8</f>
        <v>0</v>
      </c>
      <c r="P189" s="56">
        <f>(Helena!$C$14*10^3)/Helena!$B$8</f>
        <v>0</v>
      </c>
      <c r="Q189" s="56">
        <f>(Duluth!$C$14*10^3)/Duluth!$B$8</f>
        <v>0</v>
      </c>
      <c r="R189" s="56">
        <f>(Fairbanks!$C$14*10^3)/Fairbanks!$B$8</f>
        <v>0</v>
      </c>
    </row>
    <row r="190" spans="1:18">
      <c r="A190" s="48"/>
      <c r="B190" s="49" t="s">
        <v>181</v>
      </c>
      <c r="C190" s="56">
        <f>(Miami!$C$15*10^3)/Miami!$B$8</f>
        <v>0</v>
      </c>
      <c r="D190" s="56">
        <f>(Houston!$C$15*10^3)/Houston!$B$8</f>
        <v>0</v>
      </c>
      <c r="E190" s="56">
        <f>(Phoenix!$C$15*10^3)/Phoenix!$B$8</f>
        <v>0</v>
      </c>
      <c r="F190" s="56">
        <f>(Atlanta!$C$15*10^3)/Atlanta!$B$8</f>
        <v>0</v>
      </c>
      <c r="G190" s="56">
        <f>(LosAngeles!$C$15*10^3)/LosAngeles!$B$8</f>
        <v>0</v>
      </c>
      <c r="H190" s="56">
        <f>(LasVegas!$C$15*10^3)/LasVegas!$B$8</f>
        <v>0</v>
      </c>
      <c r="I190" s="56">
        <f>(SanFrancisco!$C$15*10^3)/SanFrancisco!$B$8</f>
        <v>0</v>
      </c>
      <c r="J190" s="56">
        <f>(Baltimore!$C$15*10^3)/Baltimore!$B$8</f>
        <v>0</v>
      </c>
      <c r="K190" s="56">
        <f>(Albuquerque!$C$15*10^3)/Albuquerque!$B$8</f>
        <v>0</v>
      </c>
      <c r="L190" s="56">
        <f>(Seattle!$C$15*10^3)/Seattle!$B$8</f>
        <v>0</v>
      </c>
      <c r="M190" s="56">
        <f>(Chicago!$C$15*10^3)/Chicago!$B$8</f>
        <v>0</v>
      </c>
      <c r="N190" s="56">
        <f>(Boulder!$C$15*10^3)/Boulder!$B$8</f>
        <v>0</v>
      </c>
      <c r="O190" s="56">
        <f>(Minneapolis!$C$15*10^3)/Minneapolis!$B$8</f>
        <v>0</v>
      </c>
      <c r="P190" s="56">
        <f>(Helena!$C$15*10^3)/Helena!$B$8</f>
        <v>0</v>
      </c>
      <c r="Q190" s="56">
        <f>(Duluth!$C$15*10^3)/Duluth!$B$8</f>
        <v>0</v>
      </c>
      <c r="R190" s="56">
        <f>(Fairbanks!$C$15*10^3)/Fairbanks!$B$8</f>
        <v>0</v>
      </c>
    </row>
    <row r="191" spans="1:18">
      <c r="A191" s="48"/>
      <c r="B191" s="49" t="s">
        <v>182</v>
      </c>
      <c r="C191" s="56">
        <f>(Miami!$C$16*10^3)/Miami!$B$8</f>
        <v>0</v>
      </c>
      <c r="D191" s="56">
        <f>(Houston!$C$16*10^3)/Houston!$B$8</f>
        <v>0</v>
      </c>
      <c r="E191" s="56">
        <f>(Phoenix!$C$16*10^3)/Phoenix!$B$8</f>
        <v>0</v>
      </c>
      <c r="F191" s="56">
        <f>(Atlanta!$C$16*10^3)/Atlanta!$B$8</f>
        <v>0</v>
      </c>
      <c r="G191" s="56">
        <f>(LosAngeles!$C$16*10^3)/LosAngeles!$B$8</f>
        <v>0</v>
      </c>
      <c r="H191" s="56">
        <f>(LasVegas!$C$16*10^3)/LasVegas!$B$8</f>
        <v>0</v>
      </c>
      <c r="I191" s="56">
        <f>(SanFrancisco!$C$16*10^3)/SanFrancisco!$B$8</f>
        <v>0</v>
      </c>
      <c r="J191" s="56">
        <f>(Baltimore!$C$16*10^3)/Baltimore!$B$8</f>
        <v>0</v>
      </c>
      <c r="K191" s="56">
        <f>(Albuquerque!$C$16*10^3)/Albuquerque!$B$8</f>
        <v>0</v>
      </c>
      <c r="L191" s="56">
        <f>(Seattle!$C$16*10^3)/Seattle!$B$8</f>
        <v>0</v>
      </c>
      <c r="M191" s="56">
        <f>(Chicago!$C$16*10^3)/Chicago!$B$8</f>
        <v>0</v>
      </c>
      <c r="N191" s="56">
        <f>(Boulder!$C$16*10^3)/Boulder!$B$8</f>
        <v>0</v>
      </c>
      <c r="O191" s="56">
        <f>(Minneapolis!$C$16*10^3)/Minneapolis!$B$8</f>
        <v>0</v>
      </c>
      <c r="P191" s="56">
        <f>(Helena!$C$16*10^3)/Helena!$B$8</f>
        <v>0</v>
      </c>
      <c r="Q191" s="56">
        <f>(Duluth!$C$16*10^3)/Duluth!$B$8</f>
        <v>0</v>
      </c>
      <c r="R191" s="56">
        <f>(Fairbanks!$C$16*10^3)/Fairbanks!$B$8</f>
        <v>0</v>
      </c>
    </row>
    <row r="192" spans="1:18">
      <c r="A192" s="48"/>
      <c r="B192" s="49" t="s">
        <v>170</v>
      </c>
      <c r="C192" s="56">
        <f>(Miami!$C$17*10^3)/Miami!$B$8</f>
        <v>0</v>
      </c>
      <c r="D192" s="56">
        <f>(Houston!$C$17*10^3)/Houston!$B$8</f>
        <v>0</v>
      </c>
      <c r="E192" s="56">
        <f>(Phoenix!$C$17*10^3)/Phoenix!$B$8</f>
        <v>0</v>
      </c>
      <c r="F192" s="56">
        <f>(Atlanta!$C$17*10^3)/Atlanta!$B$8</f>
        <v>0</v>
      </c>
      <c r="G192" s="56">
        <f>(LosAngeles!$C$17*10^3)/LosAngeles!$B$8</f>
        <v>0</v>
      </c>
      <c r="H192" s="56">
        <f>(LasVegas!$C$17*10^3)/LasVegas!$B$8</f>
        <v>0</v>
      </c>
      <c r="I192" s="56">
        <f>(SanFrancisco!$C$17*10^3)/SanFrancisco!$B$8</f>
        <v>0</v>
      </c>
      <c r="J192" s="56">
        <f>(Baltimore!$C$17*10^3)/Baltimore!$B$8</f>
        <v>0</v>
      </c>
      <c r="K192" s="56">
        <f>(Albuquerque!$C$17*10^3)/Albuquerque!$B$8</f>
        <v>0</v>
      </c>
      <c r="L192" s="56">
        <f>(Seattle!$C$17*10^3)/Seattle!$B$8</f>
        <v>0</v>
      </c>
      <c r="M192" s="56">
        <f>(Chicago!$C$17*10^3)/Chicago!$B$8</f>
        <v>0</v>
      </c>
      <c r="N192" s="56">
        <f>(Boulder!$C$17*10^3)/Boulder!$B$8</f>
        <v>0</v>
      </c>
      <c r="O192" s="56">
        <f>(Minneapolis!$C$17*10^3)/Minneapolis!$B$8</f>
        <v>0</v>
      </c>
      <c r="P192" s="56">
        <f>(Helena!$C$17*10^3)/Helena!$B$8</f>
        <v>0</v>
      </c>
      <c r="Q192" s="56">
        <f>(Duluth!$C$17*10^3)/Duluth!$B$8</f>
        <v>0</v>
      </c>
      <c r="R192" s="56">
        <f>(Fairbanks!$C$17*10^3)/Fairbanks!$B$8</f>
        <v>0</v>
      </c>
    </row>
    <row r="193" spans="1:18">
      <c r="A193" s="48"/>
      <c r="B193" s="49" t="s">
        <v>183</v>
      </c>
      <c r="C193" s="56">
        <f>(Miami!$C$18*10^3)/Miami!$B$8</f>
        <v>0</v>
      </c>
      <c r="D193" s="56">
        <f>(Houston!$C$18*10^3)/Houston!$B$8</f>
        <v>0</v>
      </c>
      <c r="E193" s="56">
        <f>(Phoenix!$C$18*10^3)/Phoenix!$B$8</f>
        <v>0</v>
      </c>
      <c r="F193" s="56">
        <f>(Atlanta!$C$18*10^3)/Atlanta!$B$8</f>
        <v>0</v>
      </c>
      <c r="G193" s="56">
        <f>(LosAngeles!$C$18*10^3)/LosAngeles!$B$8</f>
        <v>0</v>
      </c>
      <c r="H193" s="56">
        <f>(LasVegas!$C$18*10^3)/LasVegas!$B$8</f>
        <v>0</v>
      </c>
      <c r="I193" s="56">
        <f>(SanFrancisco!$C$18*10^3)/SanFrancisco!$B$8</f>
        <v>0</v>
      </c>
      <c r="J193" s="56">
        <f>(Baltimore!$C$18*10^3)/Baltimore!$B$8</f>
        <v>0</v>
      </c>
      <c r="K193" s="56">
        <f>(Albuquerque!$C$18*10^3)/Albuquerque!$B$8</f>
        <v>0</v>
      </c>
      <c r="L193" s="56">
        <f>(Seattle!$C$18*10^3)/Seattle!$B$8</f>
        <v>0</v>
      </c>
      <c r="M193" s="56">
        <f>(Chicago!$C$18*10^3)/Chicago!$B$8</f>
        <v>0</v>
      </c>
      <c r="N193" s="56">
        <f>(Boulder!$C$18*10^3)/Boulder!$B$8</f>
        <v>0</v>
      </c>
      <c r="O193" s="56">
        <f>(Minneapolis!$C$18*10^3)/Minneapolis!$B$8</f>
        <v>0</v>
      </c>
      <c r="P193" s="56">
        <f>(Helena!$C$18*10^3)/Helena!$B$8</f>
        <v>0</v>
      </c>
      <c r="Q193" s="56">
        <f>(Duluth!$C$18*10^3)/Duluth!$B$8</f>
        <v>0</v>
      </c>
      <c r="R193" s="56">
        <f>(Fairbanks!$C$18*10^3)/Fairbanks!$B$8</f>
        <v>0</v>
      </c>
    </row>
    <row r="194" spans="1:18">
      <c r="A194" s="48"/>
      <c r="B194" s="49" t="s">
        <v>184</v>
      </c>
      <c r="C194" s="56">
        <f>(Miami!$C$19*10^3)/Miami!$B$8</f>
        <v>0</v>
      </c>
      <c r="D194" s="56">
        <f>(Houston!$C$19*10^3)/Houston!$B$8</f>
        <v>0</v>
      </c>
      <c r="E194" s="56">
        <f>(Phoenix!$C$19*10^3)/Phoenix!$B$8</f>
        <v>0</v>
      </c>
      <c r="F194" s="56">
        <f>(Atlanta!$C$19*10^3)/Atlanta!$B$8</f>
        <v>0</v>
      </c>
      <c r="G194" s="56">
        <f>(LosAngeles!$C$19*10^3)/LosAngeles!$B$8</f>
        <v>0</v>
      </c>
      <c r="H194" s="56">
        <f>(LasVegas!$C$19*10^3)/LasVegas!$B$8</f>
        <v>0</v>
      </c>
      <c r="I194" s="56">
        <f>(SanFrancisco!$C$19*10^3)/SanFrancisco!$B$8</f>
        <v>0</v>
      </c>
      <c r="J194" s="56">
        <f>(Baltimore!$C$19*10^3)/Baltimore!$B$8</f>
        <v>0</v>
      </c>
      <c r="K194" s="56">
        <f>(Albuquerque!$C$19*10^3)/Albuquerque!$B$8</f>
        <v>0</v>
      </c>
      <c r="L194" s="56">
        <f>(Seattle!$C$19*10^3)/Seattle!$B$8</f>
        <v>0</v>
      </c>
      <c r="M194" s="56">
        <f>(Chicago!$C$19*10^3)/Chicago!$B$8</f>
        <v>0</v>
      </c>
      <c r="N194" s="56">
        <f>(Boulder!$C$19*10^3)/Boulder!$B$8</f>
        <v>0</v>
      </c>
      <c r="O194" s="56">
        <f>(Minneapolis!$C$19*10^3)/Minneapolis!$B$8</f>
        <v>0</v>
      </c>
      <c r="P194" s="56">
        <f>(Helena!$C$19*10^3)/Helena!$B$8</f>
        <v>0</v>
      </c>
      <c r="Q194" s="56">
        <f>(Duluth!$C$19*10^3)/Duluth!$B$8</f>
        <v>0</v>
      </c>
      <c r="R194" s="56">
        <f>(Fairbanks!$C$19*10^3)/Fairbanks!$B$8</f>
        <v>0</v>
      </c>
    </row>
    <row r="195" spans="1:18">
      <c r="A195" s="48"/>
      <c r="B195" s="49" t="s">
        <v>185</v>
      </c>
      <c r="C195" s="56">
        <f>(Miami!$C$20*10^3)/Miami!$B$8</f>
        <v>0</v>
      </c>
      <c r="D195" s="56">
        <f>(Houston!$C$20*10^3)/Houston!$B$8</f>
        <v>0</v>
      </c>
      <c r="E195" s="56">
        <f>(Phoenix!$C$20*10^3)/Phoenix!$B$8</f>
        <v>0</v>
      </c>
      <c r="F195" s="56">
        <f>(Atlanta!$C$20*10^3)/Atlanta!$B$8</f>
        <v>0</v>
      </c>
      <c r="G195" s="56">
        <f>(LosAngeles!$C$20*10^3)/LosAngeles!$B$8</f>
        <v>0</v>
      </c>
      <c r="H195" s="56">
        <f>(LasVegas!$C$20*10^3)/LasVegas!$B$8</f>
        <v>0</v>
      </c>
      <c r="I195" s="56">
        <f>(SanFrancisco!$C$20*10^3)/SanFrancisco!$B$8</f>
        <v>0</v>
      </c>
      <c r="J195" s="56">
        <f>(Baltimore!$C$20*10^3)/Baltimore!$B$8</f>
        <v>0</v>
      </c>
      <c r="K195" s="56">
        <f>(Albuquerque!$C$20*10^3)/Albuquerque!$B$8</f>
        <v>0</v>
      </c>
      <c r="L195" s="56">
        <f>(Seattle!$C$20*10^3)/Seattle!$B$8</f>
        <v>0</v>
      </c>
      <c r="M195" s="56">
        <f>(Chicago!$C$20*10^3)/Chicago!$B$8</f>
        <v>0</v>
      </c>
      <c r="N195" s="56">
        <f>(Boulder!$C$20*10^3)/Boulder!$B$8</f>
        <v>0</v>
      </c>
      <c r="O195" s="56">
        <f>(Minneapolis!$C$20*10^3)/Minneapolis!$B$8</f>
        <v>0</v>
      </c>
      <c r="P195" s="56">
        <f>(Helena!$C$20*10^3)/Helena!$B$8</f>
        <v>0</v>
      </c>
      <c r="Q195" s="56">
        <f>(Duluth!$C$20*10^3)/Duluth!$B$8</f>
        <v>0</v>
      </c>
      <c r="R195" s="56">
        <f>(Fairbanks!$C$20*10^3)/Fairbanks!$B$8</f>
        <v>0</v>
      </c>
    </row>
    <row r="196" spans="1:18">
      <c r="A196" s="48"/>
      <c r="B196" s="49" t="s">
        <v>186</v>
      </c>
      <c r="C196" s="56">
        <f>(Miami!$C$21*10^3)/Miami!$B$8</f>
        <v>0</v>
      </c>
      <c r="D196" s="56">
        <f>(Houston!$C$21*10^3)/Houston!$B$8</f>
        <v>0</v>
      </c>
      <c r="E196" s="56">
        <f>(Phoenix!$C$21*10^3)/Phoenix!$B$8</f>
        <v>0</v>
      </c>
      <c r="F196" s="56">
        <f>(Atlanta!$C$21*10^3)/Atlanta!$B$8</f>
        <v>0</v>
      </c>
      <c r="G196" s="56">
        <f>(LosAngeles!$C$21*10^3)/LosAngeles!$B$8</f>
        <v>0</v>
      </c>
      <c r="H196" s="56">
        <f>(LasVegas!$C$21*10^3)/LasVegas!$B$8</f>
        <v>0</v>
      </c>
      <c r="I196" s="56">
        <f>(SanFrancisco!$C$21*10^3)/SanFrancisco!$B$8</f>
        <v>0</v>
      </c>
      <c r="J196" s="56">
        <f>(Baltimore!$C$21*10^3)/Baltimore!$B$8</f>
        <v>0</v>
      </c>
      <c r="K196" s="56">
        <f>(Albuquerque!$C$21*10^3)/Albuquerque!$B$8</f>
        <v>0</v>
      </c>
      <c r="L196" s="56">
        <f>(Seattle!$C$21*10^3)/Seattle!$B$8</f>
        <v>0</v>
      </c>
      <c r="M196" s="56">
        <f>(Chicago!$C$21*10^3)/Chicago!$B$8</f>
        <v>0</v>
      </c>
      <c r="N196" s="56">
        <f>(Boulder!$C$21*10^3)/Boulder!$B$8</f>
        <v>0</v>
      </c>
      <c r="O196" s="56">
        <f>(Minneapolis!$C$21*10^3)/Minneapolis!$B$8</f>
        <v>0</v>
      </c>
      <c r="P196" s="56">
        <f>(Helena!$C$21*10^3)/Helena!$B$8</f>
        <v>0</v>
      </c>
      <c r="Q196" s="56">
        <f>(Duluth!$C$21*10^3)/Duluth!$B$8</f>
        <v>0</v>
      </c>
      <c r="R196" s="56">
        <f>(Fairbanks!$C$21*10^3)/Fairbanks!$B$8</f>
        <v>0</v>
      </c>
    </row>
    <row r="197" spans="1:18">
      <c r="A197" s="48"/>
      <c r="B197" s="49" t="s">
        <v>187</v>
      </c>
      <c r="C197" s="56">
        <f>(Miami!$C$22*10^3)/Miami!$B$8</f>
        <v>0</v>
      </c>
      <c r="D197" s="56">
        <f>(Houston!$C$22*10^3)/Houston!$B$8</f>
        <v>0</v>
      </c>
      <c r="E197" s="56">
        <f>(Phoenix!$C$22*10^3)/Phoenix!$B$8</f>
        <v>0</v>
      </c>
      <c r="F197" s="56">
        <f>(Atlanta!$C$22*10^3)/Atlanta!$B$8</f>
        <v>0</v>
      </c>
      <c r="G197" s="56">
        <f>(LosAngeles!$C$22*10^3)/LosAngeles!$B$8</f>
        <v>0</v>
      </c>
      <c r="H197" s="56">
        <f>(LasVegas!$C$22*10^3)/LasVegas!$B$8</f>
        <v>0</v>
      </c>
      <c r="I197" s="56">
        <f>(SanFrancisco!$C$22*10^3)/SanFrancisco!$B$8</f>
        <v>0</v>
      </c>
      <c r="J197" s="56">
        <f>(Baltimore!$C$22*10^3)/Baltimore!$B$8</f>
        <v>0</v>
      </c>
      <c r="K197" s="56">
        <f>(Albuquerque!$C$22*10^3)/Albuquerque!$B$8</f>
        <v>0</v>
      </c>
      <c r="L197" s="56">
        <f>(Seattle!$C$22*10^3)/Seattle!$B$8</f>
        <v>0</v>
      </c>
      <c r="M197" s="56">
        <f>(Chicago!$C$22*10^3)/Chicago!$B$8</f>
        <v>0</v>
      </c>
      <c r="N197" s="56">
        <f>(Boulder!$C$22*10^3)/Boulder!$B$8</f>
        <v>0</v>
      </c>
      <c r="O197" s="56">
        <f>(Minneapolis!$C$22*10^3)/Minneapolis!$B$8</f>
        <v>0</v>
      </c>
      <c r="P197" s="56">
        <f>(Helena!$C$22*10^3)/Helena!$B$8</f>
        <v>0</v>
      </c>
      <c r="Q197" s="56">
        <f>(Duluth!$C$22*10^3)/Duluth!$B$8</f>
        <v>0</v>
      </c>
      <c r="R197" s="56">
        <f>(Fairbanks!$C$22*10^3)/Fairbanks!$B$8</f>
        <v>0</v>
      </c>
    </row>
    <row r="198" spans="1:18">
      <c r="A198" s="48"/>
      <c r="B198" s="49" t="s">
        <v>188</v>
      </c>
      <c r="C198" s="56">
        <f>(Miami!$C$23*10^3)/Miami!$B$8</f>
        <v>0</v>
      </c>
      <c r="D198" s="56">
        <f>(Houston!$C$23*10^3)/Houston!$B$8</f>
        <v>0</v>
      </c>
      <c r="E198" s="56">
        <f>(Phoenix!$C$23*10^3)/Phoenix!$B$8</f>
        <v>0</v>
      </c>
      <c r="F198" s="56">
        <f>(Atlanta!$C$23*10^3)/Atlanta!$B$8</f>
        <v>0</v>
      </c>
      <c r="G198" s="56">
        <f>(LosAngeles!$C$23*10^3)/LosAngeles!$B$8</f>
        <v>0</v>
      </c>
      <c r="H198" s="56">
        <f>(LasVegas!$C$23*10^3)/LasVegas!$B$8</f>
        <v>0</v>
      </c>
      <c r="I198" s="56">
        <f>(SanFrancisco!$C$23*10^3)/SanFrancisco!$B$8</f>
        <v>0</v>
      </c>
      <c r="J198" s="56">
        <f>(Baltimore!$C$23*10^3)/Baltimore!$B$8</f>
        <v>0</v>
      </c>
      <c r="K198" s="56">
        <f>(Albuquerque!$C$23*10^3)/Albuquerque!$B$8</f>
        <v>0</v>
      </c>
      <c r="L198" s="56">
        <f>(Seattle!$C$23*10^3)/Seattle!$B$8</f>
        <v>0</v>
      </c>
      <c r="M198" s="56">
        <f>(Chicago!$C$23*10^3)/Chicago!$B$8</f>
        <v>0</v>
      </c>
      <c r="N198" s="56">
        <f>(Boulder!$C$23*10^3)/Boulder!$B$8</f>
        <v>0</v>
      </c>
      <c r="O198" s="56">
        <f>(Minneapolis!$C$23*10^3)/Minneapolis!$B$8</f>
        <v>0</v>
      </c>
      <c r="P198" s="56">
        <f>(Helena!$C$23*10^3)/Helena!$B$8</f>
        <v>0</v>
      </c>
      <c r="Q198" s="56">
        <f>(Duluth!$C$23*10^3)/Duluth!$B$8</f>
        <v>0</v>
      </c>
      <c r="R198" s="56">
        <f>(Fairbanks!$C$23*10^3)/Fairbanks!$B$8</f>
        <v>0</v>
      </c>
    </row>
    <row r="199" spans="1:18">
      <c r="A199" s="48"/>
      <c r="B199" s="49" t="s">
        <v>171</v>
      </c>
      <c r="C199" s="56">
        <f>(Miami!$C$24*10^3)/Miami!$B$8</f>
        <v>0</v>
      </c>
      <c r="D199" s="56">
        <f>(Houston!$C$24*10^3)/Houston!$B$8</f>
        <v>0</v>
      </c>
      <c r="E199" s="56">
        <f>(Phoenix!$C$24*10^3)/Phoenix!$B$8</f>
        <v>0</v>
      </c>
      <c r="F199" s="56">
        <f>(Atlanta!$C$24*10^3)/Atlanta!$B$8</f>
        <v>0</v>
      </c>
      <c r="G199" s="56">
        <f>(LosAngeles!$C$24*10^3)/LosAngeles!$B$8</f>
        <v>0</v>
      </c>
      <c r="H199" s="56">
        <f>(LasVegas!$C$24*10^3)/LasVegas!$B$8</f>
        <v>0</v>
      </c>
      <c r="I199" s="56">
        <f>(SanFrancisco!$C$24*10^3)/SanFrancisco!$B$8</f>
        <v>0</v>
      </c>
      <c r="J199" s="56">
        <f>(Baltimore!$C$24*10^3)/Baltimore!$B$8</f>
        <v>0</v>
      </c>
      <c r="K199" s="56">
        <f>(Albuquerque!$C$24*10^3)/Albuquerque!$B$8</f>
        <v>0</v>
      </c>
      <c r="L199" s="56">
        <f>(Seattle!$C$24*10^3)/Seattle!$B$8</f>
        <v>0</v>
      </c>
      <c r="M199" s="56">
        <f>(Chicago!$C$24*10^3)/Chicago!$B$8</f>
        <v>0</v>
      </c>
      <c r="N199" s="56">
        <f>(Boulder!$C$24*10^3)/Boulder!$B$8</f>
        <v>0</v>
      </c>
      <c r="O199" s="56">
        <f>(Minneapolis!$C$24*10^3)/Minneapolis!$B$8</f>
        <v>0</v>
      </c>
      <c r="P199" s="56">
        <f>(Helena!$C$24*10^3)/Helena!$B$8</f>
        <v>0</v>
      </c>
      <c r="Q199" s="56">
        <f>(Duluth!$C$24*10^3)/Duluth!$B$8</f>
        <v>0</v>
      </c>
      <c r="R199" s="56">
        <f>(Fairbanks!$C$24*10^3)/Fairbanks!$B$8</f>
        <v>0</v>
      </c>
    </row>
    <row r="200" spans="1:18">
      <c r="A200" s="48"/>
      <c r="B200" s="49" t="s">
        <v>189</v>
      </c>
      <c r="C200" s="56">
        <f>(Miami!$C$25*10^3)/Miami!$B$8</f>
        <v>0</v>
      </c>
      <c r="D200" s="56">
        <f>(Houston!$C$25*10^3)/Houston!$B$8</f>
        <v>0</v>
      </c>
      <c r="E200" s="56">
        <f>(Phoenix!$C$25*10^3)/Phoenix!$B$8</f>
        <v>0</v>
      </c>
      <c r="F200" s="56">
        <f>(Atlanta!$C$25*10^3)/Atlanta!$B$8</f>
        <v>0</v>
      </c>
      <c r="G200" s="56">
        <f>(LosAngeles!$C$25*10^3)/LosAngeles!$B$8</f>
        <v>0</v>
      </c>
      <c r="H200" s="56">
        <f>(LasVegas!$C$25*10^3)/LasVegas!$B$8</f>
        <v>0</v>
      </c>
      <c r="I200" s="56">
        <f>(SanFrancisco!$C$25*10^3)/SanFrancisco!$B$8</f>
        <v>0</v>
      </c>
      <c r="J200" s="56">
        <f>(Baltimore!$C$25*10^3)/Baltimore!$B$8</f>
        <v>0</v>
      </c>
      <c r="K200" s="56">
        <f>(Albuquerque!$C$25*10^3)/Albuquerque!$B$8</f>
        <v>0</v>
      </c>
      <c r="L200" s="56">
        <f>(Seattle!$C$25*10^3)/Seattle!$B$8</f>
        <v>0</v>
      </c>
      <c r="M200" s="56">
        <f>(Chicago!$C$25*10^3)/Chicago!$B$8</f>
        <v>0</v>
      </c>
      <c r="N200" s="56">
        <f>(Boulder!$C$25*10^3)/Boulder!$B$8</f>
        <v>0</v>
      </c>
      <c r="O200" s="56">
        <f>(Minneapolis!$C$25*10^3)/Minneapolis!$B$8</f>
        <v>0</v>
      </c>
      <c r="P200" s="56">
        <f>(Helena!$C$25*10^3)/Helena!$B$8</f>
        <v>0</v>
      </c>
      <c r="Q200" s="56">
        <f>(Duluth!$C$25*10^3)/Duluth!$B$8</f>
        <v>0</v>
      </c>
      <c r="R200" s="56">
        <f>(Fairbanks!$C$25*10^3)/Fairbanks!$B$8</f>
        <v>0</v>
      </c>
    </row>
    <row r="201" spans="1:18">
      <c r="A201" s="48"/>
      <c r="B201" s="49" t="s">
        <v>190</v>
      </c>
      <c r="C201" s="56">
        <f>(Miami!$C$26*10^3)/Miami!$B$8</f>
        <v>0</v>
      </c>
      <c r="D201" s="56">
        <f>(Houston!$C$26*10^3)/Houston!$B$8</f>
        <v>0</v>
      </c>
      <c r="E201" s="56">
        <f>(Phoenix!$C$26*10^3)/Phoenix!$B$8</f>
        <v>0</v>
      </c>
      <c r="F201" s="56">
        <f>(Atlanta!$C$26*10^3)/Atlanta!$B$8</f>
        <v>0</v>
      </c>
      <c r="G201" s="56">
        <f>(LosAngeles!$C$26*10^3)/LosAngeles!$B$8</f>
        <v>0</v>
      </c>
      <c r="H201" s="56">
        <f>(LasVegas!$C$26*10^3)/LasVegas!$B$8</f>
        <v>0</v>
      </c>
      <c r="I201" s="56">
        <f>(SanFrancisco!$C$26*10^3)/SanFrancisco!$B$8</f>
        <v>0</v>
      </c>
      <c r="J201" s="56">
        <f>(Baltimore!$C$26*10^3)/Baltimore!$B$8</f>
        <v>0</v>
      </c>
      <c r="K201" s="56">
        <f>(Albuquerque!$C$26*10^3)/Albuquerque!$B$8</f>
        <v>0</v>
      </c>
      <c r="L201" s="56">
        <f>(Seattle!$C$26*10^3)/Seattle!$B$8</f>
        <v>0</v>
      </c>
      <c r="M201" s="56">
        <f>(Chicago!$C$26*10^3)/Chicago!$B$8</f>
        <v>0</v>
      </c>
      <c r="N201" s="56">
        <f>(Boulder!$C$26*10^3)/Boulder!$B$8</f>
        <v>0</v>
      </c>
      <c r="O201" s="56">
        <f>(Minneapolis!$C$26*10^3)/Minneapolis!$B$8</f>
        <v>0</v>
      </c>
      <c r="P201" s="56">
        <f>(Helena!$C$26*10^3)/Helena!$B$8</f>
        <v>0</v>
      </c>
      <c r="Q201" s="56">
        <f>(Duluth!$C$26*10^3)/Duluth!$B$8</f>
        <v>0</v>
      </c>
      <c r="R201" s="56">
        <f>(Fairbanks!$C$26*10^3)/Fairbanks!$B$8</f>
        <v>0</v>
      </c>
    </row>
    <row r="202" spans="1:18">
      <c r="A202" s="48"/>
      <c r="B202" s="49" t="s">
        <v>90</v>
      </c>
      <c r="C202" s="56">
        <f>(Miami!$C$28*10^3)/Miami!$B$8</f>
        <v>10.204179264418844</v>
      </c>
      <c r="D202" s="56">
        <f>(Houston!$C$28*10^3)/Houston!$B$8</f>
        <v>144.87733935473995</v>
      </c>
      <c r="E202" s="56">
        <f>(Phoenix!$C$28*10^3)/Phoenix!$B$8</f>
        <v>114.22652990929618</v>
      </c>
      <c r="F202" s="56">
        <f>(Atlanta!$C$28*10^3)/Atlanta!$B$8</f>
        <v>306.07753836733127</v>
      </c>
      <c r="G202" s="56">
        <f>(LosAngeles!$C$28*10^3)/LosAngeles!$B$8</f>
        <v>97.262620077308725</v>
      </c>
      <c r="H202" s="56">
        <f>(LasVegas!$C$28*10^3)/LasVegas!$B$8</f>
        <v>194.72616632860039</v>
      </c>
      <c r="I202" s="56">
        <f>(SanFrancisco!$C$28*10^3)/SanFrancisco!$B$8</f>
        <v>261.57239083011211</v>
      </c>
      <c r="J202" s="56">
        <f>(Baltimore!$C$28*10^3)/Baltimore!$B$8</f>
        <v>536.30544605610623</v>
      </c>
      <c r="K202" s="56">
        <f>(Albuquerque!$C$28*10^3)/Albuquerque!$B$8</f>
        <v>379.42994374067126</v>
      </c>
      <c r="L202" s="56">
        <f>(Seattle!$C$28*10^3)/Seattle!$B$8</f>
        <v>483.3566152550805</v>
      </c>
      <c r="M202" s="56">
        <f>(Chicago!$C$28*10^3)/Chicago!$B$8</f>
        <v>752.18626813119522</v>
      </c>
      <c r="N202" s="56">
        <f>(Boulder!$C$28*10^3)/Boulder!$B$8</f>
        <v>548.00221975582679</v>
      </c>
      <c r="O202" s="56">
        <f>(Minneapolis!$C$28*10^3)/Minneapolis!$B$8</f>
        <v>983.55275747254007</v>
      </c>
      <c r="P202" s="56">
        <f>(Helena!$C$28*10^3)/Helena!$B$8</f>
        <v>808.88093689004552</v>
      </c>
      <c r="Q202" s="56">
        <f>(Duluth!$C$28*10^3)/Duluth!$B$8</f>
        <v>1216.1917792491101</v>
      </c>
      <c r="R202" s="56">
        <f>(Fairbanks!$C$28*10^3)/Fairbanks!$B$8</f>
        <v>1985.5333154732286</v>
      </c>
    </row>
    <row r="203" spans="1:18">
      <c r="A203" s="48"/>
      <c r="B203" s="46" t="s">
        <v>237</v>
      </c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</row>
    <row r="204" spans="1:18">
      <c r="A204" s="48"/>
      <c r="B204" s="49" t="s">
        <v>70</v>
      </c>
      <c r="C204" s="56">
        <f>(Miami!$E$13*10^3)/Miami!$B$8</f>
        <v>0</v>
      </c>
      <c r="D204" s="56">
        <f>(Houston!$E$13*10^3)/Houston!$B$8</f>
        <v>0</v>
      </c>
      <c r="E204" s="56">
        <f>(Phoenix!$E$13*10^3)/Phoenix!$B$8</f>
        <v>0</v>
      </c>
      <c r="F204" s="56">
        <f>(Atlanta!$E$13*10^3)/Atlanta!$B$8</f>
        <v>0</v>
      </c>
      <c r="G204" s="56">
        <f>(LosAngeles!$E$13*10^3)/LosAngeles!$B$8</f>
        <v>0</v>
      </c>
      <c r="H204" s="56">
        <f>(LasVegas!$E$13*10^3)/LasVegas!$B$8</f>
        <v>0</v>
      </c>
      <c r="I204" s="56">
        <f>(SanFrancisco!$E$13*10^3)/SanFrancisco!$B$8</f>
        <v>0</v>
      </c>
      <c r="J204" s="56">
        <f>(Baltimore!$E$13*10^3)/Baltimore!$B$8</f>
        <v>0</v>
      </c>
      <c r="K204" s="56">
        <f>(Albuquerque!$E$13*10^3)/Albuquerque!$B$8</f>
        <v>0</v>
      </c>
      <c r="L204" s="56">
        <f>(Seattle!$E$13*10^3)/Seattle!$B$8</f>
        <v>0</v>
      </c>
      <c r="M204" s="56">
        <f>(Chicago!$E$13*10^3)/Chicago!$B$8</f>
        <v>0</v>
      </c>
      <c r="N204" s="56">
        <f>(Boulder!$E$13*10^3)/Boulder!$B$8</f>
        <v>0</v>
      </c>
      <c r="O204" s="56">
        <f>(Minneapolis!$E$13*10^3)/Minneapolis!$B$8</f>
        <v>0</v>
      </c>
      <c r="P204" s="56">
        <f>(Helena!$E$13*10^3)/Helena!$B$8</f>
        <v>0</v>
      </c>
      <c r="Q204" s="56">
        <f>(Duluth!$E$13*10^3)/Duluth!$B$8</f>
        <v>0</v>
      </c>
      <c r="R204" s="56">
        <f>(Fairbanks!$E$13*10^3)/Fairbanks!$B$8</f>
        <v>0</v>
      </c>
    </row>
    <row r="205" spans="1:18">
      <c r="A205" s="48"/>
      <c r="B205" s="49" t="s">
        <v>71</v>
      </c>
      <c r="C205" s="56">
        <f>(Miami!$E$14*10^3)/Miami!$B$8</f>
        <v>0</v>
      </c>
      <c r="D205" s="56">
        <f>(Houston!$E$14*10^3)/Houston!$B$8</f>
        <v>0</v>
      </c>
      <c r="E205" s="56">
        <f>(Phoenix!$E$14*10^3)/Phoenix!$B$8</f>
        <v>0</v>
      </c>
      <c r="F205" s="56">
        <f>(Atlanta!$E$14*10^3)/Atlanta!$B$8</f>
        <v>0</v>
      </c>
      <c r="G205" s="56">
        <f>(LosAngeles!$E$14*10^3)/LosAngeles!$B$8</f>
        <v>0</v>
      </c>
      <c r="H205" s="56">
        <f>(LasVegas!$E$14*10^3)/LasVegas!$B$8</f>
        <v>0</v>
      </c>
      <c r="I205" s="56">
        <f>(SanFrancisco!$E$14*10^3)/SanFrancisco!$B$8</f>
        <v>0</v>
      </c>
      <c r="J205" s="56">
        <f>(Baltimore!$E$14*10^3)/Baltimore!$B$8</f>
        <v>0</v>
      </c>
      <c r="K205" s="56">
        <f>(Albuquerque!$E$14*10^3)/Albuquerque!$B$8</f>
        <v>0</v>
      </c>
      <c r="L205" s="56">
        <f>(Seattle!$E$14*10^3)/Seattle!$B$8</f>
        <v>0</v>
      </c>
      <c r="M205" s="56">
        <f>(Chicago!$E$14*10^3)/Chicago!$B$8</f>
        <v>0</v>
      </c>
      <c r="N205" s="56">
        <f>(Boulder!$E$14*10^3)/Boulder!$B$8</f>
        <v>0</v>
      </c>
      <c r="O205" s="56">
        <f>(Minneapolis!$E$14*10^3)/Minneapolis!$B$8</f>
        <v>0</v>
      </c>
      <c r="P205" s="56">
        <f>(Helena!$E$14*10^3)/Helena!$B$8</f>
        <v>0</v>
      </c>
      <c r="Q205" s="56">
        <f>(Duluth!$E$14*10^3)/Duluth!$B$8</f>
        <v>0</v>
      </c>
      <c r="R205" s="56">
        <f>(Fairbanks!$E$14*10^3)/Fairbanks!$B$8</f>
        <v>0</v>
      </c>
    </row>
    <row r="206" spans="1:18">
      <c r="A206" s="48"/>
      <c r="B206" s="49" t="s">
        <v>79</v>
      </c>
      <c r="C206" s="56">
        <f>(Miami!$E$15*10^3)/Miami!$B$8</f>
        <v>0</v>
      </c>
      <c r="D206" s="56">
        <f>(Houston!$E$15*10^3)/Houston!$B$8</f>
        <v>0</v>
      </c>
      <c r="E206" s="56">
        <f>(Phoenix!$E$15*10^3)/Phoenix!$B$8</f>
        <v>0</v>
      </c>
      <c r="F206" s="56">
        <f>(Atlanta!$E$15*10^3)/Atlanta!$B$8</f>
        <v>0</v>
      </c>
      <c r="G206" s="56">
        <f>(LosAngeles!$E$15*10^3)/LosAngeles!$B$8</f>
        <v>0</v>
      </c>
      <c r="H206" s="56">
        <f>(LasVegas!$E$15*10^3)/LasVegas!$B$8</f>
        <v>0</v>
      </c>
      <c r="I206" s="56">
        <f>(SanFrancisco!$E$15*10^3)/SanFrancisco!$B$8</f>
        <v>0</v>
      </c>
      <c r="J206" s="56">
        <f>(Baltimore!$E$15*10^3)/Baltimore!$B$8</f>
        <v>0</v>
      </c>
      <c r="K206" s="56">
        <f>(Albuquerque!$E$15*10^3)/Albuquerque!$B$8</f>
        <v>0</v>
      </c>
      <c r="L206" s="56">
        <f>(Seattle!$E$15*10^3)/Seattle!$B$8</f>
        <v>0</v>
      </c>
      <c r="M206" s="56">
        <f>(Chicago!$E$15*10^3)/Chicago!$B$8</f>
        <v>0</v>
      </c>
      <c r="N206" s="56">
        <f>(Boulder!$E$15*10^3)/Boulder!$B$8</f>
        <v>0</v>
      </c>
      <c r="O206" s="56">
        <f>(Minneapolis!$E$15*10^3)/Minneapolis!$B$8</f>
        <v>0</v>
      </c>
      <c r="P206" s="56">
        <f>(Helena!$E$15*10^3)/Helena!$B$8</f>
        <v>0</v>
      </c>
      <c r="Q206" s="56">
        <f>(Duluth!$E$15*10^3)/Duluth!$B$8</f>
        <v>0</v>
      </c>
      <c r="R206" s="56">
        <f>(Fairbanks!$E$15*10^3)/Fairbanks!$B$8</f>
        <v>0</v>
      </c>
    </row>
    <row r="207" spans="1:18">
      <c r="A207" s="48"/>
      <c r="B207" s="49" t="s">
        <v>80</v>
      </c>
      <c r="C207" s="56">
        <f>(Miami!$E$16*10^3)/Miami!$B$8</f>
        <v>0</v>
      </c>
      <c r="D207" s="56">
        <f>(Houston!$E$16*10^3)/Houston!$B$8</f>
        <v>0</v>
      </c>
      <c r="E207" s="56">
        <f>(Phoenix!$E$16*10^3)/Phoenix!$B$8</f>
        <v>0</v>
      </c>
      <c r="F207" s="56">
        <f>(Atlanta!$E$16*10^3)/Atlanta!$B$8</f>
        <v>0</v>
      </c>
      <c r="G207" s="56">
        <f>(LosAngeles!$E$16*10^3)/LosAngeles!$B$8</f>
        <v>0</v>
      </c>
      <c r="H207" s="56">
        <f>(LasVegas!$E$16*10^3)/LasVegas!$B$8</f>
        <v>0</v>
      </c>
      <c r="I207" s="56">
        <f>(SanFrancisco!$E$16*10^3)/SanFrancisco!$B$8</f>
        <v>0</v>
      </c>
      <c r="J207" s="56">
        <f>(Baltimore!$E$16*10^3)/Baltimore!$B$8</f>
        <v>0</v>
      </c>
      <c r="K207" s="56">
        <f>(Albuquerque!$E$16*10^3)/Albuquerque!$B$8</f>
        <v>0</v>
      </c>
      <c r="L207" s="56">
        <f>(Seattle!$E$16*10^3)/Seattle!$B$8</f>
        <v>0</v>
      </c>
      <c r="M207" s="56">
        <f>(Chicago!$E$16*10^3)/Chicago!$B$8</f>
        <v>0</v>
      </c>
      <c r="N207" s="56">
        <f>(Boulder!$E$16*10^3)/Boulder!$B$8</f>
        <v>0</v>
      </c>
      <c r="O207" s="56">
        <f>(Minneapolis!$E$16*10^3)/Minneapolis!$B$8</f>
        <v>0</v>
      </c>
      <c r="P207" s="56">
        <f>(Helena!$E$16*10^3)/Helena!$B$8</f>
        <v>0</v>
      </c>
      <c r="Q207" s="56">
        <f>(Duluth!$E$16*10^3)/Duluth!$B$8</f>
        <v>0</v>
      </c>
      <c r="R207" s="56">
        <f>(Fairbanks!$E$16*10^3)/Fairbanks!$B$8</f>
        <v>0</v>
      </c>
    </row>
    <row r="208" spans="1:18">
      <c r="A208" s="48"/>
      <c r="B208" s="49" t="s">
        <v>81</v>
      </c>
      <c r="C208" s="56">
        <f>(Miami!$E$17*10^3)/Miami!$B$8</f>
        <v>0</v>
      </c>
      <c r="D208" s="56">
        <f>(Houston!$E$17*10^3)/Houston!$B$8</f>
        <v>0</v>
      </c>
      <c r="E208" s="56">
        <f>(Phoenix!$E$17*10^3)/Phoenix!$B$8</f>
        <v>0</v>
      </c>
      <c r="F208" s="56">
        <f>(Atlanta!$E$17*10^3)/Atlanta!$B$8</f>
        <v>0</v>
      </c>
      <c r="G208" s="56">
        <f>(LosAngeles!$E$17*10^3)/LosAngeles!$B$8</f>
        <v>0</v>
      </c>
      <c r="H208" s="56">
        <f>(LasVegas!$E$17*10^3)/LasVegas!$B$8</f>
        <v>0</v>
      </c>
      <c r="I208" s="56">
        <f>(SanFrancisco!$E$17*10^3)/SanFrancisco!$B$8</f>
        <v>0</v>
      </c>
      <c r="J208" s="56">
        <f>(Baltimore!$E$17*10^3)/Baltimore!$B$8</f>
        <v>0</v>
      </c>
      <c r="K208" s="56">
        <f>(Albuquerque!$E$17*10^3)/Albuquerque!$B$8</f>
        <v>0</v>
      </c>
      <c r="L208" s="56">
        <f>(Seattle!$E$17*10^3)/Seattle!$B$8</f>
        <v>0</v>
      </c>
      <c r="M208" s="56">
        <f>(Chicago!$E$17*10^3)/Chicago!$B$8</f>
        <v>0</v>
      </c>
      <c r="N208" s="56">
        <f>(Boulder!$E$17*10^3)/Boulder!$B$8</f>
        <v>0</v>
      </c>
      <c r="O208" s="56">
        <f>(Minneapolis!$E$17*10^3)/Minneapolis!$B$8</f>
        <v>0</v>
      </c>
      <c r="P208" s="56">
        <f>(Helena!$E$17*10^3)/Helena!$B$8</f>
        <v>0</v>
      </c>
      <c r="Q208" s="56">
        <f>(Duluth!$E$17*10^3)/Duluth!$B$8</f>
        <v>0</v>
      </c>
      <c r="R208" s="56">
        <f>(Fairbanks!$E$17*10^3)/Fairbanks!$B$8</f>
        <v>0</v>
      </c>
    </row>
    <row r="209" spans="1:18">
      <c r="A209" s="48"/>
      <c r="B209" s="49" t="s">
        <v>82</v>
      </c>
      <c r="C209" s="56">
        <f>(Miami!$E$18*10^3)/Miami!$B$8</f>
        <v>0</v>
      </c>
      <c r="D209" s="56">
        <f>(Houston!$E$18*10^3)/Houston!$B$8</f>
        <v>0</v>
      </c>
      <c r="E209" s="56">
        <f>(Phoenix!$E$18*10^3)/Phoenix!$B$8</f>
        <v>0</v>
      </c>
      <c r="F209" s="56">
        <f>(Atlanta!$E$18*10^3)/Atlanta!$B$8</f>
        <v>0</v>
      </c>
      <c r="G209" s="56">
        <f>(LosAngeles!$E$18*10^3)/LosAngeles!$B$8</f>
        <v>0</v>
      </c>
      <c r="H209" s="56">
        <f>(LasVegas!$E$18*10^3)/LasVegas!$B$8</f>
        <v>0</v>
      </c>
      <c r="I209" s="56">
        <f>(SanFrancisco!$E$18*10^3)/SanFrancisco!$B$8</f>
        <v>0</v>
      </c>
      <c r="J209" s="56">
        <f>(Baltimore!$E$18*10^3)/Baltimore!$B$8</f>
        <v>0</v>
      </c>
      <c r="K209" s="56">
        <f>(Albuquerque!$E$18*10^3)/Albuquerque!$B$8</f>
        <v>0</v>
      </c>
      <c r="L209" s="56">
        <f>(Seattle!$E$18*10^3)/Seattle!$B$8</f>
        <v>0</v>
      </c>
      <c r="M209" s="56">
        <f>(Chicago!$E$18*10^3)/Chicago!$B$8</f>
        <v>0</v>
      </c>
      <c r="N209" s="56">
        <f>(Boulder!$E$18*10^3)/Boulder!$B$8</f>
        <v>0</v>
      </c>
      <c r="O209" s="56">
        <f>(Minneapolis!$E$18*10^3)/Minneapolis!$B$8</f>
        <v>0</v>
      </c>
      <c r="P209" s="56">
        <f>(Helena!$E$18*10^3)/Helena!$B$8</f>
        <v>0</v>
      </c>
      <c r="Q209" s="56">
        <f>(Duluth!$E$18*10^3)/Duluth!$B$8</f>
        <v>0</v>
      </c>
      <c r="R209" s="56">
        <f>(Fairbanks!$E$18*10^3)/Fairbanks!$B$8</f>
        <v>0</v>
      </c>
    </row>
    <row r="210" spans="1:18">
      <c r="A210" s="48"/>
      <c r="B210" s="49" t="s">
        <v>83</v>
      </c>
      <c r="C210" s="56">
        <f>(Miami!$E$19*10^3)/Miami!$B$8</f>
        <v>0</v>
      </c>
      <c r="D210" s="56">
        <f>(Houston!$E$19*10^3)/Houston!$B$8</f>
        <v>0</v>
      </c>
      <c r="E210" s="56">
        <f>(Phoenix!$E$19*10^3)/Phoenix!$B$8</f>
        <v>0</v>
      </c>
      <c r="F210" s="56">
        <f>(Atlanta!$E$19*10^3)/Atlanta!$B$8</f>
        <v>0</v>
      </c>
      <c r="G210" s="56">
        <f>(LosAngeles!$E$19*10^3)/LosAngeles!$B$8</f>
        <v>0</v>
      </c>
      <c r="H210" s="56">
        <f>(LasVegas!$E$19*10^3)/LasVegas!$B$8</f>
        <v>0</v>
      </c>
      <c r="I210" s="56">
        <f>(SanFrancisco!$E$19*10^3)/SanFrancisco!$B$8</f>
        <v>0</v>
      </c>
      <c r="J210" s="56">
        <f>(Baltimore!$E$19*10^3)/Baltimore!$B$8</f>
        <v>0</v>
      </c>
      <c r="K210" s="56">
        <f>(Albuquerque!$E$19*10^3)/Albuquerque!$B$8</f>
        <v>0</v>
      </c>
      <c r="L210" s="56">
        <f>(Seattle!$E$19*10^3)/Seattle!$B$8</f>
        <v>0</v>
      </c>
      <c r="M210" s="56">
        <f>(Chicago!$E$19*10^3)/Chicago!$B$8</f>
        <v>0</v>
      </c>
      <c r="N210" s="56">
        <f>(Boulder!$E$19*10^3)/Boulder!$B$8</f>
        <v>0</v>
      </c>
      <c r="O210" s="56">
        <f>(Minneapolis!$E$19*10^3)/Minneapolis!$B$8</f>
        <v>0</v>
      </c>
      <c r="P210" s="56">
        <f>(Helena!$E$19*10^3)/Helena!$B$8</f>
        <v>0</v>
      </c>
      <c r="Q210" s="56">
        <f>(Duluth!$E$19*10^3)/Duluth!$B$8</f>
        <v>0</v>
      </c>
      <c r="R210" s="56">
        <f>(Fairbanks!$E$19*10^3)/Fairbanks!$B$8</f>
        <v>0</v>
      </c>
    </row>
    <row r="211" spans="1:18">
      <c r="A211" s="48"/>
      <c r="B211" s="49" t="s">
        <v>84</v>
      </c>
      <c r="C211" s="56">
        <f>(Miami!$E$20*10^3)/Miami!$B$8</f>
        <v>0</v>
      </c>
      <c r="D211" s="56">
        <f>(Houston!$E$20*10^3)/Houston!$B$8</f>
        <v>0</v>
      </c>
      <c r="E211" s="56">
        <f>(Phoenix!$E$20*10^3)/Phoenix!$B$8</f>
        <v>0</v>
      </c>
      <c r="F211" s="56">
        <f>(Atlanta!$E$20*10^3)/Atlanta!$B$8</f>
        <v>0</v>
      </c>
      <c r="G211" s="56">
        <f>(LosAngeles!$E$20*10^3)/LosAngeles!$B$8</f>
        <v>0</v>
      </c>
      <c r="H211" s="56">
        <f>(LasVegas!$E$20*10^3)/LasVegas!$B$8</f>
        <v>0</v>
      </c>
      <c r="I211" s="56">
        <f>(SanFrancisco!$E$20*10^3)/SanFrancisco!$B$8</f>
        <v>0</v>
      </c>
      <c r="J211" s="56">
        <f>(Baltimore!$E$20*10^3)/Baltimore!$B$8</f>
        <v>0</v>
      </c>
      <c r="K211" s="56">
        <f>(Albuquerque!$E$20*10^3)/Albuquerque!$B$8</f>
        <v>0</v>
      </c>
      <c r="L211" s="56">
        <f>(Seattle!$E$20*10^3)/Seattle!$B$8</f>
        <v>0</v>
      </c>
      <c r="M211" s="56">
        <f>(Chicago!$E$20*10^3)/Chicago!$B$8</f>
        <v>0</v>
      </c>
      <c r="N211" s="56">
        <f>(Boulder!$E$20*10^3)/Boulder!$B$8</f>
        <v>0</v>
      </c>
      <c r="O211" s="56">
        <f>(Minneapolis!$E$20*10^3)/Minneapolis!$B$8</f>
        <v>0</v>
      </c>
      <c r="P211" s="56">
        <f>(Helena!$E$20*10^3)/Helena!$B$8</f>
        <v>0</v>
      </c>
      <c r="Q211" s="56">
        <f>(Duluth!$E$20*10^3)/Duluth!$B$8</f>
        <v>0</v>
      </c>
      <c r="R211" s="56">
        <f>(Fairbanks!$E$20*10^3)/Fairbanks!$B$8</f>
        <v>0</v>
      </c>
    </row>
    <row r="212" spans="1:18">
      <c r="A212" s="48"/>
      <c r="B212" s="49" t="s">
        <v>85</v>
      </c>
      <c r="C212" s="56">
        <f>(Miami!$E$21*10^3)/Miami!$B$8</f>
        <v>0</v>
      </c>
      <c r="D212" s="56">
        <f>(Houston!$E$21*10^3)/Houston!$B$8</f>
        <v>0</v>
      </c>
      <c r="E212" s="56">
        <f>(Phoenix!$E$21*10^3)/Phoenix!$B$8</f>
        <v>0</v>
      </c>
      <c r="F212" s="56">
        <f>(Atlanta!$E$21*10^3)/Atlanta!$B$8</f>
        <v>0</v>
      </c>
      <c r="G212" s="56">
        <f>(LosAngeles!$E$21*10^3)/LosAngeles!$B$8</f>
        <v>0</v>
      </c>
      <c r="H212" s="56">
        <f>(LasVegas!$E$21*10^3)/LasVegas!$B$8</f>
        <v>0</v>
      </c>
      <c r="I212" s="56">
        <f>(SanFrancisco!$E$21*10^3)/SanFrancisco!$B$8</f>
        <v>0</v>
      </c>
      <c r="J212" s="56">
        <f>(Baltimore!$E$21*10^3)/Baltimore!$B$8</f>
        <v>0</v>
      </c>
      <c r="K212" s="56">
        <f>(Albuquerque!$E$21*10^3)/Albuquerque!$B$8</f>
        <v>0</v>
      </c>
      <c r="L212" s="56">
        <f>(Seattle!$E$21*10^3)/Seattle!$B$8</f>
        <v>0</v>
      </c>
      <c r="M212" s="56">
        <f>(Chicago!$E$21*10^3)/Chicago!$B$8</f>
        <v>0</v>
      </c>
      <c r="N212" s="56">
        <f>(Boulder!$E$21*10^3)/Boulder!$B$8</f>
        <v>0</v>
      </c>
      <c r="O212" s="56">
        <f>(Minneapolis!$E$21*10^3)/Minneapolis!$B$8</f>
        <v>0</v>
      </c>
      <c r="P212" s="56">
        <f>(Helena!$E$21*10^3)/Helena!$B$8</f>
        <v>0</v>
      </c>
      <c r="Q212" s="56">
        <f>(Duluth!$E$21*10^3)/Duluth!$B$8</f>
        <v>0</v>
      </c>
      <c r="R212" s="56">
        <f>(Fairbanks!$E$21*10^3)/Fairbanks!$B$8</f>
        <v>0</v>
      </c>
    </row>
    <row r="213" spans="1:18">
      <c r="A213" s="48"/>
      <c r="B213" s="49" t="s">
        <v>86</v>
      </c>
      <c r="C213" s="56">
        <f>(Miami!$E$22*10^3)/Miami!$B$8</f>
        <v>0</v>
      </c>
      <c r="D213" s="56">
        <f>(Houston!$E$22*10^3)/Houston!$B$8</f>
        <v>0</v>
      </c>
      <c r="E213" s="56">
        <f>(Phoenix!$E$22*10^3)/Phoenix!$B$8</f>
        <v>0</v>
      </c>
      <c r="F213" s="56">
        <f>(Atlanta!$E$22*10^3)/Atlanta!$B$8</f>
        <v>0</v>
      </c>
      <c r="G213" s="56">
        <f>(LosAngeles!$E$22*10^3)/LosAngeles!$B$8</f>
        <v>0</v>
      </c>
      <c r="H213" s="56">
        <f>(LasVegas!$E$22*10^3)/LasVegas!$B$8</f>
        <v>0</v>
      </c>
      <c r="I213" s="56">
        <f>(SanFrancisco!$E$22*10^3)/SanFrancisco!$B$8</f>
        <v>0</v>
      </c>
      <c r="J213" s="56">
        <f>(Baltimore!$E$22*10^3)/Baltimore!$B$8</f>
        <v>0</v>
      </c>
      <c r="K213" s="56">
        <f>(Albuquerque!$E$22*10^3)/Albuquerque!$B$8</f>
        <v>0</v>
      </c>
      <c r="L213" s="56">
        <f>(Seattle!$E$22*10^3)/Seattle!$B$8</f>
        <v>0</v>
      </c>
      <c r="M213" s="56">
        <f>(Chicago!$E$22*10^3)/Chicago!$B$8</f>
        <v>0</v>
      </c>
      <c r="N213" s="56">
        <f>(Boulder!$E$22*10^3)/Boulder!$B$8</f>
        <v>0</v>
      </c>
      <c r="O213" s="56">
        <f>(Minneapolis!$E$22*10^3)/Minneapolis!$B$8</f>
        <v>0</v>
      </c>
      <c r="P213" s="56">
        <f>(Helena!$E$22*10^3)/Helena!$B$8</f>
        <v>0</v>
      </c>
      <c r="Q213" s="56">
        <f>(Duluth!$E$22*10^3)/Duluth!$B$8</f>
        <v>0</v>
      </c>
      <c r="R213" s="56">
        <f>(Fairbanks!$E$22*10^3)/Fairbanks!$B$8</f>
        <v>0</v>
      </c>
    </row>
    <row r="214" spans="1:18">
      <c r="A214" s="48"/>
      <c r="B214" s="49" t="s">
        <v>65</v>
      </c>
      <c r="C214" s="56">
        <f>(Miami!$E$23*10^3)/Miami!$B$8</f>
        <v>0</v>
      </c>
      <c r="D214" s="56">
        <f>(Houston!$E$23*10^3)/Houston!$B$8</f>
        <v>0</v>
      </c>
      <c r="E214" s="56">
        <f>(Phoenix!$E$23*10^3)/Phoenix!$B$8</f>
        <v>0</v>
      </c>
      <c r="F214" s="56">
        <f>(Atlanta!$E$23*10^3)/Atlanta!$B$8</f>
        <v>0</v>
      </c>
      <c r="G214" s="56">
        <f>(LosAngeles!$E$23*10^3)/LosAngeles!$B$8</f>
        <v>0</v>
      </c>
      <c r="H214" s="56">
        <f>(LasVegas!$E$23*10^3)/LasVegas!$B$8</f>
        <v>0</v>
      </c>
      <c r="I214" s="56">
        <f>(SanFrancisco!$E$23*10^3)/SanFrancisco!$B$8</f>
        <v>0</v>
      </c>
      <c r="J214" s="56">
        <f>(Baltimore!$E$23*10^3)/Baltimore!$B$8</f>
        <v>0</v>
      </c>
      <c r="K214" s="56">
        <f>(Albuquerque!$E$23*10^3)/Albuquerque!$B$8</f>
        <v>0</v>
      </c>
      <c r="L214" s="56">
        <f>(Seattle!$E$23*10^3)/Seattle!$B$8</f>
        <v>0</v>
      </c>
      <c r="M214" s="56">
        <f>(Chicago!$E$23*10^3)/Chicago!$B$8</f>
        <v>0</v>
      </c>
      <c r="N214" s="56">
        <f>(Boulder!$E$23*10^3)/Boulder!$B$8</f>
        <v>0</v>
      </c>
      <c r="O214" s="56">
        <f>(Minneapolis!$E$23*10^3)/Minneapolis!$B$8</f>
        <v>0</v>
      </c>
      <c r="P214" s="56">
        <f>(Helena!$E$23*10^3)/Helena!$B$8</f>
        <v>0</v>
      </c>
      <c r="Q214" s="56">
        <f>(Duluth!$E$23*10^3)/Duluth!$B$8</f>
        <v>0</v>
      </c>
      <c r="R214" s="56">
        <f>(Fairbanks!$E$23*10^3)/Fairbanks!$B$8</f>
        <v>0</v>
      </c>
    </row>
    <row r="215" spans="1:18">
      <c r="A215" s="48"/>
      <c r="B215" s="49" t="s">
        <v>87</v>
      </c>
      <c r="C215" s="56">
        <f>(Miami!$E$24*10^3)/Miami!$B$8</f>
        <v>0</v>
      </c>
      <c r="D215" s="56">
        <f>(Houston!$E$24*10^3)/Houston!$B$8</f>
        <v>0</v>
      </c>
      <c r="E215" s="56">
        <f>(Phoenix!$E$24*10^3)/Phoenix!$B$8</f>
        <v>0</v>
      </c>
      <c r="F215" s="56">
        <f>(Atlanta!$E$24*10^3)/Atlanta!$B$8</f>
        <v>0</v>
      </c>
      <c r="G215" s="56">
        <f>(LosAngeles!$E$24*10^3)/LosAngeles!$B$8</f>
        <v>0</v>
      </c>
      <c r="H215" s="56">
        <f>(LasVegas!$E$24*10^3)/LasVegas!$B$8</f>
        <v>0</v>
      </c>
      <c r="I215" s="56">
        <f>(SanFrancisco!$E$24*10^3)/SanFrancisco!$B$8</f>
        <v>0</v>
      </c>
      <c r="J215" s="56">
        <f>(Baltimore!$E$24*10^3)/Baltimore!$B$8</f>
        <v>0</v>
      </c>
      <c r="K215" s="56">
        <f>(Albuquerque!$E$24*10^3)/Albuquerque!$B$8</f>
        <v>0</v>
      </c>
      <c r="L215" s="56">
        <f>(Seattle!$E$24*10^3)/Seattle!$B$8</f>
        <v>0</v>
      </c>
      <c r="M215" s="56">
        <f>(Chicago!$E$24*10^3)/Chicago!$B$8</f>
        <v>0</v>
      </c>
      <c r="N215" s="56">
        <f>(Boulder!$E$24*10^3)/Boulder!$B$8</f>
        <v>0</v>
      </c>
      <c r="O215" s="56">
        <f>(Minneapolis!$E$24*10^3)/Minneapolis!$B$8</f>
        <v>0</v>
      </c>
      <c r="P215" s="56">
        <f>(Helena!$E$24*10^3)/Helena!$B$8</f>
        <v>0</v>
      </c>
      <c r="Q215" s="56">
        <f>(Duluth!$E$24*10^3)/Duluth!$B$8</f>
        <v>0</v>
      </c>
      <c r="R215" s="56">
        <f>(Fairbanks!$E$24*10^3)/Fairbanks!$B$8</f>
        <v>0</v>
      </c>
    </row>
    <row r="216" spans="1:18">
      <c r="A216" s="48"/>
      <c r="B216" s="49" t="s">
        <v>88</v>
      </c>
      <c r="C216" s="56">
        <f>(Miami!$E$25*10^3)/Miami!$B$8</f>
        <v>0</v>
      </c>
      <c r="D216" s="56">
        <f>(Houston!$E$25*10^3)/Houston!$B$8</f>
        <v>0</v>
      </c>
      <c r="E216" s="56">
        <f>(Phoenix!$E$25*10^3)/Phoenix!$B$8</f>
        <v>0</v>
      </c>
      <c r="F216" s="56">
        <f>(Atlanta!$E$25*10^3)/Atlanta!$B$8</f>
        <v>0</v>
      </c>
      <c r="G216" s="56">
        <f>(LosAngeles!$E$25*10^3)/LosAngeles!$B$8</f>
        <v>0</v>
      </c>
      <c r="H216" s="56">
        <f>(LasVegas!$E$25*10^3)/LasVegas!$B$8</f>
        <v>0</v>
      </c>
      <c r="I216" s="56">
        <f>(SanFrancisco!$E$25*10^3)/SanFrancisco!$B$8</f>
        <v>0</v>
      </c>
      <c r="J216" s="56">
        <f>(Baltimore!$E$25*10^3)/Baltimore!$B$8</f>
        <v>0</v>
      </c>
      <c r="K216" s="56">
        <f>(Albuquerque!$E$25*10^3)/Albuquerque!$B$8</f>
        <v>0</v>
      </c>
      <c r="L216" s="56">
        <f>(Seattle!$E$25*10^3)/Seattle!$B$8</f>
        <v>0</v>
      </c>
      <c r="M216" s="56">
        <f>(Chicago!$E$25*10^3)/Chicago!$B$8</f>
        <v>0</v>
      </c>
      <c r="N216" s="56">
        <f>(Boulder!$E$25*10^3)/Boulder!$B$8</f>
        <v>0</v>
      </c>
      <c r="O216" s="56">
        <f>(Minneapolis!$E$25*10^3)/Minneapolis!$B$8</f>
        <v>0</v>
      </c>
      <c r="P216" s="56">
        <f>(Helena!$E$25*10^3)/Helena!$B$8</f>
        <v>0</v>
      </c>
      <c r="Q216" s="56">
        <f>(Duluth!$E$25*10^3)/Duluth!$B$8</f>
        <v>0</v>
      </c>
      <c r="R216" s="56">
        <f>(Fairbanks!$E$25*10^3)/Fairbanks!$B$8</f>
        <v>0</v>
      </c>
    </row>
    <row r="217" spans="1:18">
      <c r="A217" s="48"/>
      <c r="B217" s="49" t="s">
        <v>89</v>
      </c>
      <c r="C217" s="56">
        <f>(Miami!$E$26*10^3)/Miami!$B$8</f>
        <v>0</v>
      </c>
      <c r="D217" s="56">
        <f>(Houston!$E$26*10^3)/Houston!$B$8</f>
        <v>0</v>
      </c>
      <c r="E217" s="56">
        <f>(Phoenix!$E$26*10^3)/Phoenix!$B$8</f>
        <v>0</v>
      </c>
      <c r="F217" s="56">
        <f>(Atlanta!$E$26*10^3)/Atlanta!$B$8</f>
        <v>0</v>
      </c>
      <c r="G217" s="56">
        <f>(LosAngeles!$E$26*10^3)/LosAngeles!$B$8</f>
        <v>0</v>
      </c>
      <c r="H217" s="56">
        <f>(LasVegas!$E$26*10^3)/LasVegas!$B$8</f>
        <v>0</v>
      </c>
      <c r="I217" s="56">
        <f>(SanFrancisco!$E$26*10^3)/SanFrancisco!$B$8</f>
        <v>0</v>
      </c>
      <c r="J217" s="56">
        <f>(Baltimore!$E$26*10^3)/Baltimore!$B$8</f>
        <v>0</v>
      </c>
      <c r="K217" s="56">
        <f>(Albuquerque!$E$26*10^3)/Albuquerque!$B$8</f>
        <v>0</v>
      </c>
      <c r="L217" s="56">
        <f>(Seattle!$E$26*10^3)/Seattle!$B$8</f>
        <v>0</v>
      </c>
      <c r="M217" s="56">
        <f>(Chicago!$E$26*10^3)/Chicago!$B$8</f>
        <v>0</v>
      </c>
      <c r="N217" s="56">
        <f>(Boulder!$E$26*10^3)/Boulder!$B$8</f>
        <v>0</v>
      </c>
      <c r="O217" s="56">
        <f>(Minneapolis!$E$26*10^3)/Minneapolis!$B$8</f>
        <v>0</v>
      </c>
      <c r="P217" s="56">
        <f>(Helena!$E$26*10^3)/Helena!$B$8</f>
        <v>0</v>
      </c>
      <c r="Q217" s="56">
        <f>(Duluth!$E$26*10^3)/Duluth!$B$8</f>
        <v>0</v>
      </c>
      <c r="R217" s="56">
        <f>(Fairbanks!$E$26*10^3)/Fairbanks!$B$8</f>
        <v>0</v>
      </c>
    </row>
    <row r="218" spans="1:18">
      <c r="A218" s="48"/>
      <c r="B218" s="49" t="s">
        <v>90</v>
      </c>
      <c r="C218" s="56">
        <f>(Miami!$E$28*10^3)/Miami!$B$8</f>
        <v>0</v>
      </c>
      <c r="D218" s="56">
        <f>(Houston!$E$28*10^3)/Houston!$B$8</f>
        <v>0</v>
      </c>
      <c r="E218" s="56">
        <f>(Phoenix!$E$28*10^3)/Phoenix!$B$8</f>
        <v>0</v>
      </c>
      <c r="F218" s="56">
        <f>(Atlanta!$E$28*10^3)/Atlanta!$B$8</f>
        <v>0</v>
      </c>
      <c r="G218" s="56">
        <f>(LosAngeles!$E$28*10^3)/LosAngeles!$B$8</f>
        <v>0</v>
      </c>
      <c r="H218" s="56">
        <f>(LasVegas!$E$28*10^3)/LasVegas!$B$8</f>
        <v>0</v>
      </c>
      <c r="I218" s="56">
        <f>(SanFrancisco!$E$28*10^3)/SanFrancisco!$B$8</f>
        <v>0</v>
      </c>
      <c r="J218" s="56">
        <f>(Baltimore!$E$28*10^3)/Baltimore!$B$8</f>
        <v>0</v>
      </c>
      <c r="K218" s="56">
        <f>(Albuquerque!$E$28*10^3)/Albuquerque!$B$8</f>
        <v>0</v>
      </c>
      <c r="L218" s="56">
        <f>(Seattle!$E$28*10^3)/Seattle!$B$8</f>
        <v>0</v>
      </c>
      <c r="M218" s="56">
        <f>(Chicago!$E$28*10^3)/Chicago!$B$8</f>
        <v>0</v>
      </c>
      <c r="N218" s="56">
        <f>(Boulder!$E$28*10^3)/Boulder!$B$8</f>
        <v>0</v>
      </c>
      <c r="O218" s="56">
        <f>(Minneapolis!$E$28*10^3)/Minneapolis!$B$8</f>
        <v>0</v>
      </c>
      <c r="P218" s="56">
        <f>(Helena!$E$28*10^3)/Helena!$B$8</f>
        <v>0</v>
      </c>
      <c r="Q218" s="56">
        <f>(Duluth!$E$28*10^3)/Duluth!$B$8</f>
        <v>0</v>
      </c>
      <c r="R218" s="56">
        <f>(Fairbanks!$E$28*10^3)/Fairbanks!$B$8</f>
        <v>0</v>
      </c>
    </row>
    <row r="219" spans="1:18">
      <c r="A219" s="48"/>
      <c r="B219" s="46" t="s">
        <v>238</v>
      </c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</row>
    <row r="220" spans="1:18">
      <c r="A220" s="48"/>
      <c r="B220" s="49" t="s">
        <v>70</v>
      </c>
      <c r="C220" s="56">
        <f>(Miami!$F$13*10^3)/Miami!$B$8</f>
        <v>0</v>
      </c>
      <c r="D220" s="56">
        <f>(Houston!$F$13*10^3)/Houston!$B$8</f>
        <v>0</v>
      </c>
      <c r="E220" s="56">
        <f>(Phoenix!$F$13*10^3)/Phoenix!$B$8</f>
        <v>0</v>
      </c>
      <c r="F220" s="56">
        <f>(Atlanta!$F$13*10^3)/Atlanta!$B$8</f>
        <v>0</v>
      </c>
      <c r="G220" s="56">
        <f>(LosAngeles!$F$13*10^3)/LosAngeles!$B$8</f>
        <v>0</v>
      </c>
      <c r="H220" s="56">
        <f>(LasVegas!$F$13*10^3)/LasVegas!$B$8</f>
        <v>0</v>
      </c>
      <c r="I220" s="56">
        <f>(SanFrancisco!$F$13*10^3)/SanFrancisco!$B$8</f>
        <v>0</v>
      </c>
      <c r="J220" s="56">
        <f>(Baltimore!$F$13*10^3)/Baltimore!$B$8</f>
        <v>0</v>
      </c>
      <c r="K220" s="56">
        <f>(Albuquerque!$F$13*10^3)/Albuquerque!$B$8</f>
        <v>0</v>
      </c>
      <c r="L220" s="56">
        <f>(Seattle!$F$13*10^3)/Seattle!$B$8</f>
        <v>0</v>
      </c>
      <c r="M220" s="56">
        <f>(Chicago!$F$13*10^3)/Chicago!$B$8</f>
        <v>0</v>
      </c>
      <c r="N220" s="56">
        <f>(Boulder!$F$13*10^3)/Boulder!$B$8</f>
        <v>0</v>
      </c>
      <c r="O220" s="56">
        <f>(Minneapolis!$F$13*10^3)/Minneapolis!$B$8</f>
        <v>0</v>
      </c>
      <c r="P220" s="56">
        <f>(Helena!$F$13*10^3)/Helena!$B$8</f>
        <v>0</v>
      </c>
      <c r="Q220" s="56">
        <f>(Duluth!$F$13*10^3)/Duluth!$B$8</f>
        <v>0</v>
      </c>
      <c r="R220" s="56">
        <f>(Fairbanks!$F$13*10^3)/Fairbanks!$B$8</f>
        <v>0</v>
      </c>
    </row>
    <row r="221" spans="1:18">
      <c r="A221" s="48"/>
      <c r="B221" s="49" t="s">
        <v>71</v>
      </c>
      <c r="C221" s="56">
        <f>(Miami!$F$14*10^3)/Miami!$B$8</f>
        <v>0</v>
      </c>
      <c r="D221" s="56">
        <f>(Houston!$F$14*10^3)/Houston!$B$8</f>
        <v>0</v>
      </c>
      <c r="E221" s="56">
        <f>(Phoenix!$F$14*10^3)/Phoenix!$B$8</f>
        <v>0</v>
      </c>
      <c r="F221" s="56">
        <f>(Atlanta!$F$14*10^3)/Atlanta!$B$8</f>
        <v>0</v>
      </c>
      <c r="G221" s="56">
        <f>(LosAngeles!$F$14*10^3)/LosAngeles!$B$8</f>
        <v>0</v>
      </c>
      <c r="H221" s="56">
        <f>(LasVegas!$F$14*10^3)/LasVegas!$B$8</f>
        <v>0</v>
      </c>
      <c r="I221" s="56">
        <f>(SanFrancisco!$F$14*10^3)/SanFrancisco!$B$8</f>
        <v>0</v>
      </c>
      <c r="J221" s="56">
        <f>(Baltimore!$F$14*10^3)/Baltimore!$B$8</f>
        <v>0</v>
      </c>
      <c r="K221" s="56">
        <f>(Albuquerque!$F$14*10^3)/Albuquerque!$B$8</f>
        <v>0</v>
      </c>
      <c r="L221" s="56">
        <f>(Seattle!$F$14*10^3)/Seattle!$B$8</f>
        <v>0</v>
      </c>
      <c r="M221" s="56">
        <f>(Chicago!$F$14*10^3)/Chicago!$B$8</f>
        <v>0</v>
      </c>
      <c r="N221" s="56">
        <f>(Boulder!$F$14*10^3)/Boulder!$B$8</f>
        <v>0</v>
      </c>
      <c r="O221" s="56">
        <f>(Minneapolis!$F$14*10^3)/Minneapolis!$B$8</f>
        <v>0</v>
      </c>
      <c r="P221" s="56">
        <f>(Helena!$F$14*10^3)/Helena!$B$8</f>
        <v>0</v>
      </c>
      <c r="Q221" s="56">
        <f>(Duluth!$F$14*10^3)/Duluth!$B$8</f>
        <v>0</v>
      </c>
      <c r="R221" s="56">
        <f>(Fairbanks!$F$14*10^3)/Fairbanks!$B$8</f>
        <v>0</v>
      </c>
    </row>
    <row r="222" spans="1:18">
      <c r="A222" s="48"/>
      <c r="B222" s="49" t="s">
        <v>79</v>
      </c>
      <c r="C222" s="56">
        <f>(Miami!$F$15*10^3)/Miami!$B$8</f>
        <v>0</v>
      </c>
      <c r="D222" s="56">
        <f>(Houston!$F$15*10^3)/Houston!$B$8</f>
        <v>0</v>
      </c>
      <c r="E222" s="56">
        <f>(Phoenix!$F$15*10^3)/Phoenix!$B$8</f>
        <v>0</v>
      </c>
      <c r="F222" s="56">
        <f>(Atlanta!$F$15*10^3)/Atlanta!$B$8</f>
        <v>0</v>
      </c>
      <c r="G222" s="56">
        <f>(LosAngeles!$F$15*10^3)/LosAngeles!$B$8</f>
        <v>0</v>
      </c>
      <c r="H222" s="56">
        <f>(LasVegas!$F$15*10^3)/LasVegas!$B$8</f>
        <v>0</v>
      </c>
      <c r="I222" s="56">
        <f>(SanFrancisco!$F$15*10^3)/SanFrancisco!$B$8</f>
        <v>0</v>
      </c>
      <c r="J222" s="56">
        <f>(Baltimore!$F$15*10^3)/Baltimore!$B$8</f>
        <v>0</v>
      </c>
      <c r="K222" s="56">
        <f>(Albuquerque!$F$15*10^3)/Albuquerque!$B$8</f>
        <v>0</v>
      </c>
      <c r="L222" s="56">
        <f>(Seattle!$F$15*10^3)/Seattle!$B$8</f>
        <v>0</v>
      </c>
      <c r="M222" s="56">
        <f>(Chicago!$F$15*10^3)/Chicago!$B$8</f>
        <v>0</v>
      </c>
      <c r="N222" s="56">
        <f>(Boulder!$F$15*10^3)/Boulder!$B$8</f>
        <v>0</v>
      </c>
      <c r="O222" s="56">
        <f>(Minneapolis!$F$15*10^3)/Minneapolis!$B$8</f>
        <v>0</v>
      </c>
      <c r="P222" s="56">
        <f>(Helena!$F$15*10^3)/Helena!$B$8</f>
        <v>0</v>
      </c>
      <c r="Q222" s="56">
        <f>(Duluth!$F$15*10^3)/Duluth!$B$8</f>
        <v>0</v>
      </c>
      <c r="R222" s="56">
        <f>(Fairbanks!$F$15*10^3)/Fairbanks!$B$8</f>
        <v>0</v>
      </c>
    </row>
    <row r="223" spans="1:18">
      <c r="A223" s="48"/>
      <c r="B223" s="49" t="s">
        <v>80</v>
      </c>
      <c r="C223" s="56">
        <f>(Miami!$F$16*10^3)/Miami!$B$8</f>
        <v>0</v>
      </c>
      <c r="D223" s="56">
        <f>(Houston!$F$16*10^3)/Houston!$B$8</f>
        <v>0</v>
      </c>
      <c r="E223" s="56">
        <f>(Phoenix!$F$16*10^3)/Phoenix!$B$8</f>
        <v>0</v>
      </c>
      <c r="F223" s="56">
        <f>(Atlanta!$F$16*10^3)/Atlanta!$B$8</f>
        <v>0</v>
      </c>
      <c r="G223" s="56">
        <f>(LosAngeles!$F$16*10^3)/LosAngeles!$B$8</f>
        <v>0</v>
      </c>
      <c r="H223" s="56">
        <f>(LasVegas!$F$16*10^3)/LasVegas!$B$8</f>
        <v>0</v>
      </c>
      <c r="I223" s="56">
        <f>(SanFrancisco!$F$16*10^3)/SanFrancisco!$B$8</f>
        <v>0</v>
      </c>
      <c r="J223" s="56">
        <f>(Baltimore!$F$16*10^3)/Baltimore!$B$8</f>
        <v>0</v>
      </c>
      <c r="K223" s="56">
        <f>(Albuquerque!$F$16*10^3)/Albuquerque!$B$8</f>
        <v>0</v>
      </c>
      <c r="L223" s="56">
        <f>(Seattle!$F$16*10^3)/Seattle!$B$8</f>
        <v>0</v>
      </c>
      <c r="M223" s="56">
        <f>(Chicago!$F$16*10^3)/Chicago!$B$8</f>
        <v>0</v>
      </c>
      <c r="N223" s="56">
        <f>(Boulder!$F$16*10^3)/Boulder!$B$8</f>
        <v>0</v>
      </c>
      <c r="O223" s="56">
        <f>(Minneapolis!$F$16*10^3)/Minneapolis!$B$8</f>
        <v>0</v>
      </c>
      <c r="P223" s="56">
        <f>(Helena!$F$16*10^3)/Helena!$B$8</f>
        <v>0</v>
      </c>
      <c r="Q223" s="56">
        <f>(Duluth!$F$16*10^3)/Duluth!$B$8</f>
        <v>0</v>
      </c>
      <c r="R223" s="56">
        <f>(Fairbanks!$F$16*10^3)/Fairbanks!$B$8</f>
        <v>0</v>
      </c>
    </row>
    <row r="224" spans="1:18">
      <c r="A224" s="48"/>
      <c r="B224" s="49" t="s">
        <v>81</v>
      </c>
      <c r="C224" s="56">
        <f>(Miami!$F$17*10^3)/Miami!$B$8</f>
        <v>0</v>
      </c>
      <c r="D224" s="56">
        <f>(Houston!$F$17*10^3)/Houston!$B$8</f>
        <v>0</v>
      </c>
      <c r="E224" s="56">
        <f>(Phoenix!$F$17*10^3)/Phoenix!$B$8</f>
        <v>0</v>
      </c>
      <c r="F224" s="56">
        <f>(Atlanta!$F$17*10^3)/Atlanta!$B$8</f>
        <v>0</v>
      </c>
      <c r="G224" s="56">
        <f>(LosAngeles!$F$17*10^3)/LosAngeles!$B$8</f>
        <v>0</v>
      </c>
      <c r="H224" s="56">
        <f>(LasVegas!$F$17*10^3)/LasVegas!$B$8</f>
        <v>0</v>
      </c>
      <c r="I224" s="56">
        <f>(SanFrancisco!$F$17*10^3)/SanFrancisco!$B$8</f>
        <v>0</v>
      </c>
      <c r="J224" s="56">
        <f>(Baltimore!$F$17*10^3)/Baltimore!$B$8</f>
        <v>0</v>
      </c>
      <c r="K224" s="56">
        <f>(Albuquerque!$F$17*10^3)/Albuquerque!$B$8</f>
        <v>0</v>
      </c>
      <c r="L224" s="56">
        <f>(Seattle!$F$17*10^3)/Seattle!$B$8</f>
        <v>0</v>
      </c>
      <c r="M224" s="56">
        <f>(Chicago!$F$17*10^3)/Chicago!$B$8</f>
        <v>0</v>
      </c>
      <c r="N224" s="56">
        <f>(Boulder!$F$17*10^3)/Boulder!$B$8</f>
        <v>0</v>
      </c>
      <c r="O224" s="56">
        <f>(Minneapolis!$F$17*10^3)/Minneapolis!$B$8</f>
        <v>0</v>
      </c>
      <c r="P224" s="56">
        <f>(Helena!$F$17*10^3)/Helena!$B$8</f>
        <v>0</v>
      </c>
      <c r="Q224" s="56">
        <f>(Duluth!$F$17*10^3)/Duluth!$B$8</f>
        <v>0</v>
      </c>
      <c r="R224" s="56">
        <f>(Fairbanks!$F$17*10^3)/Fairbanks!$B$8</f>
        <v>0</v>
      </c>
    </row>
    <row r="225" spans="1:18">
      <c r="A225" s="48"/>
      <c r="B225" s="49" t="s">
        <v>82</v>
      </c>
      <c r="C225" s="56">
        <f>(Miami!$F$18*10^3)/Miami!$B$8</f>
        <v>0</v>
      </c>
      <c r="D225" s="56">
        <f>(Houston!$F$18*10^3)/Houston!$B$8</f>
        <v>0</v>
      </c>
      <c r="E225" s="56">
        <f>(Phoenix!$F$18*10^3)/Phoenix!$B$8</f>
        <v>0</v>
      </c>
      <c r="F225" s="56">
        <f>(Atlanta!$F$18*10^3)/Atlanta!$B$8</f>
        <v>0</v>
      </c>
      <c r="G225" s="56">
        <f>(LosAngeles!$F$18*10^3)/LosAngeles!$B$8</f>
        <v>0</v>
      </c>
      <c r="H225" s="56">
        <f>(LasVegas!$F$18*10^3)/LasVegas!$B$8</f>
        <v>0</v>
      </c>
      <c r="I225" s="56">
        <f>(SanFrancisco!$F$18*10^3)/SanFrancisco!$B$8</f>
        <v>0</v>
      </c>
      <c r="J225" s="56">
        <f>(Baltimore!$F$18*10^3)/Baltimore!$B$8</f>
        <v>0</v>
      </c>
      <c r="K225" s="56">
        <f>(Albuquerque!$F$18*10^3)/Albuquerque!$B$8</f>
        <v>0</v>
      </c>
      <c r="L225" s="56">
        <f>(Seattle!$F$18*10^3)/Seattle!$B$8</f>
        <v>0</v>
      </c>
      <c r="M225" s="56">
        <f>(Chicago!$F$18*10^3)/Chicago!$B$8</f>
        <v>0</v>
      </c>
      <c r="N225" s="56">
        <f>(Boulder!$F$18*10^3)/Boulder!$B$8</f>
        <v>0</v>
      </c>
      <c r="O225" s="56">
        <f>(Minneapolis!$F$18*10^3)/Minneapolis!$B$8</f>
        <v>0</v>
      </c>
      <c r="P225" s="56">
        <f>(Helena!$F$18*10^3)/Helena!$B$8</f>
        <v>0</v>
      </c>
      <c r="Q225" s="56">
        <f>(Duluth!$F$18*10^3)/Duluth!$B$8</f>
        <v>0</v>
      </c>
      <c r="R225" s="56">
        <f>(Fairbanks!$F$18*10^3)/Fairbanks!$B$8</f>
        <v>0</v>
      </c>
    </row>
    <row r="226" spans="1:18">
      <c r="A226" s="48"/>
      <c r="B226" s="49" t="s">
        <v>83</v>
      </c>
      <c r="C226" s="56">
        <f>(Miami!$F$19*10^3)/Miami!$B$8</f>
        <v>0</v>
      </c>
      <c r="D226" s="56">
        <f>(Houston!$F$19*10^3)/Houston!$B$8</f>
        <v>0</v>
      </c>
      <c r="E226" s="56">
        <f>(Phoenix!$F$19*10^3)/Phoenix!$B$8</f>
        <v>0</v>
      </c>
      <c r="F226" s="56">
        <f>(Atlanta!$F$19*10^3)/Atlanta!$B$8</f>
        <v>0</v>
      </c>
      <c r="G226" s="56">
        <f>(LosAngeles!$F$19*10^3)/LosAngeles!$B$8</f>
        <v>0</v>
      </c>
      <c r="H226" s="56">
        <f>(LasVegas!$F$19*10^3)/LasVegas!$B$8</f>
        <v>0</v>
      </c>
      <c r="I226" s="56">
        <f>(SanFrancisco!$F$19*10^3)/SanFrancisco!$B$8</f>
        <v>0</v>
      </c>
      <c r="J226" s="56">
        <f>(Baltimore!$F$19*10^3)/Baltimore!$B$8</f>
        <v>0</v>
      </c>
      <c r="K226" s="56">
        <f>(Albuquerque!$F$19*10^3)/Albuquerque!$B$8</f>
        <v>0</v>
      </c>
      <c r="L226" s="56">
        <f>(Seattle!$F$19*10^3)/Seattle!$B$8</f>
        <v>0</v>
      </c>
      <c r="M226" s="56">
        <f>(Chicago!$F$19*10^3)/Chicago!$B$8</f>
        <v>0</v>
      </c>
      <c r="N226" s="56">
        <f>(Boulder!$F$19*10^3)/Boulder!$B$8</f>
        <v>0</v>
      </c>
      <c r="O226" s="56">
        <f>(Minneapolis!$F$19*10^3)/Minneapolis!$B$8</f>
        <v>0</v>
      </c>
      <c r="P226" s="56">
        <f>(Helena!$F$19*10^3)/Helena!$B$8</f>
        <v>0</v>
      </c>
      <c r="Q226" s="56">
        <f>(Duluth!$F$19*10^3)/Duluth!$B$8</f>
        <v>0</v>
      </c>
      <c r="R226" s="56">
        <f>(Fairbanks!$F$19*10^3)/Fairbanks!$B$8</f>
        <v>0</v>
      </c>
    </row>
    <row r="227" spans="1:18">
      <c r="A227" s="48"/>
      <c r="B227" s="49" t="s">
        <v>84</v>
      </c>
      <c r="C227" s="56">
        <f>(Miami!$F$20*10^3)/Miami!$B$8</f>
        <v>0</v>
      </c>
      <c r="D227" s="56">
        <f>(Houston!$F$20*10^3)/Houston!$B$8</f>
        <v>0</v>
      </c>
      <c r="E227" s="56">
        <f>(Phoenix!$F$20*10^3)/Phoenix!$B$8</f>
        <v>0</v>
      </c>
      <c r="F227" s="56">
        <f>(Atlanta!$F$20*10^3)/Atlanta!$B$8</f>
        <v>0</v>
      </c>
      <c r="G227" s="56">
        <f>(LosAngeles!$F$20*10^3)/LosAngeles!$B$8</f>
        <v>0</v>
      </c>
      <c r="H227" s="56">
        <f>(LasVegas!$F$20*10^3)/LasVegas!$B$8</f>
        <v>0</v>
      </c>
      <c r="I227" s="56">
        <f>(SanFrancisco!$F$20*10^3)/SanFrancisco!$B$8</f>
        <v>0</v>
      </c>
      <c r="J227" s="56">
        <f>(Baltimore!$F$20*10^3)/Baltimore!$B$8</f>
        <v>0</v>
      </c>
      <c r="K227" s="56">
        <f>(Albuquerque!$F$20*10^3)/Albuquerque!$B$8</f>
        <v>0</v>
      </c>
      <c r="L227" s="56">
        <f>(Seattle!$F$20*10^3)/Seattle!$B$8</f>
        <v>0</v>
      </c>
      <c r="M227" s="56">
        <f>(Chicago!$F$20*10^3)/Chicago!$B$8</f>
        <v>0</v>
      </c>
      <c r="N227" s="56">
        <f>(Boulder!$F$20*10^3)/Boulder!$B$8</f>
        <v>0</v>
      </c>
      <c r="O227" s="56">
        <f>(Minneapolis!$F$20*10^3)/Minneapolis!$B$8</f>
        <v>0</v>
      </c>
      <c r="P227" s="56">
        <f>(Helena!$F$20*10^3)/Helena!$B$8</f>
        <v>0</v>
      </c>
      <c r="Q227" s="56">
        <f>(Duluth!$F$20*10^3)/Duluth!$B$8</f>
        <v>0</v>
      </c>
      <c r="R227" s="56">
        <f>(Fairbanks!$F$20*10^3)/Fairbanks!$B$8</f>
        <v>0</v>
      </c>
    </row>
    <row r="228" spans="1:18">
      <c r="A228" s="48"/>
      <c r="B228" s="49" t="s">
        <v>85</v>
      </c>
      <c r="C228" s="56">
        <f>(Miami!$F$21*10^3)/Miami!$B$8</f>
        <v>0</v>
      </c>
      <c r="D228" s="56">
        <f>(Houston!$F$21*10^3)/Houston!$B$8</f>
        <v>0</v>
      </c>
      <c r="E228" s="56">
        <f>(Phoenix!$F$21*10^3)/Phoenix!$B$8</f>
        <v>0</v>
      </c>
      <c r="F228" s="56">
        <f>(Atlanta!$F$21*10^3)/Atlanta!$B$8</f>
        <v>0</v>
      </c>
      <c r="G228" s="56">
        <f>(LosAngeles!$F$21*10^3)/LosAngeles!$B$8</f>
        <v>0</v>
      </c>
      <c r="H228" s="56">
        <f>(LasVegas!$F$21*10^3)/LasVegas!$B$8</f>
        <v>0</v>
      </c>
      <c r="I228" s="56">
        <f>(SanFrancisco!$F$21*10^3)/SanFrancisco!$B$8</f>
        <v>0</v>
      </c>
      <c r="J228" s="56">
        <f>(Baltimore!$F$21*10^3)/Baltimore!$B$8</f>
        <v>0</v>
      </c>
      <c r="K228" s="56">
        <f>(Albuquerque!$F$21*10^3)/Albuquerque!$B$8</f>
        <v>0</v>
      </c>
      <c r="L228" s="56">
        <f>(Seattle!$F$21*10^3)/Seattle!$B$8</f>
        <v>0</v>
      </c>
      <c r="M228" s="56">
        <f>(Chicago!$F$21*10^3)/Chicago!$B$8</f>
        <v>0</v>
      </c>
      <c r="N228" s="56">
        <f>(Boulder!$F$21*10^3)/Boulder!$B$8</f>
        <v>0</v>
      </c>
      <c r="O228" s="56">
        <f>(Minneapolis!$F$21*10^3)/Minneapolis!$B$8</f>
        <v>0</v>
      </c>
      <c r="P228" s="56">
        <f>(Helena!$F$21*10^3)/Helena!$B$8</f>
        <v>0</v>
      </c>
      <c r="Q228" s="56">
        <f>(Duluth!$F$21*10^3)/Duluth!$B$8</f>
        <v>0</v>
      </c>
      <c r="R228" s="56">
        <f>(Fairbanks!$F$21*10^3)/Fairbanks!$B$8</f>
        <v>0</v>
      </c>
    </row>
    <row r="229" spans="1:18">
      <c r="A229" s="48"/>
      <c r="B229" s="49" t="s">
        <v>86</v>
      </c>
      <c r="C229" s="56">
        <f>(Miami!$F$22*10^3)/Miami!$B$8</f>
        <v>0</v>
      </c>
      <c r="D229" s="56">
        <f>(Houston!$F$22*10^3)/Houston!$B$8</f>
        <v>0</v>
      </c>
      <c r="E229" s="56">
        <f>(Phoenix!$F$22*10^3)/Phoenix!$B$8</f>
        <v>0</v>
      </c>
      <c r="F229" s="56">
        <f>(Atlanta!$F$22*10^3)/Atlanta!$B$8</f>
        <v>0</v>
      </c>
      <c r="G229" s="56">
        <f>(LosAngeles!$F$22*10^3)/LosAngeles!$B$8</f>
        <v>0</v>
      </c>
      <c r="H229" s="56">
        <f>(LasVegas!$F$22*10^3)/LasVegas!$B$8</f>
        <v>0</v>
      </c>
      <c r="I229" s="56">
        <f>(SanFrancisco!$F$22*10^3)/SanFrancisco!$B$8</f>
        <v>0</v>
      </c>
      <c r="J229" s="56">
        <f>(Baltimore!$F$22*10^3)/Baltimore!$B$8</f>
        <v>0</v>
      </c>
      <c r="K229" s="56">
        <f>(Albuquerque!$F$22*10^3)/Albuquerque!$B$8</f>
        <v>0</v>
      </c>
      <c r="L229" s="56">
        <f>(Seattle!$F$22*10^3)/Seattle!$B$8</f>
        <v>0</v>
      </c>
      <c r="M229" s="56">
        <f>(Chicago!$F$22*10^3)/Chicago!$B$8</f>
        <v>0</v>
      </c>
      <c r="N229" s="56">
        <f>(Boulder!$F$22*10^3)/Boulder!$B$8</f>
        <v>0</v>
      </c>
      <c r="O229" s="56">
        <f>(Minneapolis!$F$22*10^3)/Minneapolis!$B$8</f>
        <v>0</v>
      </c>
      <c r="P229" s="56">
        <f>(Helena!$F$22*10^3)/Helena!$B$8</f>
        <v>0</v>
      </c>
      <c r="Q229" s="56">
        <f>(Duluth!$F$22*10^3)/Duluth!$B$8</f>
        <v>0</v>
      </c>
      <c r="R229" s="56">
        <f>(Fairbanks!$F$22*10^3)/Fairbanks!$B$8</f>
        <v>0</v>
      </c>
    </row>
    <row r="230" spans="1:18">
      <c r="A230" s="48"/>
      <c r="B230" s="49" t="s">
        <v>65</v>
      </c>
      <c r="C230" s="56">
        <f>(Miami!$F$23*10^3)/Miami!$B$8</f>
        <v>0</v>
      </c>
      <c r="D230" s="56">
        <f>(Houston!$F$23*10^3)/Houston!$B$8</f>
        <v>0</v>
      </c>
      <c r="E230" s="56">
        <f>(Phoenix!$F$23*10^3)/Phoenix!$B$8</f>
        <v>0</v>
      </c>
      <c r="F230" s="56">
        <f>(Atlanta!$F$23*10^3)/Atlanta!$B$8</f>
        <v>0</v>
      </c>
      <c r="G230" s="56">
        <f>(LosAngeles!$F$23*10^3)/LosAngeles!$B$8</f>
        <v>0</v>
      </c>
      <c r="H230" s="56">
        <f>(LasVegas!$F$23*10^3)/LasVegas!$B$8</f>
        <v>0</v>
      </c>
      <c r="I230" s="56">
        <f>(SanFrancisco!$F$23*10^3)/SanFrancisco!$B$8</f>
        <v>0</v>
      </c>
      <c r="J230" s="56">
        <f>(Baltimore!$F$23*10^3)/Baltimore!$B$8</f>
        <v>0</v>
      </c>
      <c r="K230" s="56">
        <f>(Albuquerque!$F$23*10^3)/Albuquerque!$B$8</f>
        <v>0</v>
      </c>
      <c r="L230" s="56">
        <f>(Seattle!$F$23*10^3)/Seattle!$B$8</f>
        <v>0</v>
      </c>
      <c r="M230" s="56">
        <f>(Chicago!$F$23*10^3)/Chicago!$B$8</f>
        <v>0</v>
      </c>
      <c r="N230" s="56">
        <f>(Boulder!$F$23*10^3)/Boulder!$B$8</f>
        <v>0</v>
      </c>
      <c r="O230" s="56">
        <f>(Minneapolis!$F$23*10^3)/Minneapolis!$B$8</f>
        <v>0</v>
      </c>
      <c r="P230" s="56">
        <f>(Helena!$F$23*10^3)/Helena!$B$8</f>
        <v>0</v>
      </c>
      <c r="Q230" s="56">
        <f>(Duluth!$F$23*10^3)/Duluth!$B$8</f>
        <v>0</v>
      </c>
      <c r="R230" s="56">
        <f>(Fairbanks!$F$23*10^3)/Fairbanks!$B$8</f>
        <v>0</v>
      </c>
    </row>
    <row r="231" spans="1:18">
      <c r="A231" s="48"/>
      <c r="B231" s="49" t="s">
        <v>87</v>
      </c>
      <c r="C231" s="56">
        <f>(Miami!$F$24*10^3)/Miami!$B$8</f>
        <v>0</v>
      </c>
      <c r="D231" s="56">
        <f>(Houston!$F$24*10^3)/Houston!$B$8</f>
        <v>0</v>
      </c>
      <c r="E231" s="56">
        <f>(Phoenix!$F$24*10^3)/Phoenix!$B$8</f>
        <v>0</v>
      </c>
      <c r="F231" s="56">
        <f>(Atlanta!$F$24*10^3)/Atlanta!$B$8</f>
        <v>0</v>
      </c>
      <c r="G231" s="56">
        <f>(LosAngeles!$F$24*10^3)/LosAngeles!$B$8</f>
        <v>0</v>
      </c>
      <c r="H231" s="56">
        <f>(LasVegas!$F$24*10^3)/LasVegas!$B$8</f>
        <v>0</v>
      </c>
      <c r="I231" s="56">
        <f>(SanFrancisco!$F$24*10^3)/SanFrancisco!$B$8</f>
        <v>0</v>
      </c>
      <c r="J231" s="56">
        <f>(Baltimore!$F$24*10^3)/Baltimore!$B$8</f>
        <v>0</v>
      </c>
      <c r="K231" s="56">
        <f>(Albuquerque!$F$24*10^3)/Albuquerque!$B$8</f>
        <v>0</v>
      </c>
      <c r="L231" s="56">
        <f>(Seattle!$F$24*10^3)/Seattle!$B$8</f>
        <v>0</v>
      </c>
      <c r="M231" s="56">
        <f>(Chicago!$F$24*10^3)/Chicago!$B$8</f>
        <v>0</v>
      </c>
      <c r="N231" s="56">
        <f>(Boulder!$F$24*10^3)/Boulder!$B$8</f>
        <v>0</v>
      </c>
      <c r="O231" s="56">
        <f>(Minneapolis!$F$24*10^3)/Minneapolis!$B$8</f>
        <v>0</v>
      </c>
      <c r="P231" s="56">
        <f>(Helena!$F$24*10^3)/Helena!$B$8</f>
        <v>0</v>
      </c>
      <c r="Q231" s="56">
        <f>(Duluth!$F$24*10^3)/Duluth!$B$8</f>
        <v>0</v>
      </c>
      <c r="R231" s="56">
        <f>(Fairbanks!$F$24*10^3)/Fairbanks!$B$8</f>
        <v>0</v>
      </c>
    </row>
    <row r="232" spans="1:18">
      <c r="A232" s="48"/>
      <c r="B232" s="49" t="s">
        <v>88</v>
      </c>
      <c r="C232" s="56">
        <f>(Miami!$F$25*10^3)/Miami!$B$8</f>
        <v>0</v>
      </c>
      <c r="D232" s="56">
        <f>(Houston!$F$25*10^3)/Houston!$B$8</f>
        <v>0</v>
      </c>
      <c r="E232" s="56">
        <f>(Phoenix!$F$25*10^3)/Phoenix!$B$8</f>
        <v>0</v>
      </c>
      <c r="F232" s="56">
        <f>(Atlanta!$F$25*10^3)/Atlanta!$B$8</f>
        <v>0</v>
      </c>
      <c r="G232" s="56">
        <f>(LosAngeles!$F$25*10^3)/LosAngeles!$B$8</f>
        <v>0</v>
      </c>
      <c r="H232" s="56">
        <f>(LasVegas!$F$25*10^3)/LasVegas!$B$8</f>
        <v>0</v>
      </c>
      <c r="I232" s="56">
        <f>(SanFrancisco!$F$25*10^3)/SanFrancisco!$B$8</f>
        <v>0</v>
      </c>
      <c r="J232" s="56">
        <f>(Baltimore!$F$25*10^3)/Baltimore!$B$8</f>
        <v>0</v>
      </c>
      <c r="K232" s="56">
        <f>(Albuquerque!$F$25*10^3)/Albuquerque!$B$8</f>
        <v>0</v>
      </c>
      <c r="L232" s="56">
        <f>(Seattle!$F$25*10^3)/Seattle!$B$8</f>
        <v>0</v>
      </c>
      <c r="M232" s="56">
        <f>(Chicago!$F$25*10^3)/Chicago!$B$8</f>
        <v>0</v>
      </c>
      <c r="N232" s="56">
        <f>(Boulder!$F$25*10^3)/Boulder!$B$8</f>
        <v>0</v>
      </c>
      <c r="O232" s="56">
        <f>(Minneapolis!$F$25*10^3)/Minneapolis!$B$8</f>
        <v>0</v>
      </c>
      <c r="P232" s="56">
        <f>(Helena!$F$25*10^3)/Helena!$B$8</f>
        <v>0</v>
      </c>
      <c r="Q232" s="56">
        <f>(Duluth!$F$25*10^3)/Duluth!$B$8</f>
        <v>0</v>
      </c>
      <c r="R232" s="56">
        <f>(Fairbanks!$F$25*10^3)/Fairbanks!$B$8</f>
        <v>0</v>
      </c>
    </row>
    <row r="233" spans="1:18">
      <c r="A233" s="48"/>
      <c r="B233" s="49" t="s">
        <v>89</v>
      </c>
      <c r="C233" s="56">
        <f>(Miami!$F$26*10^3)/Miami!$B$8</f>
        <v>0</v>
      </c>
      <c r="D233" s="56">
        <f>(Houston!$F$26*10^3)/Houston!$B$8</f>
        <v>0</v>
      </c>
      <c r="E233" s="56">
        <f>(Phoenix!$F$26*10^3)/Phoenix!$B$8</f>
        <v>0</v>
      </c>
      <c r="F233" s="56">
        <f>(Atlanta!$F$26*10^3)/Atlanta!$B$8</f>
        <v>0</v>
      </c>
      <c r="G233" s="56">
        <f>(LosAngeles!$F$26*10^3)/LosAngeles!$B$8</f>
        <v>0</v>
      </c>
      <c r="H233" s="56">
        <f>(LasVegas!$F$26*10^3)/LasVegas!$B$8</f>
        <v>0</v>
      </c>
      <c r="I233" s="56">
        <f>(SanFrancisco!$F$26*10^3)/SanFrancisco!$B$8</f>
        <v>0</v>
      </c>
      <c r="J233" s="56">
        <f>(Baltimore!$F$26*10^3)/Baltimore!$B$8</f>
        <v>0</v>
      </c>
      <c r="K233" s="56">
        <f>(Albuquerque!$F$26*10^3)/Albuquerque!$B$8</f>
        <v>0</v>
      </c>
      <c r="L233" s="56">
        <f>(Seattle!$F$26*10^3)/Seattle!$B$8</f>
        <v>0</v>
      </c>
      <c r="M233" s="56">
        <f>(Chicago!$F$26*10^3)/Chicago!$B$8</f>
        <v>0</v>
      </c>
      <c r="N233" s="56">
        <f>(Boulder!$F$26*10^3)/Boulder!$B$8</f>
        <v>0</v>
      </c>
      <c r="O233" s="56">
        <f>(Minneapolis!$F$26*10^3)/Minneapolis!$B$8</f>
        <v>0</v>
      </c>
      <c r="P233" s="56">
        <f>(Helena!$F$26*10^3)/Helena!$B$8</f>
        <v>0</v>
      </c>
      <c r="Q233" s="56">
        <f>(Duluth!$F$26*10^3)/Duluth!$B$8</f>
        <v>0</v>
      </c>
      <c r="R233" s="56">
        <f>(Fairbanks!$F$26*10^3)/Fairbanks!$B$8</f>
        <v>0</v>
      </c>
    </row>
    <row r="234" spans="1:18">
      <c r="A234" s="48"/>
      <c r="B234" s="49" t="s">
        <v>90</v>
      </c>
      <c r="C234" s="56">
        <f>(Miami!$F$28*10^3)/Miami!$B$8</f>
        <v>0</v>
      </c>
      <c r="D234" s="56">
        <f>(Houston!$F$28*10^3)/Houston!$B$8</f>
        <v>0</v>
      </c>
      <c r="E234" s="56">
        <f>(Phoenix!$F$28*10^3)/Phoenix!$B$8</f>
        <v>0</v>
      </c>
      <c r="F234" s="56">
        <f>(Atlanta!$F$28*10^3)/Atlanta!$B$8</f>
        <v>0</v>
      </c>
      <c r="G234" s="56">
        <f>(LosAngeles!$F$28*10^3)/LosAngeles!$B$8</f>
        <v>0</v>
      </c>
      <c r="H234" s="56">
        <f>(LasVegas!$F$28*10^3)/LasVegas!$B$8</f>
        <v>0</v>
      </c>
      <c r="I234" s="56">
        <f>(SanFrancisco!$F$28*10^3)/SanFrancisco!$B$8</f>
        <v>0</v>
      </c>
      <c r="J234" s="56">
        <f>(Baltimore!$F$28*10^3)/Baltimore!$B$8</f>
        <v>0</v>
      </c>
      <c r="K234" s="56">
        <f>(Albuquerque!$F$28*10^3)/Albuquerque!$B$8</f>
        <v>0</v>
      </c>
      <c r="L234" s="56">
        <f>(Seattle!$F$28*10^3)/Seattle!$B$8</f>
        <v>0</v>
      </c>
      <c r="M234" s="56">
        <f>(Chicago!$F$28*10^3)/Chicago!$B$8</f>
        <v>0</v>
      </c>
      <c r="N234" s="56">
        <f>(Boulder!$F$28*10^3)/Boulder!$B$8</f>
        <v>0</v>
      </c>
      <c r="O234" s="56">
        <f>(Minneapolis!$F$28*10^3)/Minneapolis!$B$8</f>
        <v>0</v>
      </c>
      <c r="P234" s="56">
        <f>(Helena!$F$28*10^3)/Helena!$B$8</f>
        <v>0</v>
      </c>
      <c r="Q234" s="56">
        <f>(Duluth!$F$28*10^3)/Duluth!$B$8</f>
        <v>0</v>
      </c>
      <c r="R234" s="56">
        <f>(Fairbanks!$F$28*10^3)/Fairbanks!$B$8</f>
        <v>0</v>
      </c>
    </row>
    <row r="235" spans="1:18">
      <c r="A235" s="48"/>
      <c r="B235" s="46" t="s">
        <v>239</v>
      </c>
      <c r="C235" s="56">
        <f>(Miami!$B$2*10^3)/Miami!$B$8</f>
        <v>1185.3065559340196</v>
      </c>
      <c r="D235" s="56">
        <f>(Houston!$B$2*10^3)/Houston!$B$8</f>
        <v>1128.0330284358374</v>
      </c>
      <c r="E235" s="56">
        <f>(Phoenix!$B$2*10^3)/Phoenix!$B$8</f>
        <v>1097.6262007730872</v>
      </c>
      <c r="F235" s="56">
        <f>(Atlanta!$B$2*10^3)/Atlanta!$B$8</f>
        <v>1190.8990011098779</v>
      </c>
      <c r="G235" s="56">
        <f>(LosAngeles!$B$2*10^3)/LosAngeles!$B$8</f>
        <v>904.96191970607367</v>
      </c>
      <c r="H235" s="56">
        <f>(LasVegas!$B$2*10^3)/LasVegas!$B$8</f>
        <v>1080.9971678977381</v>
      </c>
      <c r="I235" s="56">
        <f>(SanFrancisco!$B$2*10^3)/SanFrancisco!$B$8</f>
        <v>995.5222166940946</v>
      </c>
      <c r="J235" s="56">
        <f>(Baltimore!$B$2*10^3)/Baltimore!$B$8</f>
        <v>1366.3601745187339</v>
      </c>
      <c r="K235" s="56">
        <f>(Albuquerque!$B$2*10^3)/Albuquerque!$B$8</f>
        <v>1184.0101037161774</v>
      </c>
      <c r="L235" s="56">
        <f>(Seattle!$B$2*10^3)/Seattle!$B$8</f>
        <v>1222.9802135558191</v>
      </c>
      <c r="M235" s="56">
        <f>(Chicago!$B$2*10^3)/Chicago!$B$8</f>
        <v>1581.5090512457421</v>
      </c>
      <c r="N235" s="56">
        <f>(Boulder!$B$2*10^3)/Boulder!$B$8</f>
        <v>1346.5641624248917</v>
      </c>
      <c r="O235" s="56">
        <f>(Minneapolis!$B$2*10^3)/Minneapolis!$B$8</f>
        <v>1819.9127406330131</v>
      </c>
      <c r="P235" s="56">
        <f>(Helena!$B$2*10^3)/Helena!$B$8</f>
        <v>1620.8475257376861</v>
      </c>
      <c r="Q235" s="56">
        <f>(Duluth!$B$2*10^3)/Duluth!$B$8</f>
        <v>2026.1395384438745</v>
      </c>
      <c r="R235" s="56">
        <f>(Fairbanks!$B$2*10^3)/Fairbanks!$B$8</f>
        <v>2874.933024608672</v>
      </c>
    </row>
    <row r="236" spans="1:18">
      <c r="A236" s="46" t="s">
        <v>264</v>
      </c>
      <c r="B236" s="4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1:18">
      <c r="A237" s="48"/>
      <c r="B237" s="46" t="s">
        <v>263</v>
      </c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1:18">
      <c r="A238" s="48"/>
      <c r="B238" s="49" t="s">
        <v>261</v>
      </c>
      <c r="C238" s="75">
        <f>10^(-3)*Miami!$C194</f>
        <v>160.70504600000001</v>
      </c>
      <c r="D238" s="75">
        <f>10^(-3)*Houston!$C194</f>
        <v>136.79138699999999</v>
      </c>
      <c r="E238" s="75">
        <f>10^(-3)*Phoenix!$C194</f>
        <v>120.489205</v>
      </c>
      <c r="F238" s="75">
        <f>10^(-3)*Atlanta!$C194</f>
        <v>107.04192900000001</v>
      </c>
      <c r="G238" s="75">
        <f>10^(-3)*LosAngeles!$C194</f>
        <v>126.38214200000002</v>
      </c>
      <c r="H238" s="75">
        <f>10^(-3)*LasVegas!$C194</f>
        <v>100.61224700000001</v>
      </c>
      <c r="I238" s="75">
        <f>10^(-3)*SanFrancisco!$C194</f>
        <v>97.337061000000006</v>
      </c>
      <c r="J238" s="75">
        <f>10^(-3)*Baltimore!$C194</f>
        <v>98.948107000000007</v>
      </c>
      <c r="K238" s="75">
        <f>10^(-3)*Albuquerque!$C194</f>
        <v>99.099498000000011</v>
      </c>
      <c r="L238" s="75">
        <f>10^(-3)*Seattle!$C194</f>
        <v>97.658758000000006</v>
      </c>
      <c r="M238" s="75">
        <f>10^(-3)*Chicago!$C194</f>
        <v>101.129812</v>
      </c>
      <c r="N238" s="75">
        <f>10^(-3)*Boulder!$C194</f>
        <v>101.173992</v>
      </c>
      <c r="O238" s="75">
        <f>10^(-3)*Minneapolis!$C194</f>
        <v>103.01861599999999</v>
      </c>
      <c r="P238" s="75">
        <f>10^(-3)*Helena!$C194</f>
        <v>104.098567</v>
      </c>
      <c r="Q238" s="75">
        <f>10^(-3)*Duluth!$C194</f>
        <v>104.128263</v>
      </c>
      <c r="R238" s="75">
        <f>10^(-3)*Fairbanks!$C194</f>
        <v>113.179271</v>
      </c>
    </row>
    <row r="239" spans="1:18">
      <c r="A239" s="48"/>
      <c r="B239" s="49" t="s">
        <v>260</v>
      </c>
      <c r="C239" s="75">
        <f>10^(-3)*Miami!$C195</f>
        <v>168.42103700000001</v>
      </c>
      <c r="D239" s="75">
        <f>10^(-3)*Houston!$C195</f>
        <v>136.82340299999998</v>
      </c>
      <c r="E239" s="75">
        <f>10^(-3)*Phoenix!$C195</f>
        <v>125.056251</v>
      </c>
      <c r="F239" s="75">
        <f>10^(-3)*Atlanta!$C195</f>
        <v>112.98633100000001</v>
      </c>
      <c r="G239" s="75">
        <f>10^(-3)*LosAngeles!$C195</f>
        <v>122.387665</v>
      </c>
      <c r="H239" s="75">
        <f>10^(-3)*LasVegas!$C195</f>
        <v>104.217394</v>
      </c>
      <c r="I239" s="75">
        <f>10^(-3)*SanFrancisco!$C195</f>
        <v>105.858841</v>
      </c>
      <c r="J239" s="75">
        <f>10^(-3)*Baltimore!$C195</f>
        <v>98.948107000000007</v>
      </c>
      <c r="K239" s="75">
        <f>10^(-3)*Albuquerque!$C195</f>
        <v>102.71394000000001</v>
      </c>
      <c r="L239" s="75">
        <f>10^(-3)*Seattle!$C195</f>
        <v>97.760459000000012</v>
      </c>
      <c r="M239" s="75">
        <f>10^(-3)*Chicago!$C195</f>
        <v>101.129812</v>
      </c>
      <c r="N239" s="75">
        <f>10^(-3)*Boulder!$C195</f>
        <v>100.838672</v>
      </c>
      <c r="O239" s="75">
        <f>10^(-3)*Minneapolis!$C195</f>
        <v>103.01861599999999</v>
      </c>
      <c r="P239" s="75">
        <f>10^(-3)*Helena!$C195</f>
        <v>104.098567</v>
      </c>
      <c r="Q239" s="75">
        <f>10^(-3)*Duluth!$C195</f>
        <v>104.128263</v>
      </c>
      <c r="R239" s="75">
        <f>10^(-3)*Fairbanks!$C195</f>
        <v>113.179271</v>
      </c>
    </row>
    <row r="240" spans="1:18">
      <c r="A240" s="48"/>
      <c r="B240" s="69" t="s">
        <v>259</v>
      </c>
      <c r="C240" s="75">
        <f>10^(-3)*Miami!$C196</f>
        <v>169.34861300000003</v>
      </c>
      <c r="D240" s="75">
        <f>10^(-3)*Houston!$C196</f>
        <v>142.05199500000001</v>
      </c>
      <c r="E240" s="75">
        <f>10^(-3)*Phoenix!$C196</f>
        <v>143.681839</v>
      </c>
      <c r="F240" s="75">
        <f>10^(-3)*Atlanta!$C196</f>
        <v>121.158534</v>
      </c>
      <c r="G240" s="75">
        <f>10^(-3)*LosAngeles!$C196</f>
        <v>122.011578</v>
      </c>
      <c r="H240" s="75">
        <f>10^(-3)*LasVegas!$C196</f>
        <v>113.27258900000001</v>
      </c>
      <c r="I240" s="75">
        <f>10^(-3)*SanFrancisco!$C196</f>
        <v>97.267381999999998</v>
      </c>
      <c r="J240" s="75">
        <f>10^(-3)*Baltimore!$C196</f>
        <v>116.62563</v>
      </c>
      <c r="K240" s="75">
        <f>10^(-3)*Albuquerque!$C196</f>
        <v>103.549711</v>
      </c>
      <c r="L240" s="75">
        <f>10^(-3)*Seattle!$C196</f>
        <v>98.792371000000003</v>
      </c>
      <c r="M240" s="75">
        <f>10^(-3)*Chicago!$C196</f>
        <v>106.253861</v>
      </c>
      <c r="N240" s="75">
        <f>10^(-3)*Boulder!$C196</f>
        <v>107.52300700000001</v>
      </c>
      <c r="O240" s="75">
        <f>10^(-3)*Minneapolis!$C196</f>
        <v>103.01861599999999</v>
      </c>
      <c r="P240" s="75">
        <f>10^(-3)*Helena!$C196</f>
        <v>100.81670200000001</v>
      </c>
      <c r="Q240" s="75">
        <f>10^(-3)*Duluth!$C196</f>
        <v>104.128263</v>
      </c>
      <c r="R240" s="75">
        <f>10^(-3)*Fairbanks!$C196</f>
        <v>113.179271</v>
      </c>
    </row>
    <row r="241" spans="1:18">
      <c r="A241" s="48"/>
      <c r="B241" s="69" t="s">
        <v>258</v>
      </c>
      <c r="C241" s="75">
        <f>10^(-3)*Miami!$C197</f>
        <v>176.47099400000002</v>
      </c>
      <c r="D241" s="75">
        <f>10^(-3)*Houston!$C197</f>
        <v>160.007139</v>
      </c>
      <c r="E241" s="75">
        <f>10^(-3)*Phoenix!$C197</f>
        <v>147.801759</v>
      </c>
      <c r="F241" s="75">
        <f>10^(-3)*Atlanta!$C197</f>
        <v>139.79541900000001</v>
      </c>
      <c r="G241" s="75">
        <f>10^(-3)*LosAngeles!$C197</f>
        <v>130.555643</v>
      </c>
      <c r="H241" s="75">
        <f>10^(-3)*LasVegas!$C197</f>
        <v>136.481517</v>
      </c>
      <c r="I241" s="75">
        <f>10^(-3)*SanFrancisco!$C197</f>
        <v>110.342038</v>
      </c>
      <c r="J241" s="75">
        <f>10^(-3)*Baltimore!$C197</f>
        <v>117.28367900000001</v>
      </c>
      <c r="K241" s="75">
        <f>10^(-3)*Albuquerque!$C197</f>
        <v>119.36638499999999</v>
      </c>
      <c r="L241" s="75">
        <f>10^(-3)*Seattle!$C197</f>
        <v>103.85398600000001</v>
      </c>
      <c r="M241" s="75">
        <f>10^(-3)*Chicago!$C197</f>
        <v>108.15200100000001</v>
      </c>
      <c r="N241" s="75">
        <f>10^(-3)*Boulder!$C197</f>
        <v>113.35467200000001</v>
      </c>
      <c r="O241" s="75">
        <f>10^(-3)*Minneapolis!$C197</f>
        <v>112.87991599999999</v>
      </c>
      <c r="P241" s="75">
        <f>10^(-3)*Helena!$C197</f>
        <v>98.457974000000007</v>
      </c>
      <c r="Q241" s="75">
        <f>10^(-3)*Duluth!$C197</f>
        <v>99.058851000000004</v>
      </c>
      <c r="R241" s="75">
        <f>10^(-3)*Fairbanks!$C197</f>
        <v>107.306271</v>
      </c>
    </row>
    <row r="242" spans="1:18">
      <c r="A242" s="48"/>
      <c r="B242" s="69" t="s">
        <v>241</v>
      </c>
      <c r="C242" s="75">
        <f>10^(-3)*Miami!$C198</f>
        <v>186.095001</v>
      </c>
      <c r="D242" s="75">
        <f>10^(-3)*Houston!$C198</f>
        <v>170.46526</v>
      </c>
      <c r="E242" s="75">
        <f>10^(-3)*Phoenix!$C198</f>
        <v>168.061645</v>
      </c>
      <c r="F242" s="75">
        <f>10^(-3)*Atlanta!$C198</f>
        <v>152.111412</v>
      </c>
      <c r="G242" s="75">
        <f>10^(-3)*LosAngeles!$C198</f>
        <v>127.34648200000001</v>
      </c>
      <c r="H242" s="75">
        <f>10^(-3)*LasVegas!$C198</f>
        <v>148.250891</v>
      </c>
      <c r="I242" s="75">
        <f>10^(-3)*SanFrancisco!$C198</f>
        <v>112.17936999999999</v>
      </c>
      <c r="J242" s="75">
        <f>10^(-3)*Baltimore!$C198</f>
        <v>136.529123</v>
      </c>
      <c r="K242" s="75">
        <f>10^(-3)*Albuquerque!$C198</f>
        <v>126.527182</v>
      </c>
      <c r="L242" s="75">
        <f>10^(-3)*Seattle!$C198</f>
        <v>110.836414</v>
      </c>
      <c r="M242" s="75">
        <f>10^(-3)*Chicago!$C198</f>
        <v>139.32411400000001</v>
      </c>
      <c r="N242" s="75">
        <f>10^(-3)*Boulder!$C198</f>
        <v>121.60362300000001</v>
      </c>
      <c r="O242" s="75">
        <f>10^(-3)*Minneapolis!$C198</f>
        <v>163.80198000000001</v>
      </c>
      <c r="P242" s="75">
        <f>10^(-3)*Helena!$C198</f>
        <v>117.543814</v>
      </c>
      <c r="Q242" s="75">
        <f>10^(-3)*Duluth!$C198</f>
        <v>115.470955</v>
      </c>
      <c r="R242" s="75">
        <f>10^(-3)*Fairbanks!$C198</f>
        <v>113.7637</v>
      </c>
    </row>
    <row r="243" spans="1:18">
      <c r="A243" s="48"/>
      <c r="B243" s="69" t="s">
        <v>257</v>
      </c>
      <c r="C243" s="75">
        <f>10^(-3)*Miami!$C199</f>
        <v>193.06444500000001</v>
      </c>
      <c r="D243" s="75">
        <f>10^(-3)*Houston!$C199</f>
        <v>172.19577699999999</v>
      </c>
      <c r="E243" s="75">
        <f>10^(-3)*Phoenix!$C199</f>
        <v>190.63323300000002</v>
      </c>
      <c r="F243" s="75">
        <f>10^(-3)*Atlanta!$C199</f>
        <v>163.652593</v>
      </c>
      <c r="G243" s="75">
        <f>10^(-3)*LosAngeles!$C199</f>
        <v>129.381911</v>
      </c>
      <c r="H243" s="75">
        <f>10^(-3)*LasVegas!$C199</f>
        <v>169.16705999999999</v>
      </c>
      <c r="I243" s="75">
        <f>10^(-3)*SanFrancisco!$C199</f>
        <v>113.52992200000001</v>
      </c>
      <c r="J243" s="75">
        <f>10^(-3)*Baltimore!$C199</f>
        <v>163.42560600000002</v>
      </c>
      <c r="K243" s="75">
        <f>10^(-3)*Albuquerque!$C199</f>
        <v>137.32064000000003</v>
      </c>
      <c r="L243" s="75">
        <f>10^(-3)*Seattle!$C199</f>
        <v>115.69856900000001</v>
      </c>
      <c r="M243" s="75">
        <f>10^(-3)*Chicago!$C199</f>
        <v>164.95430500000001</v>
      </c>
      <c r="N243" s="75">
        <f>10^(-3)*Boulder!$C199</f>
        <v>132.480953</v>
      </c>
      <c r="O243" s="75">
        <f>10^(-3)*Minneapolis!$C199</f>
        <v>162.34338300000002</v>
      </c>
      <c r="P243" s="75">
        <f>10^(-3)*Helena!$C199</f>
        <v>141.97875300000001</v>
      </c>
      <c r="Q243" s="75">
        <f>10^(-3)*Duluth!$C199</f>
        <v>140.162779</v>
      </c>
      <c r="R243" s="75">
        <f>10^(-3)*Fairbanks!$C199</f>
        <v>131.35073499999999</v>
      </c>
    </row>
    <row r="244" spans="1:18">
      <c r="A244" s="48"/>
      <c r="B244" s="69" t="s">
        <v>256</v>
      </c>
      <c r="C244" s="75">
        <f>10^(-3)*Miami!$C200</f>
        <v>187.29593500000001</v>
      </c>
      <c r="D244" s="75">
        <f>10^(-3)*Houston!$C200</f>
        <v>178.506336</v>
      </c>
      <c r="E244" s="75">
        <f>10^(-3)*Phoenix!$C200</f>
        <v>188.73383999999999</v>
      </c>
      <c r="F244" s="75">
        <f>10^(-3)*Atlanta!$C200</f>
        <v>177.03040200000001</v>
      </c>
      <c r="G244" s="75">
        <f>10^(-3)*LosAngeles!$C200</f>
        <v>136.73368200000002</v>
      </c>
      <c r="H244" s="75">
        <f>10^(-3)*LasVegas!$C200</f>
        <v>167.76889700000001</v>
      </c>
      <c r="I244" s="75">
        <f>10^(-3)*SanFrancisco!$C200</f>
        <v>122.086465</v>
      </c>
      <c r="J244" s="75">
        <f>10^(-3)*Baltimore!$C200</f>
        <v>168.94882000000001</v>
      </c>
      <c r="K244" s="75">
        <f>10^(-3)*Albuquerque!$C200</f>
        <v>140.832785</v>
      </c>
      <c r="L244" s="75">
        <f>10^(-3)*Seattle!$C200</f>
        <v>125.66681299999999</v>
      </c>
      <c r="M244" s="75">
        <f>10^(-3)*Chicago!$C200</f>
        <v>167.430645</v>
      </c>
      <c r="N244" s="75">
        <f>10^(-3)*Boulder!$C200</f>
        <v>139.292035</v>
      </c>
      <c r="O244" s="75">
        <f>10^(-3)*Minneapolis!$C200</f>
        <v>170.00050899999999</v>
      </c>
      <c r="P244" s="75">
        <f>10^(-3)*Helena!$C200</f>
        <v>142.65437800000001</v>
      </c>
      <c r="Q244" s="75">
        <f>10^(-3)*Duluth!$C200</f>
        <v>156.76064199999999</v>
      </c>
      <c r="R244" s="75">
        <f>10^(-3)*Fairbanks!$C200</f>
        <v>139.26648499999999</v>
      </c>
    </row>
    <row r="245" spans="1:18">
      <c r="A245" s="48"/>
      <c r="B245" s="69" t="s">
        <v>255</v>
      </c>
      <c r="C245" s="75">
        <f>10^(-3)*Miami!$C201</f>
        <v>194.79833400000001</v>
      </c>
      <c r="D245" s="75">
        <f>10^(-3)*Houston!$C201</f>
        <v>177.25773000000001</v>
      </c>
      <c r="E245" s="75">
        <f>10^(-3)*Phoenix!$C201</f>
        <v>188.00769299999999</v>
      </c>
      <c r="F245" s="75">
        <f>10^(-3)*Atlanta!$C201</f>
        <v>168.49168100000003</v>
      </c>
      <c r="G245" s="75">
        <f>10^(-3)*LosAngeles!$C201</f>
        <v>146.217648</v>
      </c>
      <c r="H245" s="75">
        <f>10^(-3)*LasVegas!$C201</f>
        <v>164.99804</v>
      </c>
      <c r="I245" s="75">
        <f>10^(-3)*SanFrancisco!$C201</f>
        <v>118.01872100000001</v>
      </c>
      <c r="J245" s="75">
        <f>10^(-3)*Baltimore!$C201</f>
        <v>169.033492</v>
      </c>
      <c r="K245" s="75">
        <f>10^(-3)*Albuquerque!$C201</f>
        <v>139.87238399999998</v>
      </c>
      <c r="L245" s="75">
        <f>10^(-3)*Seattle!$C201</f>
        <v>121.796447</v>
      </c>
      <c r="M245" s="75">
        <f>10^(-3)*Chicago!$C201</f>
        <v>165.945674</v>
      </c>
      <c r="N245" s="75">
        <f>10^(-3)*Boulder!$C201</f>
        <v>140.83283400000002</v>
      </c>
      <c r="O245" s="75">
        <f>10^(-3)*Minneapolis!$C201</f>
        <v>161.273864</v>
      </c>
      <c r="P245" s="75">
        <f>10^(-3)*Helena!$C201</f>
        <v>138.03995699999999</v>
      </c>
      <c r="Q245" s="75">
        <f>10^(-3)*Duluth!$C201</f>
        <v>154.46380300000001</v>
      </c>
      <c r="R245" s="75">
        <f>10^(-3)*Fairbanks!$C201</f>
        <v>131.551839</v>
      </c>
    </row>
    <row r="246" spans="1:18">
      <c r="A246" s="48"/>
      <c r="B246" s="69" t="s">
        <v>254</v>
      </c>
      <c r="C246" s="75">
        <f>10^(-3)*Miami!$C202</f>
        <v>187.14276500000003</v>
      </c>
      <c r="D246" s="75">
        <f>10^(-3)*Houston!$C202</f>
        <v>176.138598</v>
      </c>
      <c r="E246" s="75">
        <f>10^(-3)*Phoenix!$C202</f>
        <v>178.099042</v>
      </c>
      <c r="F246" s="75">
        <f>10^(-3)*Atlanta!$C202</f>
        <v>158.337388</v>
      </c>
      <c r="G246" s="75">
        <f>10^(-3)*LosAngeles!$C202</f>
        <v>143.45926399999999</v>
      </c>
      <c r="H246" s="75">
        <f>10^(-3)*LasVegas!$C202</f>
        <v>161.06840700000001</v>
      </c>
      <c r="I246" s="75">
        <f>10^(-3)*SanFrancisco!$C202</f>
        <v>132.08506200000002</v>
      </c>
      <c r="J246" s="75">
        <f>10^(-3)*Baltimore!$C202</f>
        <v>147.24609799999999</v>
      </c>
      <c r="K246" s="75">
        <f>10^(-3)*Albuquerque!$C202</f>
        <v>128.61141599999999</v>
      </c>
      <c r="L246" s="75">
        <f>10^(-3)*Seattle!$C202</f>
        <v>136.60334400000002</v>
      </c>
      <c r="M246" s="75">
        <f>10^(-3)*Chicago!$C202</f>
        <v>142.83430100000001</v>
      </c>
      <c r="N246" s="75">
        <f>10^(-3)*Boulder!$C202</f>
        <v>131.391446</v>
      </c>
      <c r="O246" s="75">
        <f>10^(-3)*Minneapolis!$C202</f>
        <v>140.48844</v>
      </c>
      <c r="P246" s="75">
        <f>10^(-3)*Helena!$C202</f>
        <v>129.54661400000001</v>
      </c>
      <c r="Q246" s="75">
        <f>10^(-3)*Duluth!$C202</f>
        <v>129.35506100000001</v>
      </c>
      <c r="R246" s="75">
        <f>10^(-3)*Fairbanks!$C202</f>
        <v>108.29235000000001</v>
      </c>
    </row>
    <row r="247" spans="1:18">
      <c r="A247" s="48"/>
      <c r="B247" s="69" t="s">
        <v>253</v>
      </c>
      <c r="C247" s="75">
        <f>10^(-3)*Miami!$C203</f>
        <v>184.62204800000001</v>
      </c>
      <c r="D247" s="75">
        <f>10^(-3)*Houston!$C203</f>
        <v>158.083122</v>
      </c>
      <c r="E247" s="75">
        <f>10^(-3)*Phoenix!$C203</f>
        <v>151.035144</v>
      </c>
      <c r="F247" s="75">
        <f>10^(-3)*Atlanta!$C203</f>
        <v>146.25925000000001</v>
      </c>
      <c r="G247" s="75">
        <f>10^(-3)*LosAngeles!$C203</f>
        <v>134.91709800000001</v>
      </c>
      <c r="H247" s="75">
        <f>10^(-3)*LasVegas!$C203</f>
        <v>138.39148800000001</v>
      </c>
      <c r="I247" s="75">
        <f>10^(-3)*SanFrancisco!$C203</f>
        <v>111.829161</v>
      </c>
      <c r="J247" s="75">
        <f>10^(-3)*Baltimore!$C203</f>
        <v>131.036744</v>
      </c>
      <c r="K247" s="75">
        <f>10^(-3)*Albuquerque!$C203</f>
        <v>116.68112699999999</v>
      </c>
      <c r="L247" s="75">
        <f>10^(-3)*Seattle!$C203</f>
        <v>102.60117100000001</v>
      </c>
      <c r="M247" s="75">
        <f>10^(-3)*Chicago!$C203</f>
        <v>121.49715500000001</v>
      </c>
      <c r="N247" s="75">
        <f>10^(-3)*Boulder!$C203</f>
        <v>120.47583299999999</v>
      </c>
      <c r="O247" s="75">
        <f>10^(-3)*Minneapolis!$C203</f>
        <v>124.75456699999999</v>
      </c>
      <c r="P247" s="75">
        <f>10^(-3)*Helena!$C203</f>
        <v>112.90599300000001</v>
      </c>
      <c r="Q247" s="75">
        <f>10^(-3)*Duluth!$C203</f>
        <v>122.93549400000001</v>
      </c>
      <c r="R247" s="75">
        <f>10^(-3)*Fairbanks!$C203</f>
        <v>113.179271</v>
      </c>
    </row>
    <row r="248" spans="1:18">
      <c r="A248" s="48"/>
      <c r="B248" s="69" t="s">
        <v>252</v>
      </c>
      <c r="C248" s="75">
        <f>10^(-3)*Miami!$C204</f>
        <v>171.762755</v>
      </c>
      <c r="D248" s="75">
        <f>10^(-3)*Houston!$C204</f>
        <v>143.141865</v>
      </c>
      <c r="E248" s="75">
        <f>10^(-3)*Phoenix!$C204</f>
        <v>137.59404900000001</v>
      </c>
      <c r="F248" s="75">
        <f>10^(-3)*Atlanta!$C204</f>
        <v>115.28750500000001</v>
      </c>
      <c r="G248" s="75">
        <f>10^(-3)*LosAngeles!$C204</f>
        <v>129.11153100000001</v>
      </c>
      <c r="H248" s="75">
        <f>10^(-3)*LasVegas!$C204</f>
        <v>109.74520600000001</v>
      </c>
      <c r="I248" s="75">
        <f>10^(-3)*SanFrancisco!$C204</f>
        <v>97.909634999999994</v>
      </c>
      <c r="J248" s="75">
        <f>10^(-3)*Baltimore!$C204</f>
        <v>121.70724300000001</v>
      </c>
      <c r="K248" s="75">
        <f>10^(-3)*Albuquerque!$C204</f>
        <v>102.19250700000001</v>
      </c>
      <c r="L248" s="75">
        <f>10^(-3)*Seattle!$C204</f>
        <v>98.299707999999995</v>
      </c>
      <c r="M248" s="75">
        <f>10^(-3)*Chicago!$C204</f>
        <v>120.49822900000001</v>
      </c>
      <c r="N248" s="75">
        <f>10^(-3)*Boulder!$C204</f>
        <v>102.828515</v>
      </c>
      <c r="O248" s="75">
        <f>10^(-3)*Minneapolis!$C204</f>
        <v>103.34357200000001</v>
      </c>
      <c r="P248" s="75">
        <f>10^(-3)*Helena!$C204</f>
        <v>104.098567</v>
      </c>
      <c r="Q248" s="75">
        <f>10^(-3)*Duluth!$C204</f>
        <v>104.128263</v>
      </c>
      <c r="R248" s="75">
        <f>10^(-3)*Fairbanks!$C204</f>
        <v>113.179271</v>
      </c>
    </row>
    <row r="249" spans="1:18">
      <c r="A249" s="48"/>
      <c r="B249" s="69" t="s">
        <v>251</v>
      </c>
      <c r="C249" s="75">
        <f>10^(-3)*Miami!$C205</f>
        <v>162.15446700000001</v>
      </c>
      <c r="D249" s="75">
        <f>10^(-3)*Houston!$C205</f>
        <v>139.77018200000001</v>
      </c>
      <c r="E249" s="75">
        <f>10^(-3)*Phoenix!$C205</f>
        <v>118.67506400000001</v>
      </c>
      <c r="F249" s="75">
        <f>10^(-3)*Atlanta!$C205</f>
        <v>104.57123600000001</v>
      </c>
      <c r="G249" s="75">
        <f>10^(-3)*LosAngeles!$C205</f>
        <v>128.913768</v>
      </c>
      <c r="H249" s="75">
        <f>10^(-3)*LasVegas!$C205</f>
        <v>106.11368399999999</v>
      </c>
      <c r="I249" s="75">
        <f>10^(-3)*SanFrancisco!$C205</f>
        <v>97.267381999999998</v>
      </c>
      <c r="J249" s="75">
        <f>10^(-3)*Baltimore!$C205</f>
        <v>98.948107000000007</v>
      </c>
      <c r="K249" s="75">
        <f>10^(-3)*Albuquerque!$C205</f>
        <v>99.099498000000011</v>
      </c>
      <c r="L249" s="75">
        <f>10^(-3)*Seattle!$C205</f>
        <v>97.658758000000006</v>
      </c>
      <c r="M249" s="75">
        <f>10^(-3)*Chicago!$C205</f>
        <v>101.129812</v>
      </c>
      <c r="N249" s="75">
        <f>10^(-3)*Boulder!$C205</f>
        <v>100.81248500000001</v>
      </c>
      <c r="O249" s="75">
        <f>10^(-3)*Minneapolis!$C205</f>
        <v>103.01861599999999</v>
      </c>
      <c r="P249" s="75">
        <f>10^(-3)*Helena!$C205</f>
        <v>104.098567</v>
      </c>
      <c r="Q249" s="75">
        <f>10^(-3)*Duluth!$C205</f>
        <v>104.128263</v>
      </c>
      <c r="R249" s="75">
        <f>10^(-3)*Fairbanks!$C205</f>
        <v>113.179271</v>
      </c>
    </row>
    <row r="250" spans="1:18">
      <c r="A250" s="48"/>
      <c r="B250" s="69" t="s">
        <v>262</v>
      </c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</row>
    <row r="251" spans="1:18">
      <c r="A251" s="48"/>
      <c r="B251" s="49" t="s">
        <v>261</v>
      </c>
      <c r="C251" s="75" t="str">
        <f>Miami!$D194</f>
        <v>06-JAN-13:00</v>
      </c>
      <c r="D251" s="75" t="str">
        <f>Houston!$D194</f>
        <v>03-JAN-13:00</v>
      </c>
      <c r="E251" s="75" t="str">
        <f>Phoenix!$D194</f>
        <v>28-JAN-14:00</v>
      </c>
      <c r="F251" s="75" t="str">
        <f>Atlanta!$D194</f>
        <v>23-JAN-15:00</v>
      </c>
      <c r="G251" s="75" t="str">
        <f>LosAngeles!$D194</f>
        <v>26-JAN-13:00</v>
      </c>
      <c r="H251" s="75" t="str">
        <f>LasVegas!$D194</f>
        <v>18-JAN-16:49</v>
      </c>
      <c r="I251" s="75" t="str">
        <f>SanFrancisco!$D194</f>
        <v>06-JAN-17:10</v>
      </c>
      <c r="J251" s="75" t="str">
        <f>Baltimore!$D194</f>
        <v>02-JAN-16:49</v>
      </c>
      <c r="K251" s="75" t="str">
        <f>Albuquerque!$D194</f>
        <v>02-JAN-17:10</v>
      </c>
      <c r="L251" s="75" t="str">
        <f>Seattle!$D194</f>
        <v>02-JAN-16:30</v>
      </c>
      <c r="M251" s="75" t="str">
        <f>Chicago!$D194</f>
        <v>02-JAN-16:30</v>
      </c>
      <c r="N251" s="75" t="str">
        <f>Boulder!$D194</f>
        <v>27-JAN-17:10</v>
      </c>
      <c r="O251" s="75" t="str">
        <f>Minneapolis!$D194</f>
        <v>02-JAN-16:40</v>
      </c>
      <c r="P251" s="75" t="str">
        <f>Helena!$D194</f>
        <v>02-JAN-16:49</v>
      </c>
      <c r="Q251" s="75" t="str">
        <f>Duluth!$D194</f>
        <v>02-JAN-16:30</v>
      </c>
      <c r="R251" s="75" t="str">
        <f>Fairbanks!$D194</f>
        <v>02-JAN-09:09</v>
      </c>
    </row>
    <row r="252" spans="1:18">
      <c r="A252" s="48"/>
      <c r="B252" s="49" t="s">
        <v>260</v>
      </c>
      <c r="C252" s="75" t="str">
        <f>Miami!$D195</f>
        <v>25-FEB-13:39</v>
      </c>
      <c r="D252" s="75" t="str">
        <f>Houston!$D195</f>
        <v>23-FEB-15:09</v>
      </c>
      <c r="E252" s="75" t="str">
        <f>Phoenix!$D195</f>
        <v>28-FEB-15:00</v>
      </c>
      <c r="F252" s="75" t="str">
        <f>Atlanta!$D195</f>
        <v>18-FEB-15:00</v>
      </c>
      <c r="G252" s="75" t="str">
        <f>LosAngeles!$D195</f>
        <v>13-FEB-11:00</v>
      </c>
      <c r="H252" s="75" t="str">
        <f>LasVegas!$D195</f>
        <v>08-FEB-17:10</v>
      </c>
      <c r="I252" s="75" t="str">
        <f>SanFrancisco!$D195</f>
        <v>15-FEB-15:00</v>
      </c>
      <c r="J252" s="75" t="str">
        <f>Baltimore!$D195</f>
        <v>01-FEB-17:30</v>
      </c>
      <c r="K252" s="75" t="str">
        <f>Albuquerque!$D195</f>
        <v>14-FEB-15:00</v>
      </c>
      <c r="L252" s="75" t="str">
        <f>Seattle!$D195</f>
        <v>21-FEB-17:40</v>
      </c>
      <c r="M252" s="75" t="str">
        <f>Chicago!$D195</f>
        <v>01-FEB-16:00</v>
      </c>
      <c r="N252" s="75" t="str">
        <f>Boulder!$D195</f>
        <v>11-FEB-17:30</v>
      </c>
      <c r="O252" s="75" t="str">
        <f>Minneapolis!$D195</f>
        <v>01-FEB-17:19</v>
      </c>
      <c r="P252" s="75" t="str">
        <f>Helena!$D195</f>
        <v>01-FEB-17:30</v>
      </c>
      <c r="Q252" s="75" t="str">
        <f>Duluth!$D195</f>
        <v>01-FEB-17:10</v>
      </c>
      <c r="R252" s="75" t="str">
        <f>Fairbanks!$D195</f>
        <v>01-FEB-09:09</v>
      </c>
    </row>
    <row r="253" spans="1:18">
      <c r="A253" s="48"/>
      <c r="B253" s="69" t="s">
        <v>259</v>
      </c>
      <c r="C253" s="75" t="str">
        <f>Miami!$D196</f>
        <v>13-MAR-15:30</v>
      </c>
      <c r="D253" s="75" t="str">
        <f>Houston!$D196</f>
        <v>25-MAR-12:30</v>
      </c>
      <c r="E253" s="75" t="str">
        <f>Phoenix!$D196</f>
        <v>17-MAR-14:00</v>
      </c>
      <c r="F253" s="75" t="str">
        <f>Atlanta!$D196</f>
        <v>28-MAR-14:00</v>
      </c>
      <c r="G253" s="75" t="str">
        <f>LosAngeles!$D196</f>
        <v>31-MAR-14:09</v>
      </c>
      <c r="H253" s="75" t="str">
        <f>LasVegas!$D196</f>
        <v>31-MAR-15:00</v>
      </c>
      <c r="I253" s="75" t="str">
        <f>SanFrancisco!$D196</f>
        <v>01-MAR-17:00</v>
      </c>
      <c r="J253" s="75" t="str">
        <f>Baltimore!$D196</f>
        <v>09-MAR-15:00</v>
      </c>
      <c r="K253" s="75" t="str">
        <f>Albuquerque!$D196</f>
        <v>02-MAR-15:09</v>
      </c>
      <c r="L253" s="75" t="str">
        <f>Seattle!$D196</f>
        <v>29-MAR-15:00</v>
      </c>
      <c r="M253" s="75" t="str">
        <f>Chicago!$D196</f>
        <v>31-MAR-14:00</v>
      </c>
      <c r="N253" s="75" t="str">
        <f>Boulder!$D196</f>
        <v>30-MAR-16:00</v>
      </c>
      <c r="O253" s="75" t="str">
        <f>Minneapolis!$D196</f>
        <v>01-MAR-17:00</v>
      </c>
      <c r="P253" s="75" t="str">
        <f>Helena!$D196</f>
        <v>30-MAR-16:00</v>
      </c>
      <c r="Q253" s="75" t="str">
        <f>Duluth!$D196</f>
        <v>01-MAR-17:49</v>
      </c>
      <c r="R253" s="75" t="str">
        <f>Fairbanks!$D196</f>
        <v>01-MAR-17:00</v>
      </c>
    </row>
    <row r="254" spans="1:18">
      <c r="A254" s="48"/>
      <c r="B254" s="69" t="s">
        <v>258</v>
      </c>
      <c r="C254" s="75" t="str">
        <f>Miami!$D197</f>
        <v>01-APR-15:09</v>
      </c>
      <c r="D254" s="75" t="str">
        <f>Houston!$D197</f>
        <v>29-APR-14:30</v>
      </c>
      <c r="E254" s="75" t="str">
        <f>Phoenix!$D197</f>
        <v>01-APR-15:00</v>
      </c>
      <c r="F254" s="75" t="str">
        <f>Atlanta!$D197</f>
        <v>15-APR-15:00</v>
      </c>
      <c r="G254" s="75" t="str">
        <f>LosAngeles!$D197</f>
        <v>11-APR-15:00</v>
      </c>
      <c r="H254" s="75" t="str">
        <f>LasVegas!$D197</f>
        <v>21-APR-14:00</v>
      </c>
      <c r="I254" s="75" t="str">
        <f>SanFrancisco!$D197</f>
        <v>29-APR-13:00</v>
      </c>
      <c r="J254" s="75" t="str">
        <f>Baltimore!$D197</f>
        <v>04-APR-15:00</v>
      </c>
      <c r="K254" s="75" t="str">
        <f>Albuquerque!$D197</f>
        <v>22-APR-13:00</v>
      </c>
      <c r="L254" s="75" t="str">
        <f>Seattle!$D197</f>
        <v>29-APR-14:00</v>
      </c>
      <c r="M254" s="75" t="str">
        <f>Chicago!$D197</f>
        <v>07-APR-14:00</v>
      </c>
      <c r="N254" s="75" t="str">
        <f>Boulder!$D197</f>
        <v>25-APR-14:00</v>
      </c>
      <c r="O254" s="75" t="str">
        <f>Minneapolis!$D197</f>
        <v>01-APR-16:00</v>
      </c>
      <c r="P254" s="75" t="str">
        <f>Helena!$D197</f>
        <v>06-APR-16:00</v>
      </c>
      <c r="Q254" s="75" t="str">
        <f>Duluth!$D197</f>
        <v>04-APR-14:00</v>
      </c>
      <c r="R254" s="75" t="str">
        <f>Fairbanks!$D197</f>
        <v>01-APR-09:09</v>
      </c>
    </row>
    <row r="255" spans="1:18">
      <c r="A255" s="48"/>
      <c r="B255" s="69" t="s">
        <v>241</v>
      </c>
      <c r="C255" s="75" t="str">
        <f>Miami!$D198</f>
        <v>24-MAY-14:00</v>
      </c>
      <c r="D255" s="75" t="str">
        <f>Houston!$D198</f>
        <v>26-MAY-14:00</v>
      </c>
      <c r="E255" s="75" t="str">
        <f>Phoenix!$D198</f>
        <v>27-MAY-15:00</v>
      </c>
      <c r="F255" s="75" t="str">
        <f>Atlanta!$D198</f>
        <v>31-MAY-16:00</v>
      </c>
      <c r="G255" s="75" t="str">
        <f>LosAngeles!$D198</f>
        <v>30-MAY-12:00</v>
      </c>
      <c r="H255" s="75" t="str">
        <f>LasVegas!$D198</f>
        <v>31-MAY-15:00</v>
      </c>
      <c r="I255" s="75" t="str">
        <f>SanFrancisco!$D198</f>
        <v>17-MAY-13:00</v>
      </c>
      <c r="J255" s="75" t="str">
        <f>Baltimore!$D198</f>
        <v>31-MAY-15:00</v>
      </c>
      <c r="K255" s="75" t="str">
        <f>Albuquerque!$D198</f>
        <v>31-MAY-15:00</v>
      </c>
      <c r="L255" s="75" t="str">
        <f>Seattle!$D198</f>
        <v>05-MAY-15:00</v>
      </c>
      <c r="M255" s="75" t="str">
        <f>Chicago!$D198</f>
        <v>30-MAY-15:00</v>
      </c>
      <c r="N255" s="75" t="str">
        <f>Boulder!$D198</f>
        <v>23-MAY-15:00</v>
      </c>
      <c r="O255" s="75" t="str">
        <f>Minneapolis!$D198</f>
        <v>27-MAY-14:00</v>
      </c>
      <c r="P255" s="75" t="str">
        <f>Helena!$D198</f>
        <v>16-MAY-16:00</v>
      </c>
      <c r="Q255" s="75" t="str">
        <f>Duluth!$D198</f>
        <v>31-MAY-15:00</v>
      </c>
      <c r="R255" s="75" t="str">
        <f>Fairbanks!$D198</f>
        <v>30-MAY-16:00</v>
      </c>
    </row>
    <row r="256" spans="1:18">
      <c r="A256" s="48"/>
      <c r="B256" s="69" t="s">
        <v>257</v>
      </c>
      <c r="C256" s="75" t="str">
        <f>Miami!$D199</f>
        <v>27-JUN-14:00</v>
      </c>
      <c r="D256" s="75" t="str">
        <f>Houston!$D199</f>
        <v>13-JUN-14:00</v>
      </c>
      <c r="E256" s="75" t="str">
        <f>Phoenix!$D199</f>
        <v>28-JUN-15:00</v>
      </c>
      <c r="F256" s="75" t="str">
        <f>Atlanta!$D199</f>
        <v>19-JUN-14:00</v>
      </c>
      <c r="G256" s="75" t="str">
        <f>LosAngeles!$D199</f>
        <v>28-JUN-12:00</v>
      </c>
      <c r="H256" s="75" t="str">
        <f>LasVegas!$D199</f>
        <v>27-JUN-15:00</v>
      </c>
      <c r="I256" s="75" t="str">
        <f>SanFrancisco!$D199</f>
        <v>15-JUN-12:00</v>
      </c>
      <c r="J256" s="75" t="str">
        <f>Baltimore!$D199</f>
        <v>30-JUN-15:00</v>
      </c>
      <c r="K256" s="75" t="str">
        <f>Albuquerque!$D199</f>
        <v>29-JUN-14:09</v>
      </c>
      <c r="L256" s="75" t="str">
        <f>Seattle!$D199</f>
        <v>28-JUN-14:00</v>
      </c>
      <c r="M256" s="75" t="str">
        <f>Chicago!$D199</f>
        <v>08-JUN-12:00</v>
      </c>
      <c r="N256" s="75" t="str">
        <f>Boulder!$D199</f>
        <v>27-JUN-15:00</v>
      </c>
      <c r="O256" s="75" t="str">
        <f>Minneapolis!$D199</f>
        <v>29-JUN-14:00</v>
      </c>
      <c r="P256" s="75" t="str">
        <f>Helena!$D199</f>
        <v>30-JUN-15:00</v>
      </c>
      <c r="Q256" s="75" t="str">
        <f>Duluth!$D199</f>
        <v>14-JUN-14:00</v>
      </c>
      <c r="R256" s="75" t="str">
        <f>Fairbanks!$D199</f>
        <v>20-JUN-15:00</v>
      </c>
    </row>
    <row r="257" spans="1:18">
      <c r="A257" s="48"/>
      <c r="B257" s="69" t="s">
        <v>256</v>
      </c>
      <c r="C257" s="75" t="str">
        <f>Miami!$D200</f>
        <v>13-JUL-14:00</v>
      </c>
      <c r="D257" s="75" t="str">
        <f>Houston!$D200</f>
        <v>18-JUL-12:00</v>
      </c>
      <c r="E257" s="75" t="str">
        <f>Phoenix!$D200</f>
        <v>11-JUL-15:00</v>
      </c>
      <c r="F257" s="75" t="str">
        <f>Atlanta!$D200</f>
        <v>03-JUL-14:00</v>
      </c>
      <c r="G257" s="75" t="str">
        <f>LosAngeles!$D200</f>
        <v>24-JUL-14:20</v>
      </c>
      <c r="H257" s="75" t="str">
        <f>LasVegas!$D200</f>
        <v>24-JUL-15:00</v>
      </c>
      <c r="I257" s="75" t="str">
        <f>SanFrancisco!$D200</f>
        <v>03-JUL-12:00</v>
      </c>
      <c r="J257" s="75" t="str">
        <f>Baltimore!$D200</f>
        <v>25-JUL-12:00</v>
      </c>
      <c r="K257" s="75" t="str">
        <f>Albuquerque!$D200</f>
        <v>31-JUL-14:00</v>
      </c>
      <c r="L257" s="75" t="str">
        <f>Seattle!$D200</f>
        <v>24-JUL-14:00</v>
      </c>
      <c r="M257" s="75" t="str">
        <f>Chicago!$D200</f>
        <v>13-JUL-14:00</v>
      </c>
      <c r="N257" s="75" t="str">
        <f>Boulder!$D200</f>
        <v>17-JUL-15:00</v>
      </c>
      <c r="O257" s="75" t="str">
        <f>Minneapolis!$D200</f>
        <v>15-JUL-14:00</v>
      </c>
      <c r="P257" s="75" t="str">
        <f>Helena!$D200</f>
        <v>21-JUL-16:00</v>
      </c>
      <c r="Q257" s="75" t="str">
        <f>Duluth!$D200</f>
        <v>08-JUL-15:00</v>
      </c>
      <c r="R257" s="75" t="str">
        <f>Fairbanks!$D200</f>
        <v>29-JUL-15:00</v>
      </c>
    </row>
    <row r="258" spans="1:18">
      <c r="A258" s="48"/>
      <c r="B258" s="69" t="s">
        <v>255</v>
      </c>
      <c r="C258" s="75" t="str">
        <f>Miami!$D201</f>
        <v>21-AUG-14:30</v>
      </c>
      <c r="D258" s="75" t="str">
        <f>Houston!$D201</f>
        <v>31-AUG-14:09</v>
      </c>
      <c r="E258" s="75" t="str">
        <f>Phoenix!$D201</f>
        <v>01-AUG-16:00</v>
      </c>
      <c r="F258" s="75" t="str">
        <f>Atlanta!$D201</f>
        <v>17-AUG-14:39</v>
      </c>
      <c r="G258" s="75" t="str">
        <f>LosAngeles!$D201</f>
        <v>08-AUG-12:00</v>
      </c>
      <c r="H258" s="75" t="str">
        <f>LasVegas!$D201</f>
        <v>05-AUG-12:00</v>
      </c>
      <c r="I258" s="75" t="str">
        <f>SanFrancisco!$D201</f>
        <v>15-AUG-11:00</v>
      </c>
      <c r="J258" s="75" t="str">
        <f>Baltimore!$D201</f>
        <v>17-AUG-14:00</v>
      </c>
      <c r="K258" s="75" t="str">
        <f>Albuquerque!$D201</f>
        <v>01-AUG-14:00</v>
      </c>
      <c r="L258" s="75" t="str">
        <f>Seattle!$D201</f>
        <v>07-AUG-14:00</v>
      </c>
      <c r="M258" s="75" t="str">
        <f>Chicago!$D201</f>
        <v>04-AUG-15:00</v>
      </c>
      <c r="N258" s="75" t="str">
        <f>Boulder!$D201</f>
        <v>30-AUG-13:00</v>
      </c>
      <c r="O258" s="75" t="str">
        <f>Minneapolis!$D201</f>
        <v>25-AUG-16:00</v>
      </c>
      <c r="P258" s="75" t="str">
        <f>Helena!$D201</f>
        <v>09-AUG-16:00</v>
      </c>
      <c r="Q258" s="75" t="str">
        <f>Duluth!$D201</f>
        <v>12-AUG-14:00</v>
      </c>
      <c r="R258" s="75" t="str">
        <f>Fairbanks!$D201</f>
        <v>15-AUG-14:39</v>
      </c>
    </row>
    <row r="259" spans="1:18">
      <c r="A259" s="48"/>
      <c r="B259" s="69" t="s">
        <v>254</v>
      </c>
      <c r="C259" s="75" t="str">
        <f>Miami!$D202</f>
        <v>11-SEP-14:00</v>
      </c>
      <c r="D259" s="75" t="str">
        <f>Houston!$D202</f>
        <v>16-SEP-14:00</v>
      </c>
      <c r="E259" s="75" t="str">
        <f>Phoenix!$D202</f>
        <v>09-SEP-15:09</v>
      </c>
      <c r="F259" s="75" t="str">
        <f>Atlanta!$D202</f>
        <v>11-SEP-13:00</v>
      </c>
      <c r="G259" s="75" t="str">
        <f>LosAngeles!$D202</f>
        <v>25-SEP-14:00</v>
      </c>
      <c r="H259" s="75" t="str">
        <f>LasVegas!$D202</f>
        <v>01-SEP-14:00</v>
      </c>
      <c r="I259" s="75" t="str">
        <f>SanFrancisco!$D202</f>
        <v>28-SEP-14:00</v>
      </c>
      <c r="J259" s="75" t="str">
        <f>Baltimore!$D202</f>
        <v>09-SEP-14:30</v>
      </c>
      <c r="K259" s="75" t="str">
        <f>Albuquerque!$D202</f>
        <v>02-SEP-14:00</v>
      </c>
      <c r="L259" s="75" t="str">
        <f>Seattle!$D202</f>
        <v>02-SEP-15:00</v>
      </c>
      <c r="M259" s="75" t="str">
        <f>Chicago!$D202</f>
        <v>27-SEP-14:00</v>
      </c>
      <c r="N259" s="75" t="str">
        <f>Boulder!$D202</f>
        <v>02-SEP-14:00</v>
      </c>
      <c r="O259" s="75" t="str">
        <f>Minneapolis!$D202</f>
        <v>14-SEP-14:00</v>
      </c>
      <c r="P259" s="75" t="str">
        <f>Helena!$D202</f>
        <v>01-SEP-16:00</v>
      </c>
      <c r="Q259" s="75" t="str">
        <f>Duluth!$D202</f>
        <v>07-SEP-14:00</v>
      </c>
      <c r="R259" s="75" t="str">
        <f>Fairbanks!$D202</f>
        <v>02-SEP-15:00</v>
      </c>
    </row>
    <row r="260" spans="1:18">
      <c r="A260" s="48"/>
      <c r="B260" s="69" t="s">
        <v>253</v>
      </c>
      <c r="C260" s="75" t="str">
        <f>Miami!$D203</f>
        <v>06-OCT-14:09</v>
      </c>
      <c r="D260" s="75" t="str">
        <f>Houston!$D203</f>
        <v>06-OCT-15:00</v>
      </c>
      <c r="E260" s="75" t="str">
        <f>Phoenix!$D203</f>
        <v>14-OCT-13:00</v>
      </c>
      <c r="F260" s="75" t="str">
        <f>Atlanta!$D203</f>
        <v>12-OCT-15:00</v>
      </c>
      <c r="G260" s="75" t="str">
        <f>LosAngeles!$D203</f>
        <v>05-OCT-14:09</v>
      </c>
      <c r="H260" s="75" t="str">
        <f>LasVegas!$D203</f>
        <v>03-OCT-14:00</v>
      </c>
      <c r="I260" s="75" t="str">
        <f>SanFrancisco!$D203</f>
        <v>13-OCT-14:00</v>
      </c>
      <c r="J260" s="75" t="str">
        <f>Baltimore!$D203</f>
        <v>20-OCT-15:00</v>
      </c>
      <c r="K260" s="75" t="str">
        <f>Albuquerque!$D203</f>
        <v>13-OCT-14:00</v>
      </c>
      <c r="L260" s="75" t="str">
        <f>Seattle!$D203</f>
        <v>17-OCT-14:00</v>
      </c>
      <c r="M260" s="75" t="str">
        <f>Chicago!$D203</f>
        <v>31-OCT-16:49</v>
      </c>
      <c r="N260" s="75" t="str">
        <f>Boulder!$D203</f>
        <v>05-OCT-14:00</v>
      </c>
      <c r="O260" s="75" t="str">
        <f>Minneapolis!$D203</f>
        <v>07-OCT-14:00</v>
      </c>
      <c r="P260" s="75" t="str">
        <f>Helena!$D203</f>
        <v>06-OCT-15:00</v>
      </c>
      <c r="Q260" s="75" t="str">
        <f>Duluth!$D203</f>
        <v>07-OCT-14:00</v>
      </c>
      <c r="R260" s="75" t="str">
        <f>Fairbanks!$D203</f>
        <v>23-OCT-08:09</v>
      </c>
    </row>
    <row r="261" spans="1:18">
      <c r="A261" s="48"/>
      <c r="B261" s="69" t="s">
        <v>252</v>
      </c>
      <c r="C261" s="75" t="str">
        <f>Miami!$D204</f>
        <v>07-NOV-14:39</v>
      </c>
      <c r="D261" s="75" t="str">
        <f>Houston!$D204</f>
        <v>03-NOV-14:30</v>
      </c>
      <c r="E261" s="75" t="str">
        <f>Phoenix!$D204</f>
        <v>13-NOV-15:09</v>
      </c>
      <c r="F261" s="75" t="str">
        <f>Atlanta!$D204</f>
        <v>22-NOV-15:09</v>
      </c>
      <c r="G261" s="75" t="str">
        <f>LosAngeles!$D204</f>
        <v>20-NOV-12:00</v>
      </c>
      <c r="H261" s="75" t="str">
        <f>LasVegas!$D204</f>
        <v>10-NOV-16:40</v>
      </c>
      <c r="I261" s="75" t="str">
        <f>SanFrancisco!$D204</f>
        <v>13-NOV-16:00</v>
      </c>
      <c r="J261" s="75" t="str">
        <f>Baltimore!$D204</f>
        <v>04-NOV-13:00</v>
      </c>
      <c r="K261" s="75" t="str">
        <f>Albuquerque!$D204</f>
        <v>08-NOV-17:10</v>
      </c>
      <c r="L261" s="75" t="str">
        <f>Seattle!$D204</f>
        <v>04-NOV-16:49</v>
      </c>
      <c r="M261" s="75" t="str">
        <f>Chicago!$D204</f>
        <v>02-NOV-14:00</v>
      </c>
      <c r="N261" s="75" t="str">
        <f>Boulder!$D204</f>
        <v>04-NOV-16:00</v>
      </c>
      <c r="O261" s="75" t="str">
        <f>Minneapolis!$D204</f>
        <v>02-NOV-16:00</v>
      </c>
      <c r="P261" s="75" t="str">
        <f>Helena!$D204</f>
        <v>06-NOV-17:10</v>
      </c>
      <c r="Q261" s="75" t="str">
        <f>Duluth!$D204</f>
        <v>01-NOV-16:49</v>
      </c>
      <c r="R261" s="75" t="str">
        <f>Fairbanks!$D204</f>
        <v>01-NOV-08:09</v>
      </c>
    </row>
    <row r="262" spans="1:18">
      <c r="A262" s="48"/>
      <c r="B262" s="69" t="s">
        <v>251</v>
      </c>
      <c r="C262" s="75" t="str">
        <f>Miami!$D205</f>
        <v>16-DEC-12:00</v>
      </c>
      <c r="D262" s="75" t="str">
        <f>Houston!$D205</f>
        <v>02-DEC-12:00</v>
      </c>
      <c r="E262" s="75" t="str">
        <f>Phoenix!$D205</f>
        <v>09-DEC-15:30</v>
      </c>
      <c r="F262" s="75" t="str">
        <f>Atlanta!$D205</f>
        <v>13-DEC-15:09</v>
      </c>
      <c r="G262" s="75" t="str">
        <f>LosAngeles!$D205</f>
        <v>19-DEC-12:00</v>
      </c>
      <c r="H262" s="75" t="str">
        <f>LasVegas!$D205</f>
        <v>05-DEC-16:30</v>
      </c>
      <c r="I262" s="75" t="str">
        <f>SanFrancisco!$D205</f>
        <v>01-DEC-16:49</v>
      </c>
      <c r="J262" s="75" t="str">
        <f>Baltimore!$D205</f>
        <v>01-DEC-16:40</v>
      </c>
      <c r="K262" s="75" t="str">
        <f>Albuquerque!$D205</f>
        <v>01-DEC-16:00</v>
      </c>
      <c r="L262" s="75" t="str">
        <f>Seattle!$D205</f>
        <v>01-DEC-16:19</v>
      </c>
      <c r="M262" s="75" t="str">
        <f>Chicago!$D205</f>
        <v>01-DEC-16:19</v>
      </c>
      <c r="N262" s="75" t="str">
        <f>Boulder!$D205</f>
        <v>01-DEC-16:40</v>
      </c>
      <c r="O262" s="75" t="str">
        <f>Minneapolis!$D205</f>
        <v>01-DEC-16:30</v>
      </c>
      <c r="P262" s="75" t="str">
        <f>Helena!$D205</f>
        <v>01-DEC-16:40</v>
      </c>
      <c r="Q262" s="75" t="str">
        <f>Duluth!$D205</f>
        <v>01-DEC-16:19</v>
      </c>
      <c r="R262" s="75" t="str">
        <f>Fairbanks!$D205</f>
        <v>01-DEC-09:09</v>
      </c>
    </row>
    <row r="263" spans="1:18">
      <c r="A263" s="73" t="s">
        <v>625</v>
      </c>
      <c r="B263" s="69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</row>
    <row r="264" spans="1:18">
      <c r="A264" s="48"/>
      <c r="B264" s="92" t="s">
        <v>626</v>
      </c>
      <c r="C264" s="78">
        <f>Miami!$B$4</f>
        <v>8170.97</v>
      </c>
      <c r="D264" s="78">
        <f>Houston!$B$4</f>
        <v>7794.87</v>
      </c>
      <c r="E264" s="78">
        <f>Phoenix!$B$4</f>
        <v>6762.66</v>
      </c>
      <c r="F264" s="78">
        <f>Atlanta!$B$4</f>
        <v>6920.59</v>
      </c>
      <c r="G264" s="78">
        <f>LosAngeles!$B$4</f>
        <v>5447.45</v>
      </c>
      <c r="H264" s="78">
        <f>LasVegas!$B$4</f>
        <v>7071.21</v>
      </c>
      <c r="I264" s="78">
        <f>SanFrancisco!$B$4</f>
        <v>5345.4</v>
      </c>
      <c r="J264" s="78">
        <f>Baltimore!$B$4</f>
        <v>7428.82</v>
      </c>
      <c r="K264" s="78">
        <f>Albuquerque!$B$4</f>
        <v>6446.4</v>
      </c>
      <c r="L264" s="78">
        <f>Seattle!$B$4</f>
        <v>3796.55</v>
      </c>
      <c r="M264" s="78">
        <f>Chicago!$B$4</f>
        <v>7864.13</v>
      </c>
      <c r="N264" s="78">
        <f>Boulder!$B$4</f>
        <v>6789.44</v>
      </c>
      <c r="O264" s="78">
        <f>Minneapolis!$B$4</f>
        <v>8253.8700000000008</v>
      </c>
      <c r="P264" s="78">
        <f>Helena!$B$4</f>
        <v>7746.08</v>
      </c>
      <c r="Q264" s="78">
        <f>Duluth!$B$4</f>
        <v>8595.1299999999992</v>
      </c>
      <c r="R264" s="78">
        <f>Fairbanks!$B$4</f>
        <v>11173.04</v>
      </c>
    </row>
    <row r="265" spans="1:18">
      <c r="A265" s="48"/>
      <c r="B265" s="93" t="s">
        <v>627</v>
      </c>
      <c r="C265" s="78">
        <f>Miami!$C$4</f>
        <v>3908.96</v>
      </c>
      <c r="D265" s="78">
        <f>Houston!$C$4</f>
        <v>3729.03</v>
      </c>
      <c r="E265" s="78">
        <f>Phoenix!$C$4</f>
        <v>3235.23</v>
      </c>
      <c r="F265" s="78">
        <f>Atlanta!$C$4</f>
        <v>3310.78</v>
      </c>
      <c r="G265" s="78">
        <f>LosAngeles!$C$4</f>
        <v>2606.04</v>
      </c>
      <c r="H265" s="78">
        <f>LasVegas!$C$4</f>
        <v>3382.84</v>
      </c>
      <c r="I265" s="78">
        <f>SanFrancisco!$C$4</f>
        <v>2557.2199999999998</v>
      </c>
      <c r="J265" s="78">
        <f>Baltimore!$C$4</f>
        <v>3553.92</v>
      </c>
      <c r="K265" s="78">
        <f>Albuquerque!$C$4</f>
        <v>3083.93</v>
      </c>
      <c r="L265" s="78">
        <f>Seattle!$C$4</f>
        <v>1816.25</v>
      </c>
      <c r="M265" s="78">
        <f>Chicago!$C$4</f>
        <v>3762.17</v>
      </c>
      <c r="N265" s="78">
        <f>Boulder!$C$4</f>
        <v>3248.04</v>
      </c>
      <c r="O265" s="78">
        <f>Minneapolis!$C$4</f>
        <v>3948.62</v>
      </c>
      <c r="P265" s="78">
        <f>Helena!$C$4</f>
        <v>3705.69</v>
      </c>
      <c r="Q265" s="78">
        <f>Duluth!$C$4</f>
        <v>4111.87</v>
      </c>
      <c r="R265" s="78">
        <f>Fairbanks!$C$4</f>
        <v>5345.14</v>
      </c>
    </row>
    <row r="266" spans="1:18">
      <c r="A266" s="73" t="s">
        <v>250</v>
      </c>
      <c r="B266" s="74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1:18">
      <c r="A267" s="73"/>
      <c r="B267" s="72" t="s">
        <v>71</v>
      </c>
      <c r="C267" s="65">
        <f>Miami!$G$14</f>
        <v>0</v>
      </c>
      <c r="D267" s="65">
        <f>Houston!$G$14</f>
        <v>0</v>
      </c>
      <c r="E267" s="65">
        <f>Phoenix!$G$14</f>
        <v>0</v>
      </c>
      <c r="F267" s="65">
        <f>Atlanta!$G$14</f>
        <v>0</v>
      </c>
      <c r="G267" s="65">
        <f>LosAngeles!$G$14</f>
        <v>0</v>
      </c>
      <c r="H267" s="65">
        <f>LasVegas!$G$14</f>
        <v>0</v>
      </c>
      <c r="I267" s="65">
        <f>SanFrancisco!$G$14</f>
        <v>0</v>
      </c>
      <c r="J267" s="65">
        <f>Baltimore!$G$14</f>
        <v>0</v>
      </c>
      <c r="K267" s="65">
        <f>Albuquerque!$G$14</f>
        <v>0</v>
      </c>
      <c r="L267" s="65">
        <f>Seattle!$G$14</f>
        <v>0</v>
      </c>
      <c r="M267" s="65">
        <f>Chicago!$G$14</f>
        <v>0</v>
      </c>
      <c r="N267" s="65">
        <f>Boulder!$G$14</f>
        <v>0</v>
      </c>
      <c r="O267" s="65">
        <f>Minneapolis!$G$14</f>
        <v>0</v>
      </c>
      <c r="P267" s="65">
        <f>Helena!$G$14</f>
        <v>0</v>
      </c>
      <c r="Q267" s="65">
        <f>Duluth!$G$14</f>
        <v>0</v>
      </c>
      <c r="R267" s="65">
        <f>Fairbanks!$G$14</f>
        <v>0</v>
      </c>
    </row>
    <row r="268" spans="1:18">
      <c r="A268" s="73"/>
      <c r="B268" s="72" t="s">
        <v>85</v>
      </c>
      <c r="C268" s="65">
        <f>Miami!$G$21</f>
        <v>0</v>
      </c>
      <c r="D268" s="65">
        <f>Houston!$G$21</f>
        <v>0</v>
      </c>
      <c r="E268" s="65">
        <f>Phoenix!$G$21</f>
        <v>0</v>
      </c>
      <c r="F268" s="65">
        <f>Atlanta!$G$21</f>
        <v>0</v>
      </c>
      <c r="G268" s="65">
        <f>LosAngeles!$G$21</f>
        <v>0</v>
      </c>
      <c r="H268" s="65">
        <f>LasVegas!$G$21</f>
        <v>0</v>
      </c>
      <c r="I268" s="65">
        <f>SanFrancisco!$G$21</f>
        <v>0</v>
      </c>
      <c r="J268" s="65">
        <f>Baltimore!$G$21</f>
        <v>0</v>
      </c>
      <c r="K268" s="65">
        <f>Albuquerque!$G$21</f>
        <v>0</v>
      </c>
      <c r="L268" s="65">
        <f>Seattle!$G$21</f>
        <v>0</v>
      </c>
      <c r="M268" s="65">
        <f>Chicago!$G$21</f>
        <v>0</v>
      </c>
      <c r="N268" s="65">
        <f>Boulder!$G$21</f>
        <v>0</v>
      </c>
      <c r="O268" s="65">
        <f>Minneapolis!$G$21</f>
        <v>0</v>
      </c>
      <c r="P268" s="65">
        <f>Helena!$G$21</f>
        <v>0</v>
      </c>
      <c r="Q268" s="65">
        <f>Duluth!$G$21</f>
        <v>0</v>
      </c>
      <c r="R268" s="65">
        <f>Fairbanks!$G$21</f>
        <v>0</v>
      </c>
    </row>
    <row r="269" spans="1:18">
      <c r="A269" s="73"/>
      <c r="B269" s="72" t="s">
        <v>87</v>
      </c>
      <c r="C269" s="65">
        <f>Miami!$G$24</f>
        <v>0</v>
      </c>
      <c r="D269" s="65">
        <f>Houston!$G$24</f>
        <v>0</v>
      </c>
      <c r="E269" s="65">
        <f>Phoenix!$G$24</f>
        <v>0</v>
      </c>
      <c r="F269" s="65">
        <f>Atlanta!$G$24</f>
        <v>0</v>
      </c>
      <c r="G269" s="65">
        <f>LosAngeles!$G$24</f>
        <v>0</v>
      </c>
      <c r="H269" s="65">
        <f>LasVegas!$G$24</f>
        <v>0</v>
      </c>
      <c r="I269" s="65">
        <f>SanFrancisco!$G$24</f>
        <v>0</v>
      </c>
      <c r="J269" s="65">
        <f>Baltimore!$G$24</f>
        <v>0</v>
      </c>
      <c r="K269" s="65">
        <f>Albuquerque!$G$24</f>
        <v>0</v>
      </c>
      <c r="L269" s="65">
        <f>Seattle!$G$24</f>
        <v>0</v>
      </c>
      <c r="M269" s="65">
        <f>Chicago!$G$24</f>
        <v>0</v>
      </c>
      <c r="N269" s="65">
        <f>Boulder!$G$24</f>
        <v>0</v>
      </c>
      <c r="O269" s="65">
        <f>Minneapolis!$G$24</f>
        <v>0</v>
      </c>
      <c r="P269" s="65">
        <f>Helena!$G$24</f>
        <v>0</v>
      </c>
      <c r="Q269" s="65">
        <f>Duluth!$G$24</f>
        <v>0</v>
      </c>
      <c r="R269" s="65">
        <f>Fairbanks!$G$24</f>
        <v>0</v>
      </c>
    </row>
    <row r="270" spans="1:18">
      <c r="A270" s="73"/>
      <c r="B270" s="74" t="s">
        <v>249</v>
      </c>
      <c r="C270" s="65">
        <f>Miami!$G$28</f>
        <v>0</v>
      </c>
      <c r="D270" s="65">
        <f>Houston!$G$28</f>
        <v>0</v>
      </c>
      <c r="E270" s="65">
        <f>Phoenix!$G$28</f>
        <v>0</v>
      </c>
      <c r="F270" s="65">
        <f>Atlanta!$G$28</f>
        <v>0</v>
      </c>
      <c r="G270" s="65">
        <f>LosAngeles!$G$28</f>
        <v>0</v>
      </c>
      <c r="H270" s="65">
        <f>LasVegas!$G$28</f>
        <v>0</v>
      </c>
      <c r="I270" s="65">
        <f>SanFrancisco!$G$28</f>
        <v>0</v>
      </c>
      <c r="J270" s="65">
        <f>Baltimore!$G$28</f>
        <v>0</v>
      </c>
      <c r="K270" s="65">
        <f>Albuquerque!$G$28</f>
        <v>0</v>
      </c>
      <c r="L270" s="65">
        <f>Seattle!$G$28</f>
        <v>0</v>
      </c>
      <c r="M270" s="65">
        <f>Chicago!$G$28</f>
        <v>0</v>
      </c>
      <c r="N270" s="65">
        <f>Boulder!$G$28</f>
        <v>0</v>
      </c>
      <c r="O270" s="65">
        <f>Minneapolis!$G$28</f>
        <v>0</v>
      </c>
      <c r="P270" s="65">
        <f>Helena!$G$28</f>
        <v>0</v>
      </c>
      <c r="Q270" s="65">
        <f>Duluth!$G$28</f>
        <v>0</v>
      </c>
      <c r="R270" s="65">
        <f>Fairbanks!$G$28</f>
        <v>0</v>
      </c>
    </row>
    <row r="271" spans="1:18">
      <c r="A271" s="73" t="s">
        <v>248</v>
      </c>
      <c r="B271" s="72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1:18">
      <c r="A272" s="48"/>
      <c r="B272" s="69" t="s">
        <v>247</v>
      </c>
      <c r="C272" s="65">
        <f>Miami!$H$189</f>
        <v>187509.6427</v>
      </c>
      <c r="D272" s="65">
        <f>Houston!$H$189</f>
        <v>195879.1152</v>
      </c>
      <c r="E272" s="65">
        <f>Phoenix!$H$189</f>
        <v>176678.03700000001</v>
      </c>
      <c r="F272" s="65">
        <f>Atlanta!$H$189</f>
        <v>169796.35519999999</v>
      </c>
      <c r="G272" s="65">
        <f>LosAngeles!$H$189</f>
        <v>58474.605100000001</v>
      </c>
      <c r="H272" s="65">
        <f>LasVegas!$H$189</f>
        <v>180904.64019999999</v>
      </c>
      <c r="I272" s="65">
        <f>SanFrancisco!$H$189</f>
        <v>59663.831299999998</v>
      </c>
      <c r="J272" s="65">
        <f>Baltimore!$H$189</f>
        <v>150276.7126</v>
      </c>
      <c r="K272" s="65">
        <f>Albuquerque!$H$189</f>
        <v>205141.88740000001</v>
      </c>
      <c r="L272" s="65">
        <f>Seattle!$H$189</f>
        <v>49498.9827</v>
      </c>
      <c r="M272" s="65">
        <f>Chicago!$H$189</f>
        <v>285086.82270000002</v>
      </c>
      <c r="N272" s="65">
        <f>Boulder!$H$189</f>
        <v>210068.59239999999</v>
      </c>
      <c r="O272" s="65">
        <f>Minneapolis!$H$189</f>
        <v>203301.4682</v>
      </c>
      <c r="P272" s="65">
        <f>Helena!$H$189</f>
        <v>202780.4075</v>
      </c>
      <c r="Q272" s="65">
        <f>Duluth!$H$189</f>
        <v>206820.79569999999</v>
      </c>
      <c r="R272" s="65">
        <f>Fairbanks!$H$189</f>
        <v>220158.24059999999</v>
      </c>
    </row>
    <row r="273" spans="1:18">
      <c r="A273" s="48"/>
      <c r="B273" s="49" t="s">
        <v>246</v>
      </c>
      <c r="C273" s="65">
        <f>Miami!$B$189</f>
        <v>434409.30619999999</v>
      </c>
      <c r="D273" s="65">
        <f>Houston!$B$189</f>
        <v>493591.52630000003</v>
      </c>
      <c r="E273" s="65">
        <f>Phoenix!$B$189</f>
        <v>417807.7487</v>
      </c>
      <c r="F273" s="65">
        <f>Atlanta!$B$189</f>
        <v>392518.30670000002</v>
      </c>
      <c r="G273" s="65">
        <f>LosAngeles!$B$189</f>
        <v>156921.58559999999</v>
      </c>
      <c r="H273" s="65">
        <f>LasVegas!$B$189</f>
        <v>432296.6863</v>
      </c>
      <c r="I273" s="65">
        <f>SanFrancisco!$B$189</f>
        <v>161455.22579999999</v>
      </c>
      <c r="J273" s="65">
        <f>Baltimore!$B$189</f>
        <v>350073.26280000003</v>
      </c>
      <c r="K273" s="65">
        <f>Albuquerque!$B$189</f>
        <v>485996.8835</v>
      </c>
      <c r="L273" s="65">
        <f>Seattle!$B$189</f>
        <v>126943.6156</v>
      </c>
      <c r="M273" s="65">
        <f>Chicago!$B$189</f>
        <v>674271.86529999995</v>
      </c>
      <c r="N273" s="65">
        <f>Boulder!$B$189</f>
        <v>501029.18800000002</v>
      </c>
      <c r="O273" s="65">
        <f>Minneapolis!$B$189</f>
        <v>490333.79790000001</v>
      </c>
      <c r="P273" s="65">
        <f>Helena!$B$189</f>
        <v>488816.65419999999</v>
      </c>
      <c r="Q273" s="65">
        <f>Duluth!$B$189</f>
        <v>503566.6299</v>
      </c>
      <c r="R273" s="65">
        <f>Fairbanks!$B$189</f>
        <v>580253.07239999995</v>
      </c>
    </row>
    <row r="274" spans="1:18">
      <c r="A274" s="48"/>
      <c r="B274" s="69" t="s">
        <v>245</v>
      </c>
      <c r="C274" s="65">
        <f>Miami!$C$189</f>
        <v>765.17560000000003</v>
      </c>
      <c r="D274" s="65">
        <f>Houston!$C$189</f>
        <v>642.36659999999995</v>
      </c>
      <c r="E274" s="65">
        <f>Phoenix!$C$189</f>
        <v>696.43110000000001</v>
      </c>
      <c r="F274" s="65">
        <f>Atlanta!$C$189</f>
        <v>723.84760000000006</v>
      </c>
      <c r="G274" s="65">
        <f>LosAngeles!$C$189</f>
        <v>134.84139999999999</v>
      </c>
      <c r="H274" s="65">
        <f>LasVegas!$C$189</f>
        <v>693.41070000000002</v>
      </c>
      <c r="I274" s="65">
        <f>SanFrancisco!$C$189</f>
        <v>139.6533</v>
      </c>
      <c r="J274" s="65">
        <f>Baltimore!$C$189</f>
        <v>636.18510000000003</v>
      </c>
      <c r="K274" s="65">
        <f>Albuquerque!$C$189</f>
        <v>817.71410000000003</v>
      </c>
      <c r="L274" s="65">
        <f>Seattle!$C$189</f>
        <v>167.17660000000001</v>
      </c>
      <c r="M274" s="65">
        <f>Chicago!$C$189</f>
        <v>1152.9861000000001</v>
      </c>
      <c r="N274" s="65">
        <f>Boulder!$C$189</f>
        <v>828.5453</v>
      </c>
      <c r="O274" s="65">
        <f>Minneapolis!$C$189</f>
        <v>796.55129999999997</v>
      </c>
      <c r="P274" s="65">
        <f>Helena!$C$189</f>
        <v>791.30060000000003</v>
      </c>
      <c r="Q274" s="65">
        <f>Duluth!$C$189</f>
        <v>797.46730000000002</v>
      </c>
      <c r="R274" s="65">
        <f>Fairbanks!$C$189</f>
        <v>652.35789999999997</v>
      </c>
    </row>
    <row r="275" spans="1:18">
      <c r="A275" s="48"/>
      <c r="B275" s="69" t="s">
        <v>244</v>
      </c>
      <c r="C275" s="65">
        <f>Miami!$D$189</f>
        <v>2920.5915</v>
      </c>
      <c r="D275" s="65">
        <f>Houston!$D$189</f>
        <v>2723.1044000000002</v>
      </c>
      <c r="E275" s="65">
        <f>Phoenix!$D$189</f>
        <v>2296.1882000000001</v>
      </c>
      <c r="F275" s="65">
        <f>Atlanta!$D$189</f>
        <v>1803.4921999999999</v>
      </c>
      <c r="G275" s="65">
        <f>LosAngeles!$D$189</f>
        <v>1364.7442000000001</v>
      </c>
      <c r="H275" s="65">
        <f>LasVegas!$D$189</f>
        <v>2830.8670999999999</v>
      </c>
      <c r="I275" s="65">
        <f>SanFrancisco!$D$189</f>
        <v>1240.2344000000001</v>
      </c>
      <c r="J275" s="65">
        <f>Baltimore!$D$189</f>
        <v>1759.6681000000001</v>
      </c>
      <c r="K275" s="65">
        <f>Albuquerque!$D$189</f>
        <v>2040.2673</v>
      </c>
      <c r="L275" s="65">
        <f>Seattle!$D$189</f>
        <v>332.20749999999998</v>
      </c>
      <c r="M275" s="65">
        <f>Chicago!$D$189</f>
        <v>3245.6305000000002</v>
      </c>
      <c r="N275" s="65">
        <f>Boulder!$D$189</f>
        <v>2025.1021000000001</v>
      </c>
      <c r="O275" s="65">
        <f>Minneapolis!$D$189</f>
        <v>1146.7122999999999</v>
      </c>
      <c r="P275" s="65">
        <f>Helena!$D$189</f>
        <v>1259.3161</v>
      </c>
      <c r="Q275" s="65">
        <f>Duluth!$D$189</f>
        <v>1110.6447000000001</v>
      </c>
      <c r="R275" s="65">
        <f>Fairbanks!$D$189</f>
        <v>2629.9177</v>
      </c>
    </row>
    <row r="276" spans="1:18">
      <c r="A276" s="48"/>
      <c r="B276" s="69" t="s">
        <v>243</v>
      </c>
      <c r="C276" s="65">
        <f>Miami!$E$189</f>
        <v>0</v>
      </c>
      <c r="D276" s="65">
        <f>Houston!$E$189</f>
        <v>0</v>
      </c>
      <c r="E276" s="65">
        <f>Phoenix!$E$189</f>
        <v>0</v>
      </c>
      <c r="F276" s="65">
        <f>Atlanta!$E$189</f>
        <v>0</v>
      </c>
      <c r="G276" s="65">
        <f>LosAngeles!$E$189</f>
        <v>0</v>
      </c>
      <c r="H276" s="65">
        <f>LasVegas!$E$189</f>
        <v>0</v>
      </c>
      <c r="I276" s="65">
        <f>SanFrancisco!$E$189</f>
        <v>0</v>
      </c>
      <c r="J276" s="65">
        <f>Baltimore!$E$189</f>
        <v>0</v>
      </c>
      <c r="K276" s="65">
        <f>Albuquerque!$E$189</f>
        <v>0</v>
      </c>
      <c r="L276" s="65">
        <f>Seattle!$E$189</f>
        <v>0</v>
      </c>
      <c r="M276" s="65">
        <f>Chicago!$E$189</f>
        <v>0</v>
      </c>
      <c r="N276" s="65">
        <f>Boulder!$E$189</f>
        <v>0</v>
      </c>
      <c r="O276" s="65">
        <f>Minneapolis!$E$189</f>
        <v>0</v>
      </c>
      <c r="P276" s="65">
        <f>Helena!$E$189</f>
        <v>0</v>
      </c>
      <c r="Q276" s="65">
        <f>Duluth!$E$189</f>
        <v>0</v>
      </c>
      <c r="R276" s="65">
        <f>Fairbanks!$E$189</f>
        <v>0</v>
      </c>
    </row>
    <row r="277" spans="1:18">
      <c r="A277" s="48"/>
      <c r="B277" s="69" t="s">
        <v>242</v>
      </c>
      <c r="C277" s="70">
        <f>Miami!$F$189</f>
        <v>1.3299999999999999E-2</v>
      </c>
      <c r="D277" s="70">
        <f>Houston!$F$189</f>
        <v>7.7000000000000002E-3</v>
      </c>
      <c r="E277" s="70">
        <f>Phoenix!$F$189</f>
        <v>6.3E-3</v>
      </c>
      <c r="F277" s="70">
        <f>Atlanta!$F$189</f>
        <v>6.6E-3</v>
      </c>
      <c r="G277" s="70">
        <f>LosAngeles!$F$189</f>
        <v>5.9999999999999995E-4</v>
      </c>
      <c r="H277" s="70">
        <f>LasVegas!$F$189</f>
        <v>5.3E-3</v>
      </c>
      <c r="I277" s="70">
        <f>SanFrancisco!$F$189</f>
        <v>5.9999999999999995E-4</v>
      </c>
      <c r="J277" s="70">
        <f>Baltimore!$F$189</f>
        <v>7.1999999999999998E-3</v>
      </c>
      <c r="K277" s="70">
        <f>Albuquerque!$F$189</f>
        <v>8.0000000000000002E-3</v>
      </c>
      <c r="L277" s="70">
        <f>Seattle!$F$189</f>
        <v>1.4E-3</v>
      </c>
      <c r="M277" s="70">
        <f>Chicago!$F$189</f>
        <v>0.01</v>
      </c>
      <c r="N277" s="70">
        <f>Boulder!$F$189</f>
        <v>8.0000000000000002E-3</v>
      </c>
      <c r="O277" s="70">
        <f>Minneapolis!$F$189</f>
        <v>8.6E-3</v>
      </c>
      <c r="P277" s="70">
        <f>Helena!$F$189</f>
        <v>8.8999999999999999E-3</v>
      </c>
      <c r="Q277" s="70">
        <f>Duluth!$F$189</f>
        <v>8.3999999999999995E-3</v>
      </c>
      <c r="R277" s="70">
        <f>Fairbanks!$F$189</f>
        <v>9.2999999999999992E-3</v>
      </c>
    </row>
    <row r="278" spans="1:18">
      <c r="A278" s="48"/>
      <c r="B278" s="69" t="s">
        <v>271</v>
      </c>
      <c r="C278" s="65">
        <f>10^(-3)*Miami!$G$189</f>
        <v>361.462402</v>
      </c>
      <c r="D278" s="65">
        <f>10^(-3)*Houston!$G$189</f>
        <v>928.86330599999997</v>
      </c>
      <c r="E278" s="65">
        <f>10^(-3)*Phoenix!$G$189</f>
        <v>16961.400000000001</v>
      </c>
      <c r="F278" s="65">
        <f>10^(-3)*Atlanta!$G$189</f>
        <v>3207.75</v>
      </c>
      <c r="G278" s="65">
        <f>10^(-3)*LosAngeles!$G$189</f>
        <v>8234.32</v>
      </c>
      <c r="H278" s="65">
        <f>10^(-3)*LasVegas!$G$189</f>
        <v>14117.800000000001</v>
      </c>
      <c r="I278" s="65">
        <f>10^(-3)*SanFrancisco!$G$189</f>
        <v>7482.5</v>
      </c>
      <c r="J278" s="65">
        <f>10^(-3)*Baltimore!$G$189</f>
        <v>109.4243381</v>
      </c>
      <c r="K278" s="65">
        <f>10^(-3)*Albuquerque!$G$189</f>
        <v>2121.34</v>
      </c>
      <c r="L278" s="65">
        <f>10^(-3)*Seattle!$G$189</f>
        <v>4387.6900000000005</v>
      </c>
      <c r="M278" s="65">
        <f>10^(-3)*Chicago!$G$189</f>
        <v>747.08390190000011</v>
      </c>
      <c r="N278" s="65">
        <f>10^(-3)*Boulder!$G$189</f>
        <v>2105.4700000000003</v>
      </c>
      <c r="O278" s="65">
        <f>10^(-3)*Minneapolis!$G$189</f>
        <v>753.42380170000001</v>
      </c>
      <c r="P278" s="65">
        <f>10^(-3)*Helena!$G$189</f>
        <v>29864.400000000001</v>
      </c>
      <c r="Q278" s="65">
        <f>10^(-3)*Duluth!$G$189</f>
        <v>729.62925300000006</v>
      </c>
      <c r="R278" s="65">
        <f>10^(-3)*Fairbanks!$G$189</f>
        <v>527.62020499999994</v>
      </c>
    </row>
    <row r="279" spans="1:18">
      <c r="B279" s="59"/>
      <c r="C279" s="62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</row>
    <row r="280" spans="1:18">
      <c r="B280" s="59"/>
      <c r="C280" s="62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</row>
    <row r="281" spans="1:18">
      <c r="B281" s="59"/>
      <c r="C281" s="62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</row>
    <row r="282" spans="1:18">
      <c r="B282" s="59"/>
      <c r="C282" s="62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</row>
    <row r="283" spans="1:18">
      <c r="B283" s="59"/>
      <c r="C283" s="62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</row>
    <row r="284" spans="1:18">
      <c r="B284" s="59"/>
      <c r="C284" s="62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</row>
    <row r="285" spans="1:18">
      <c r="B285" s="59"/>
      <c r="C285" s="62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</row>
    <row r="286" spans="1:18">
      <c r="B286" s="59"/>
      <c r="C286" s="62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</row>
    <row r="287" spans="1:18">
      <c r="B287" s="59"/>
      <c r="C287" s="62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</row>
    <row r="288" spans="1:18">
      <c r="B288" s="59"/>
      <c r="C288" s="62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</row>
    <row r="289" spans="2:18">
      <c r="B289" s="59"/>
      <c r="C289" s="63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</row>
    <row r="290" spans="2:18">
      <c r="B290" s="59"/>
      <c r="C290" s="62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</row>
    <row r="291" spans="2:18">
      <c r="B291" s="59"/>
      <c r="C291" s="62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</row>
    <row r="292" spans="2:18">
      <c r="B292" s="59"/>
      <c r="C292" s="62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</row>
    <row r="293" spans="2:18">
      <c r="B293" s="59"/>
      <c r="C293" s="62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</row>
    <row r="294" spans="2:18">
      <c r="B294" s="59"/>
      <c r="C294" s="62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</row>
    <row r="295" spans="2:18">
      <c r="B295" s="59"/>
      <c r="C295" s="62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</row>
    <row r="296" spans="2:18">
      <c r="B296" s="59"/>
      <c r="C296" s="62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</row>
    <row r="297" spans="2:18">
      <c r="B297" s="59"/>
      <c r="C297" s="62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</row>
    <row r="298" spans="2:18">
      <c r="B298" s="59"/>
      <c r="C298" s="64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</row>
    <row r="299" spans="2:18">
      <c r="B299" s="59"/>
      <c r="C299" s="62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</row>
    <row r="300" spans="2:18">
      <c r="B300" s="59"/>
      <c r="C300" s="62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</row>
    <row r="302" spans="2:18">
      <c r="B302" s="57"/>
    </row>
    <row r="303" spans="2:18">
      <c r="B303" s="59"/>
      <c r="C303" s="62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</row>
    <row r="304" spans="2:18">
      <c r="B304" s="59"/>
      <c r="C304" s="63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</row>
    <row r="305" spans="2:18">
      <c r="B305" s="59"/>
      <c r="C305" s="62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</row>
    <row r="306" spans="2:18">
      <c r="B306" s="59"/>
      <c r="C306" s="62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</row>
    <row r="307" spans="2:18">
      <c r="B307" s="59"/>
      <c r="C307" s="62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</row>
    <row r="308" spans="2:18">
      <c r="B308" s="59"/>
      <c r="C308" s="62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</row>
    <row r="309" spans="2:18">
      <c r="B309" s="59"/>
      <c r="C309" s="62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</row>
    <row r="310" spans="2:18">
      <c r="B310" s="59"/>
      <c r="C310" s="62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</row>
    <row r="311" spans="2:18">
      <c r="B311" s="59"/>
      <c r="C311" s="62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</row>
    <row r="312" spans="2:18">
      <c r="B312" s="59"/>
      <c r="C312" s="62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</row>
    <row r="313" spans="2:18">
      <c r="B313" s="59"/>
      <c r="C313" s="62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</row>
    <row r="314" spans="2:18">
      <c r="B314" s="59"/>
      <c r="C314" s="62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</row>
    <row r="315" spans="2:18">
      <c r="B315" s="59"/>
      <c r="C315" s="62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</row>
    <row r="316" spans="2:18">
      <c r="B316" s="59"/>
      <c r="C316" s="62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</row>
    <row r="317" spans="2:18">
      <c r="B317" s="59"/>
      <c r="C317" s="62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</row>
    <row r="318" spans="2:18">
      <c r="B318" s="59"/>
      <c r="C318" s="62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</row>
    <row r="319" spans="2:18">
      <c r="B319" s="59"/>
      <c r="C319" s="62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</row>
    <row r="320" spans="2:18">
      <c r="B320" s="59"/>
      <c r="C320" s="63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</row>
    <row r="321" spans="2:18">
      <c r="B321" s="59"/>
      <c r="C321" s="62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</row>
    <row r="322" spans="2:18">
      <c r="B322" s="59"/>
      <c r="C322" s="62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</row>
    <row r="323" spans="2:18">
      <c r="B323" s="59"/>
      <c r="C323" s="62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</row>
    <row r="324" spans="2:18">
      <c r="B324" s="59"/>
      <c r="C324" s="62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</row>
    <row r="325" spans="2:18">
      <c r="B325" s="59"/>
      <c r="C325" s="62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</row>
    <row r="326" spans="2:18">
      <c r="B326" s="59"/>
      <c r="C326" s="62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</row>
    <row r="327" spans="2:18">
      <c r="B327" s="59"/>
      <c r="C327" s="62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</row>
    <row r="328" spans="2:18">
      <c r="B328" s="59"/>
      <c r="C328" s="62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</row>
    <row r="329" spans="2:18">
      <c r="B329" s="59"/>
      <c r="C329" s="64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59"/>
      <c r="C330" s="62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</row>
    <row r="331" spans="2:18">
      <c r="B331" s="59"/>
      <c r="C331" s="62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</row>
    <row r="333" spans="2:18">
      <c r="B333" s="57"/>
    </row>
    <row r="334" spans="2:18">
      <c r="B334" s="59"/>
      <c r="C334" s="62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</row>
    <row r="335" spans="2:18">
      <c r="B335" s="59"/>
      <c r="C335" s="63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</row>
    <row r="336" spans="2:18">
      <c r="B336" s="59"/>
      <c r="C336" s="62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</row>
    <row r="337" spans="2:18">
      <c r="B337" s="59"/>
      <c r="C337" s="62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</row>
    <row r="338" spans="2:18">
      <c r="B338" s="59"/>
      <c r="C338" s="62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</row>
    <row r="339" spans="2:18">
      <c r="B339" s="59"/>
      <c r="C339" s="62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</row>
    <row r="340" spans="2:18">
      <c r="B340" s="59"/>
      <c r="C340" s="62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</row>
    <row r="341" spans="2:18">
      <c r="B341" s="59"/>
      <c r="C341" s="62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</row>
    <row r="342" spans="2:18">
      <c r="B342" s="59"/>
      <c r="C342" s="62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</row>
    <row r="343" spans="2:18">
      <c r="B343" s="59"/>
      <c r="C343" s="62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</row>
    <row r="344" spans="2:18">
      <c r="B344" s="59"/>
      <c r="C344" s="62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</row>
    <row r="345" spans="2:18">
      <c r="B345" s="59"/>
      <c r="C345" s="62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</row>
    <row r="346" spans="2:18">
      <c r="B346" s="59"/>
      <c r="C346" s="62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</row>
    <row r="347" spans="2:18">
      <c r="B347" s="59"/>
      <c r="C347" s="62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</row>
    <row r="348" spans="2:18">
      <c r="B348" s="59"/>
      <c r="C348" s="62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</row>
    <row r="349" spans="2:18">
      <c r="B349" s="59"/>
      <c r="C349" s="62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</row>
    <row r="350" spans="2:18">
      <c r="B350" s="59"/>
      <c r="C350" s="62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</row>
    <row r="351" spans="2:18">
      <c r="B351" s="59"/>
      <c r="C351" s="63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</row>
    <row r="352" spans="2:18">
      <c r="B352" s="59"/>
      <c r="C352" s="62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</row>
    <row r="353" spans="2:18">
      <c r="B353" s="59"/>
      <c r="C353" s="62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</row>
    <row r="354" spans="2:18">
      <c r="B354" s="59"/>
      <c r="C354" s="62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</row>
    <row r="355" spans="2:18">
      <c r="B355" s="59"/>
      <c r="C355" s="62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</row>
    <row r="356" spans="2:18">
      <c r="B356" s="59"/>
      <c r="C356" s="62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</row>
    <row r="357" spans="2:18">
      <c r="B357" s="59"/>
      <c r="C357" s="62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</row>
    <row r="358" spans="2:18">
      <c r="B358" s="59"/>
      <c r="C358" s="62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</row>
    <row r="359" spans="2:18">
      <c r="B359" s="59"/>
      <c r="C359" s="62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</row>
    <row r="360" spans="2:18">
      <c r="B360" s="59"/>
      <c r="C360" s="64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>
      <c r="B361" s="59"/>
      <c r="C361" s="62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</row>
    <row r="362" spans="2:18">
      <c r="B362" s="59"/>
      <c r="C362" s="62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</row>
    <row r="364" spans="2:18">
      <c r="B364" s="57"/>
    </row>
    <row r="365" spans="2:18">
      <c r="B365" s="59"/>
      <c r="C365" s="62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</row>
    <row r="366" spans="2:18">
      <c r="B366" s="59"/>
      <c r="C366" s="63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</row>
    <row r="367" spans="2:18">
      <c r="B367" s="59"/>
      <c r="C367" s="62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</row>
    <row r="368" spans="2:18">
      <c r="B368" s="59"/>
      <c r="C368" s="62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</row>
    <row r="369" spans="2:18">
      <c r="B369" s="59"/>
      <c r="C369" s="62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</row>
    <row r="370" spans="2:18">
      <c r="B370" s="59"/>
      <c r="C370" s="62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</row>
    <row r="371" spans="2:18">
      <c r="B371" s="59"/>
      <c r="C371" s="62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</row>
    <row r="372" spans="2:18">
      <c r="B372" s="59"/>
      <c r="C372" s="62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</row>
    <row r="373" spans="2:18">
      <c r="B373" s="59"/>
      <c r="C373" s="62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</row>
    <row r="374" spans="2:18">
      <c r="B374" s="59"/>
      <c r="C374" s="62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</row>
    <row r="375" spans="2:18">
      <c r="B375" s="59"/>
      <c r="C375" s="62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</row>
    <row r="376" spans="2:18">
      <c r="B376" s="59"/>
      <c r="C376" s="62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</row>
    <row r="377" spans="2:18">
      <c r="B377" s="59"/>
      <c r="C377" s="62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</row>
    <row r="378" spans="2:18">
      <c r="B378" s="59"/>
      <c r="C378" s="62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</row>
    <row r="379" spans="2:18">
      <c r="B379" s="59"/>
      <c r="C379" s="62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</row>
    <row r="380" spans="2:18">
      <c r="B380" s="59"/>
      <c r="C380" s="62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</row>
    <row r="381" spans="2:18">
      <c r="B381" s="59"/>
      <c r="C381" s="62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</row>
    <row r="382" spans="2:18">
      <c r="B382" s="59"/>
      <c r="C382" s="63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</row>
    <row r="383" spans="2:18">
      <c r="B383" s="59"/>
      <c r="C383" s="62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</row>
    <row r="384" spans="2:18">
      <c r="B384" s="59"/>
      <c r="C384" s="62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</row>
    <row r="385" spans="2:18">
      <c r="B385" s="59"/>
      <c r="C385" s="62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</row>
    <row r="386" spans="2:18">
      <c r="B386" s="59"/>
      <c r="C386" s="62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</row>
    <row r="387" spans="2:18">
      <c r="B387" s="59"/>
      <c r="C387" s="62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</row>
    <row r="388" spans="2:18">
      <c r="B388" s="59"/>
      <c r="C388" s="62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</row>
    <row r="389" spans="2:18">
      <c r="B389" s="59"/>
      <c r="C389" s="62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</row>
    <row r="390" spans="2:18">
      <c r="B390" s="59"/>
      <c r="C390" s="62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</row>
    <row r="391" spans="2:18">
      <c r="B391" s="59"/>
      <c r="C391" s="64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</row>
    <row r="392" spans="2:18">
      <c r="B392" s="59"/>
      <c r="C392" s="62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</row>
    <row r="393" spans="2:18">
      <c r="B393" s="59"/>
      <c r="C393" s="62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</row>
    <row r="395" spans="2:18">
      <c r="B395" s="57"/>
    </row>
    <row r="396" spans="2:18">
      <c r="B396" s="59"/>
      <c r="C396" s="62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</row>
    <row r="397" spans="2:18">
      <c r="B397" s="59"/>
      <c r="C397" s="63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</row>
    <row r="398" spans="2:18">
      <c r="B398" s="59"/>
      <c r="C398" s="62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</row>
    <row r="399" spans="2:18">
      <c r="B399" s="59"/>
      <c r="C399" s="62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</row>
    <row r="400" spans="2:18">
      <c r="B400" s="59"/>
      <c r="C400" s="62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</row>
    <row r="401" spans="2:18">
      <c r="B401" s="59"/>
      <c r="C401" s="62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</row>
    <row r="402" spans="2:18">
      <c r="B402" s="59"/>
      <c r="C402" s="62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</row>
    <row r="403" spans="2:18">
      <c r="B403" s="59"/>
      <c r="C403" s="62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</row>
    <row r="404" spans="2:18">
      <c r="B404" s="59"/>
      <c r="C404" s="62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</row>
    <row r="405" spans="2:18">
      <c r="B405" s="59"/>
      <c r="C405" s="62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</row>
    <row r="406" spans="2:18">
      <c r="B406" s="59"/>
      <c r="C406" s="62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</row>
    <row r="407" spans="2:18">
      <c r="B407" s="59"/>
      <c r="C407" s="62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</row>
    <row r="408" spans="2:18">
      <c r="B408" s="59"/>
      <c r="C408" s="62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</row>
    <row r="409" spans="2:18">
      <c r="B409" s="59"/>
      <c r="C409" s="62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</row>
    <row r="410" spans="2:18">
      <c r="B410" s="59"/>
      <c r="C410" s="62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</row>
    <row r="411" spans="2:18">
      <c r="B411" s="59"/>
      <c r="C411" s="62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</row>
    <row r="412" spans="2:18">
      <c r="B412" s="59"/>
      <c r="C412" s="62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</row>
    <row r="413" spans="2:18">
      <c r="B413" s="59"/>
      <c r="C413" s="63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</row>
    <row r="414" spans="2:18">
      <c r="B414" s="59"/>
      <c r="C414" s="62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</row>
    <row r="415" spans="2:18">
      <c r="B415" s="59"/>
      <c r="C415" s="62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</row>
    <row r="416" spans="2:18">
      <c r="B416" s="59"/>
      <c r="C416" s="62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</row>
    <row r="417" spans="2:18">
      <c r="B417" s="59"/>
      <c r="C417" s="62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</row>
    <row r="418" spans="2:18">
      <c r="B418" s="59"/>
      <c r="C418" s="62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</row>
    <row r="419" spans="2:18">
      <c r="B419" s="59"/>
      <c r="C419" s="62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</row>
    <row r="420" spans="2:18">
      <c r="B420" s="59"/>
      <c r="C420" s="62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</row>
    <row r="421" spans="2:18">
      <c r="B421" s="59"/>
      <c r="C421" s="62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</row>
    <row r="422" spans="2:18">
      <c r="B422" s="59"/>
      <c r="C422" s="64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</row>
    <row r="423" spans="2:18">
      <c r="B423" s="59"/>
      <c r="C423" s="62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</row>
    <row r="424" spans="2:18">
      <c r="B424" s="59"/>
      <c r="C424" s="62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</row>
    <row r="426" spans="2:18">
      <c r="B426" s="57"/>
    </row>
    <row r="427" spans="2:18">
      <c r="B427" s="59"/>
      <c r="C427" s="62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</row>
    <row r="428" spans="2:18">
      <c r="B428" s="59"/>
      <c r="C428" s="63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</row>
    <row r="429" spans="2:18">
      <c r="B429" s="59"/>
      <c r="C429" s="62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</row>
    <row r="430" spans="2:18">
      <c r="B430" s="59"/>
      <c r="C430" s="62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</row>
    <row r="431" spans="2:18">
      <c r="B431" s="59"/>
      <c r="C431" s="62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</row>
    <row r="432" spans="2:18">
      <c r="B432" s="59"/>
      <c r="C432" s="62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</row>
    <row r="433" spans="2:18">
      <c r="B433" s="59"/>
      <c r="C433" s="62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</row>
    <row r="434" spans="2:18">
      <c r="B434" s="59"/>
      <c r="C434" s="62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</row>
    <row r="435" spans="2:18">
      <c r="B435" s="59"/>
      <c r="C435" s="62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</row>
    <row r="436" spans="2:18">
      <c r="B436" s="59"/>
      <c r="C436" s="62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</row>
    <row r="437" spans="2:18">
      <c r="B437" s="59"/>
      <c r="C437" s="62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</row>
    <row r="438" spans="2:18">
      <c r="B438" s="59"/>
      <c r="C438" s="62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</row>
    <row r="439" spans="2:18">
      <c r="B439" s="59"/>
      <c r="C439" s="62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</row>
    <row r="440" spans="2:18">
      <c r="B440" s="59"/>
      <c r="C440" s="62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</row>
    <row r="441" spans="2:18">
      <c r="B441" s="59"/>
      <c r="C441" s="62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</row>
    <row r="442" spans="2:18">
      <c r="B442" s="59"/>
      <c r="C442" s="62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</row>
    <row r="443" spans="2:18">
      <c r="B443" s="59"/>
      <c r="C443" s="62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</row>
    <row r="444" spans="2:18">
      <c r="B444" s="59"/>
      <c r="C444" s="63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</row>
    <row r="445" spans="2:18">
      <c r="B445" s="59"/>
      <c r="C445" s="62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</row>
    <row r="446" spans="2:18">
      <c r="B446" s="59"/>
      <c r="C446" s="62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</row>
    <row r="447" spans="2:18">
      <c r="B447" s="59"/>
      <c r="C447" s="62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</row>
    <row r="448" spans="2:18">
      <c r="B448" s="59"/>
      <c r="C448" s="62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</row>
    <row r="449" spans="2:18">
      <c r="B449" s="59"/>
      <c r="C449" s="62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</row>
    <row r="450" spans="2:18">
      <c r="B450" s="59"/>
      <c r="C450" s="62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</row>
    <row r="451" spans="2:18">
      <c r="B451" s="59"/>
      <c r="C451" s="62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</row>
    <row r="452" spans="2:18">
      <c r="B452" s="59"/>
      <c r="C452" s="62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</row>
    <row r="453" spans="2:18">
      <c r="B453" s="59"/>
      <c r="C453" s="64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59"/>
      <c r="C454" s="62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</row>
    <row r="455" spans="2:18">
      <c r="B455" s="59"/>
      <c r="C455" s="62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</row>
    <row r="457" spans="2:18">
      <c r="B457" s="57"/>
    </row>
    <row r="458" spans="2:18">
      <c r="B458" s="59"/>
      <c r="C458" s="62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</row>
    <row r="459" spans="2:18">
      <c r="B459" s="59"/>
      <c r="C459" s="63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</row>
    <row r="460" spans="2:18">
      <c r="B460" s="59"/>
      <c r="C460" s="62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</row>
    <row r="461" spans="2:18">
      <c r="B461" s="59"/>
      <c r="C461" s="62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</row>
    <row r="462" spans="2:18">
      <c r="B462" s="59"/>
      <c r="C462" s="62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</row>
    <row r="463" spans="2:18">
      <c r="B463" s="59"/>
      <c r="C463" s="62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</row>
    <row r="464" spans="2:18">
      <c r="B464" s="59"/>
      <c r="C464" s="62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</row>
    <row r="465" spans="2:18">
      <c r="B465" s="59"/>
      <c r="C465" s="62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</row>
    <row r="466" spans="2:18">
      <c r="B466" s="59"/>
      <c r="C466" s="62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</row>
    <row r="467" spans="2:18">
      <c r="B467" s="59"/>
      <c r="C467" s="62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</row>
    <row r="468" spans="2:18">
      <c r="B468" s="59"/>
      <c r="C468" s="62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</row>
    <row r="469" spans="2:18">
      <c r="B469" s="59"/>
      <c r="C469" s="62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</row>
    <row r="470" spans="2:18">
      <c r="B470" s="59"/>
      <c r="C470" s="62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</row>
    <row r="471" spans="2:18">
      <c r="B471" s="59"/>
      <c r="C471" s="62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</row>
    <row r="472" spans="2:18">
      <c r="B472" s="59"/>
      <c r="C472" s="62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</row>
    <row r="473" spans="2:18">
      <c r="B473" s="59"/>
      <c r="C473" s="62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</row>
    <row r="474" spans="2:18">
      <c r="B474" s="59"/>
      <c r="C474" s="62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</row>
    <row r="475" spans="2:18">
      <c r="B475" s="59"/>
      <c r="C475" s="63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</row>
    <row r="476" spans="2:18">
      <c r="B476" s="59"/>
      <c r="C476" s="62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</row>
    <row r="477" spans="2:18">
      <c r="B477" s="59"/>
      <c r="C477" s="62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</row>
    <row r="478" spans="2:18">
      <c r="B478" s="59"/>
      <c r="C478" s="62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</row>
    <row r="479" spans="2:18">
      <c r="B479" s="59"/>
      <c r="C479" s="62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</row>
    <row r="480" spans="2:18">
      <c r="B480" s="59"/>
      <c r="C480" s="62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</row>
    <row r="481" spans="2:18">
      <c r="B481" s="59"/>
      <c r="C481" s="62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</row>
    <row r="482" spans="2:18">
      <c r="B482" s="59"/>
      <c r="C482" s="62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</row>
    <row r="483" spans="2:18">
      <c r="B483" s="59"/>
      <c r="C483" s="62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</row>
    <row r="484" spans="2:18">
      <c r="B484" s="59"/>
      <c r="C484" s="64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</row>
    <row r="485" spans="2:18">
      <c r="B485" s="59"/>
      <c r="C485" s="62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</row>
    <row r="486" spans="2:18">
      <c r="B486" s="59"/>
      <c r="C486" s="62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</row>
    <row r="488" spans="2:18">
      <c r="B488" s="57"/>
    </row>
    <row r="489" spans="2:18">
      <c r="B489" s="59"/>
      <c r="C489" s="62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</row>
    <row r="490" spans="2:18">
      <c r="B490" s="59"/>
      <c r="C490" s="63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</row>
    <row r="491" spans="2:18">
      <c r="B491" s="59"/>
      <c r="C491" s="62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</row>
    <row r="492" spans="2:18">
      <c r="B492" s="59"/>
      <c r="C492" s="62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>
      <c r="B493" s="59"/>
      <c r="C493" s="62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</row>
    <row r="494" spans="2:18">
      <c r="B494" s="59"/>
      <c r="C494" s="62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</row>
    <row r="495" spans="2:18">
      <c r="B495" s="59"/>
      <c r="C495" s="62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</row>
    <row r="496" spans="2:18">
      <c r="B496" s="59"/>
      <c r="C496" s="62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</row>
    <row r="497" spans="2:18">
      <c r="B497" s="59"/>
      <c r="C497" s="62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</row>
    <row r="498" spans="2:18">
      <c r="B498" s="59"/>
      <c r="C498" s="62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</row>
    <row r="499" spans="2:18">
      <c r="B499" s="59"/>
      <c r="C499" s="62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</row>
    <row r="500" spans="2:18">
      <c r="B500" s="59"/>
      <c r="C500" s="62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</row>
    <row r="501" spans="2:18">
      <c r="B501" s="59"/>
      <c r="C501" s="62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</row>
    <row r="502" spans="2:18">
      <c r="B502" s="59"/>
      <c r="C502" s="62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</row>
    <row r="503" spans="2:18">
      <c r="B503" s="59"/>
      <c r="C503" s="62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</row>
    <row r="504" spans="2:18">
      <c r="B504" s="59"/>
      <c r="C504" s="62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</row>
    <row r="505" spans="2:18">
      <c r="B505" s="59"/>
      <c r="C505" s="62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</row>
    <row r="506" spans="2:18">
      <c r="B506" s="59"/>
      <c r="C506" s="63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</row>
    <row r="507" spans="2:18">
      <c r="B507" s="59"/>
      <c r="C507" s="62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</row>
    <row r="508" spans="2:18">
      <c r="B508" s="59"/>
      <c r="C508" s="62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</row>
    <row r="509" spans="2:18">
      <c r="B509" s="59"/>
      <c r="C509" s="62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</row>
    <row r="510" spans="2:18">
      <c r="B510" s="59"/>
      <c r="C510" s="62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</row>
    <row r="511" spans="2:18">
      <c r="B511" s="59"/>
      <c r="C511" s="62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</row>
    <row r="512" spans="2:18">
      <c r="B512" s="59"/>
      <c r="C512" s="62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</row>
    <row r="513" spans="2:18">
      <c r="B513" s="59"/>
      <c r="C513" s="62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</row>
    <row r="514" spans="2:18">
      <c r="B514" s="59"/>
      <c r="C514" s="62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</row>
    <row r="515" spans="2:18">
      <c r="B515" s="59"/>
      <c r="C515" s="64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</row>
    <row r="516" spans="2:18">
      <c r="B516" s="59"/>
      <c r="C516" s="62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2:18">
      <c r="B517" s="59"/>
      <c r="C517" s="62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</row>
    <row r="519" spans="2:18">
      <c r="B519" s="57"/>
    </row>
    <row r="520" spans="2:18">
      <c r="B520" s="59"/>
      <c r="C520" s="62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2:18">
      <c r="B521" s="59"/>
      <c r="C521" s="63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</row>
    <row r="522" spans="2:18">
      <c r="B522" s="59"/>
      <c r="C522" s="62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</row>
    <row r="523" spans="2:18">
      <c r="B523" s="59"/>
      <c r="C523" s="62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</row>
    <row r="524" spans="2:18">
      <c r="B524" s="59"/>
      <c r="C524" s="62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</row>
    <row r="525" spans="2:18">
      <c r="B525" s="59"/>
      <c r="C525" s="62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</row>
    <row r="526" spans="2:18">
      <c r="B526" s="59"/>
      <c r="C526" s="62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</row>
    <row r="527" spans="2:18">
      <c r="B527" s="59"/>
      <c r="C527" s="62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</row>
    <row r="528" spans="2:18">
      <c r="B528" s="59"/>
      <c r="C528" s="62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</row>
    <row r="529" spans="2:18">
      <c r="B529" s="59"/>
      <c r="C529" s="62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</row>
    <row r="530" spans="2:18">
      <c r="B530" s="59"/>
      <c r="C530" s="62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</row>
    <row r="531" spans="2:18">
      <c r="B531" s="59"/>
      <c r="C531" s="62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</row>
    <row r="532" spans="2:18">
      <c r="B532" s="59"/>
      <c r="C532" s="62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</row>
    <row r="533" spans="2:18">
      <c r="B533" s="59"/>
      <c r="C533" s="62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</row>
    <row r="534" spans="2:18">
      <c r="B534" s="59"/>
      <c r="C534" s="62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</row>
    <row r="535" spans="2:18">
      <c r="B535" s="59"/>
      <c r="C535" s="62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</row>
    <row r="536" spans="2:18">
      <c r="B536" s="59"/>
      <c r="C536" s="62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</row>
    <row r="537" spans="2:18">
      <c r="B537" s="59"/>
      <c r="C537" s="63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</row>
    <row r="538" spans="2:18">
      <c r="B538" s="59"/>
      <c r="C538" s="62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</row>
    <row r="539" spans="2:18">
      <c r="B539" s="59"/>
      <c r="C539" s="62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</row>
    <row r="540" spans="2:18">
      <c r="B540" s="59"/>
      <c r="C540" s="62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</row>
    <row r="541" spans="2:18">
      <c r="B541" s="59"/>
      <c r="C541" s="62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</row>
    <row r="542" spans="2:18">
      <c r="B542" s="59"/>
      <c r="C542" s="62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</row>
    <row r="543" spans="2:18">
      <c r="B543" s="59"/>
      <c r="C543" s="62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</row>
    <row r="544" spans="2:18">
      <c r="B544" s="59"/>
      <c r="C544" s="62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</row>
    <row r="545" spans="2:18">
      <c r="B545" s="59"/>
      <c r="C545" s="62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</row>
    <row r="546" spans="2:18">
      <c r="B546" s="59"/>
      <c r="C546" s="64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</row>
    <row r="547" spans="2:18">
      <c r="B547" s="59"/>
      <c r="C547" s="62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</row>
    <row r="548" spans="2:18">
      <c r="B548" s="59"/>
      <c r="C548" s="62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</row>
    <row r="550" spans="2:18">
      <c r="B550" s="57"/>
    </row>
    <row r="551" spans="2:18">
      <c r="B551" s="59"/>
      <c r="C551" s="62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</row>
    <row r="552" spans="2:18">
      <c r="B552" s="59"/>
      <c r="C552" s="63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</row>
    <row r="553" spans="2:18">
      <c r="B553" s="59"/>
      <c r="C553" s="62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</row>
    <row r="554" spans="2:18">
      <c r="B554" s="59"/>
      <c r="C554" s="62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</row>
    <row r="555" spans="2:18">
      <c r="B555" s="59"/>
      <c r="C555" s="62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</row>
    <row r="556" spans="2:18">
      <c r="B556" s="59"/>
      <c r="C556" s="62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</row>
    <row r="557" spans="2:18">
      <c r="B557" s="59"/>
      <c r="C557" s="62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</row>
    <row r="558" spans="2:18">
      <c r="B558" s="59"/>
      <c r="C558" s="62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</row>
    <row r="559" spans="2:18">
      <c r="B559" s="59"/>
      <c r="C559" s="62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</row>
    <row r="560" spans="2:18">
      <c r="B560" s="59"/>
      <c r="C560" s="62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</row>
    <row r="561" spans="2:18">
      <c r="B561" s="59"/>
      <c r="C561" s="62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</row>
    <row r="562" spans="2:18">
      <c r="B562" s="59"/>
      <c r="C562" s="62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</row>
    <row r="563" spans="2:18">
      <c r="B563" s="59"/>
      <c r="C563" s="62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</row>
    <row r="564" spans="2:18">
      <c r="B564" s="59"/>
      <c r="C564" s="62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>
      <c r="B565" s="59"/>
      <c r="C565" s="62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</row>
    <row r="566" spans="2:18">
      <c r="B566" s="59"/>
      <c r="C566" s="62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</row>
    <row r="567" spans="2:18">
      <c r="B567" s="59"/>
      <c r="C567" s="62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</row>
    <row r="568" spans="2:18">
      <c r="B568" s="59"/>
      <c r="C568" s="63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</row>
    <row r="569" spans="2:18">
      <c r="B569" s="59"/>
      <c r="C569" s="62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</row>
    <row r="570" spans="2:18">
      <c r="B570" s="59"/>
      <c r="C570" s="62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</row>
    <row r="571" spans="2:18">
      <c r="B571" s="59"/>
      <c r="C571" s="62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</row>
    <row r="572" spans="2:18">
      <c r="B572" s="59"/>
      <c r="C572" s="62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</row>
    <row r="573" spans="2:18">
      <c r="B573" s="59"/>
      <c r="C573" s="62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</row>
    <row r="574" spans="2:18">
      <c r="B574" s="59"/>
      <c r="C574" s="62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</row>
    <row r="575" spans="2:18">
      <c r="B575" s="59"/>
      <c r="C575" s="62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</row>
    <row r="576" spans="2:18">
      <c r="B576" s="59"/>
      <c r="C576" s="62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</row>
    <row r="577" spans="2:18">
      <c r="B577" s="59"/>
      <c r="C577" s="64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</row>
    <row r="578" spans="2:18">
      <c r="B578" s="59"/>
      <c r="C578" s="62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</row>
    <row r="579" spans="2:18">
      <c r="B579" s="59"/>
      <c r="C579" s="62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</row>
    <row r="581" spans="2:18">
      <c r="B581" s="57"/>
    </row>
    <row r="582" spans="2:18">
      <c r="B582" s="59"/>
      <c r="C582" s="62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</row>
    <row r="583" spans="2:18">
      <c r="B583" s="59"/>
      <c r="C583" s="63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</row>
    <row r="584" spans="2:18">
      <c r="B584" s="59"/>
      <c r="C584" s="62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</row>
    <row r="585" spans="2:18">
      <c r="B585" s="59"/>
      <c r="C585" s="62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</row>
    <row r="586" spans="2:18">
      <c r="B586" s="59"/>
      <c r="C586" s="62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</row>
    <row r="587" spans="2:18">
      <c r="B587" s="59"/>
      <c r="C587" s="62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</row>
    <row r="588" spans="2:18">
      <c r="B588" s="59"/>
      <c r="C588" s="62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</row>
    <row r="589" spans="2:18">
      <c r="B589" s="59"/>
      <c r="C589" s="62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</row>
    <row r="590" spans="2:18">
      <c r="B590" s="59"/>
      <c r="C590" s="62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</row>
    <row r="591" spans="2:18">
      <c r="B591" s="59"/>
      <c r="C591" s="62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</row>
    <row r="592" spans="2:18">
      <c r="B592" s="59"/>
      <c r="C592" s="62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</row>
    <row r="593" spans="2:18">
      <c r="B593" s="59"/>
      <c r="C593" s="62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</row>
    <row r="594" spans="2:18">
      <c r="B594" s="59"/>
      <c r="C594" s="62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</row>
    <row r="595" spans="2:18">
      <c r="B595" s="59"/>
      <c r="C595" s="62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</row>
    <row r="596" spans="2:18">
      <c r="B596" s="59"/>
      <c r="C596" s="62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</row>
    <row r="597" spans="2:18">
      <c r="B597" s="59"/>
      <c r="C597" s="62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</row>
    <row r="598" spans="2:18">
      <c r="B598" s="59"/>
      <c r="C598" s="62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</row>
    <row r="599" spans="2:18">
      <c r="B599" s="59"/>
      <c r="C599" s="63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</row>
    <row r="600" spans="2:18">
      <c r="B600" s="59"/>
      <c r="C600" s="62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>
      <c r="B601" s="59"/>
      <c r="C601" s="62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</row>
    <row r="602" spans="2:18">
      <c r="B602" s="59"/>
      <c r="C602" s="62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</row>
    <row r="603" spans="2:18">
      <c r="B603" s="59"/>
      <c r="C603" s="62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</row>
    <row r="604" spans="2:18">
      <c r="B604" s="59"/>
      <c r="C604" s="62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</row>
    <row r="605" spans="2:18">
      <c r="B605" s="59"/>
      <c r="C605" s="62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</row>
    <row r="606" spans="2:18">
      <c r="B606" s="59"/>
      <c r="C606" s="62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</row>
    <row r="607" spans="2:18">
      <c r="B607" s="59"/>
      <c r="C607" s="62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</row>
    <row r="608" spans="2:18">
      <c r="B608" s="59"/>
      <c r="C608" s="64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</row>
    <row r="609" spans="2:18">
      <c r="B609" s="59"/>
      <c r="C609" s="62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</row>
    <row r="610" spans="2:18">
      <c r="B610" s="59"/>
      <c r="C610" s="62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</row>
    <row r="612" spans="2:18">
      <c r="B612" s="57"/>
    </row>
    <row r="613" spans="2:18">
      <c r="B613" s="59"/>
      <c r="C613" s="62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</row>
    <row r="614" spans="2:18">
      <c r="B614" s="59"/>
      <c r="C614" s="63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</row>
    <row r="615" spans="2:18">
      <c r="B615" s="59"/>
      <c r="C615" s="62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</row>
    <row r="616" spans="2:18">
      <c r="B616" s="59"/>
      <c r="C616" s="62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</row>
    <row r="617" spans="2:18">
      <c r="B617" s="59"/>
      <c r="C617" s="62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</row>
    <row r="618" spans="2:18">
      <c r="B618" s="59"/>
      <c r="C618" s="62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</row>
    <row r="619" spans="2:18">
      <c r="B619" s="59"/>
      <c r="C619" s="62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</row>
    <row r="620" spans="2:18">
      <c r="B620" s="59"/>
      <c r="C620" s="62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</row>
    <row r="621" spans="2:18">
      <c r="B621" s="59"/>
      <c r="C621" s="62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</row>
    <row r="622" spans="2:18">
      <c r="B622" s="59"/>
      <c r="C622" s="62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</row>
    <row r="623" spans="2:18">
      <c r="B623" s="59"/>
      <c r="C623" s="62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</row>
    <row r="624" spans="2:18">
      <c r="B624" s="59"/>
      <c r="C624" s="62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2:18">
      <c r="B625" s="59"/>
      <c r="C625" s="62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</row>
    <row r="626" spans="2:18">
      <c r="B626" s="59"/>
      <c r="C626" s="62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</row>
    <row r="627" spans="2:18">
      <c r="B627" s="59"/>
      <c r="C627" s="62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</row>
    <row r="628" spans="2:18">
      <c r="B628" s="59"/>
      <c r="C628" s="62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>
      <c r="B629" s="59"/>
      <c r="C629" s="62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</row>
    <row r="630" spans="2:18">
      <c r="B630" s="59"/>
      <c r="C630" s="63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</row>
    <row r="631" spans="2:18">
      <c r="B631" s="59"/>
      <c r="C631" s="62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</row>
    <row r="632" spans="2:18">
      <c r="B632" s="59"/>
      <c r="C632" s="62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</row>
    <row r="633" spans="2:18">
      <c r="B633" s="59"/>
      <c r="C633" s="62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</row>
    <row r="634" spans="2:18">
      <c r="B634" s="59"/>
      <c r="C634" s="62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</row>
    <row r="635" spans="2:18">
      <c r="B635" s="59"/>
      <c r="C635" s="62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</row>
    <row r="636" spans="2:18">
      <c r="B636" s="59"/>
      <c r="C636" s="62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</row>
    <row r="637" spans="2:18">
      <c r="B637" s="59"/>
      <c r="C637" s="62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</row>
    <row r="638" spans="2:18">
      <c r="B638" s="59"/>
      <c r="C638" s="62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</row>
    <row r="639" spans="2:18">
      <c r="B639" s="59"/>
      <c r="C639" s="64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</row>
    <row r="640" spans="2:18">
      <c r="B640" s="59"/>
      <c r="C640" s="62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>
      <c r="B641" s="59"/>
      <c r="C641" s="62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</row>
    <row r="643" spans="2:18">
      <c r="B643" s="57"/>
    </row>
    <row r="644" spans="2:18">
      <c r="B644" s="59"/>
      <c r="C644" s="62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</row>
    <row r="645" spans="2:18">
      <c r="B645" s="59"/>
      <c r="C645" s="63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</row>
    <row r="646" spans="2:18">
      <c r="B646" s="59"/>
      <c r="C646" s="62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</row>
    <row r="647" spans="2:18">
      <c r="B647" s="59"/>
      <c r="C647" s="62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</row>
    <row r="648" spans="2:18">
      <c r="B648" s="59"/>
      <c r="C648" s="62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</row>
    <row r="649" spans="2:18">
      <c r="B649" s="59"/>
      <c r="C649" s="62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</row>
    <row r="650" spans="2:18">
      <c r="B650" s="59"/>
      <c r="C650" s="62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</row>
    <row r="651" spans="2:18">
      <c r="B651" s="59"/>
      <c r="C651" s="62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</row>
    <row r="652" spans="2:18">
      <c r="B652" s="59"/>
      <c r="C652" s="62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</row>
    <row r="653" spans="2:18">
      <c r="B653" s="59"/>
      <c r="C653" s="62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</row>
    <row r="654" spans="2:18">
      <c r="B654" s="59"/>
      <c r="C654" s="62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</row>
    <row r="655" spans="2:18">
      <c r="B655" s="59"/>
      <c r="C655" s="62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</row>
    <row r="656" spans="2:18">
      <c r="B656" s="59"/>
      <c r="C656" s="62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</row>
    <row r="657" spans="2:18">
      <c r="B657" s="59"/>
      <c r="C657" s="62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</row>
    <row r="658" spans="2:18">
      <c r="B658" s="59"/>
      <c r="C658" s="62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</row>
    <row r="659" spans="2:18">
      <c r="B659" s="59"/>
      <c r="C659" s="62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</row>
    <row r="660" spans="2:18">
      <c r="B660" s="59"/>
      <c r="C660" s="62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2:18">
      <c r="B661" s="59"/>
      <c r="C661" s="63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</row>
    <row r="662" spans="2:18">
      <c r="B662" s="59"/>
      <c r="C662" s="62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</row>
    <row r="663" spans="2:18">
      <c r="B663" s="59"/>
      <c r="C663" s="62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</row>
    <row r="664" spans="2:18">
      <c r="B664" s="59"/>
      <c r="C664" s="62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2:18">
      <c r="B665" s="59"/>
      <c r="C665" s="62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</row>
    <row r="666" spans="2:18">
      <c r="B666" s="59"/>
      <c r="C666" s="62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</row>
    <row r="667" spans="2:18">
      <c r="B667" s="59"/>
      <c r="C667" s="62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</row>
    <row r="668" spans="2:18">
      <c r="B668" s="59"/>
      <c r="C668" s="62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</row>
    <row r="669" spans="2:18">
      <c r="B669" s="59"/>
      <c r="C669" s="62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</row>
    <row r="670" spans="2:18">
      <c r="B670" s="59"/>
      <c r="C670" s="64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</row>
    <row r="671" spans="2:18">
      <c r="B671" s="59"/>
      <c r="C671" s="62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</row>
    <row r="672" spans="2:18">
      <c r="B672" s="59"/>
      <c r="C672" s="62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</row>
    <row r="674" spans="2:18">
      <c r="B674" s="57"/>
    </row>
    <row r="675" spans="2:18">
      <c r="B675" s="59"/>
      <c r="C675" s="62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</row>
    <row r="676" spans="2:18">
      <c r="B676" s="59"/>
      <c r="C676" s="63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</row>
    <row r="677" spans="2:18">
      <c r="B677" s="59"/>
      <c r="C677" s="62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</row>
    <row r="678" spans="2:18">
      <c r="B678" s="59"/>
      <c r="C678" s="62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</row>
    <row r="679" spans="2:18">
      <c r="B679" s="59"/>
      <c r="C679" s="62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</row>
    <row r="680" spans="2:18">
      <c r="B680" s="59"/>
      <c r="C680" s="62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</row>
    <row r="681" spans="2:18">
      <c r="B681" s="59"/>
      <c r="C681" s="62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</row>
    <row r="682" spans="2:18">
      <c r="B682" s="59"/>
      <c r="C682" s="62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</row>
    <row r="683" spans="2:18">
      <c r="B683" s="59"/>
      <c r="C683" s="62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</row>
    <row r="684" spans="2:18">
      <c r="B684" s="59"/>
      <c r="C684" s="62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>
      <c r="B685" s="59"/>
      <c r="C685" s="62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</row>
    <row r="686" spans="2:18">
      <c r="B686" s="59"/>
      <c r="C686" s="62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</row>
    <row r="687" spans="2:18">
      <c r="B687" s="59"/>
      <c r="C687" s="62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</row>
    <row r="688" spans="2:18">
      <c r="B688" s="59"/>
      <c r="C688" s="62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</row>
    <row r="689" spans="2:18">
      <c r="B689" s="59"/>
      <c r="C689" s="62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</row>
    <row r="690" spans="2:18">
      <c r="B690" s="59"/>
      <c r="C690" s="62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</row>
    <row r="691" spans="2:18">
      <c r="B691" s="59"/>
      <c r="C691" s="62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</row>
    <row r="692" spans="2:18">
      <c r="B692" s="59"/>
      <c r="C692" s="63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</row>
    <row r="693" spans="2:18">
      <c r="B693" s="59"/>
      <c r="C693" s="62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</row>
    <row r="694" spans="2:18">
      <c r="B694" s="59"/>
      <c r="C694" s="62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</row>
    <row r="695" spans="2:18">
      <c r="B695" s="59"/>
      <c r="C695" s="62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</row>
    <row r="696" spans="2:18">
      <c r="B696" s="59"/>
      <c r="C696" s="62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</row>
    <row r="697" spans="2:18">
      <c r="B697" s="59"/>
      <c r="C697" s="62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</row>
    <row r="698" spans="2:18">
      <c r="B698" s="59"/>
      <c r="C698" s="62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</row>
    <row r="699" spans="2:18">
      <c r="B699" s="59"/>
      <c r="C699" s="62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</row>
    <row r="700" spans="2:18">
      <c r="B700" s="59"/>
      <c r="C700" s="62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</row>
    <row r="701" spans="2:18">
      <c r="B701" s="59"/>
      <c r="C701" s="64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</row>
    <row r="702" spans="2:18">
      <c r="B702" s="59"/>
      <c r="C702" s="62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</row>
    <row r="703" spans="2:18">
      <c r="B703" s="59"/>
      <c r="C703" s="62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2477.67</v>
      </c>
      <c r="C2" s="94">
        <v>1185.31</v>
      </c>
      <c r="D2" s="94">
        <v>1185.31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2477.67</v>
      </c>
      <c r="C3" s="94">
        <v>1185.31</v>
      </c>
      <c r="D3" s="94">
        <v>1185.31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8170.97</v>
      </c>
      <c r="C4" s="94">
        <v>3908.96</v>
      </c>
      <c r="D4" s="94">
        <v>3908.96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8170.97</v>
      </c>
      <c r="C5" s="94">
        <v>3908.96</v>
      </c>
      <c r="D5" s="94">
        <v>3908.96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21.33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785.33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92.42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376.27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2456.34</v>
      </c>
      <c r="C28" s="94">
        <v>21.33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3.125</v>
      </c>
      <c r="E46" s="94">
        <v>5.8730000000000002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3.125</v>
      </c>
      <c r="E47" s="94">
        <v>5.8730000000000002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3.125</v>
      </c>
      <c r="E48" s="94">
        <v>5.8730000000000002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0.42099999999999999</v>
      </c>
      <c r="E50" s="94">
        <v>0.45700000000000002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3.125</v>
      </c>
      <c r="E51" s="94">
        <v>5.8730000000000002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3.125</v>
      </c>
      <c r="E52" s="94">
        <v>5.8730000000000002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0.42099999999999999</v>
      </c>
      <c r="E54" s="94">
        <v>0.45700000000000002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3.125</v>
      </c>
      <c r="E55" s="94">
        <v>5.8730000000000002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3.125</v>
      </c>
      <c r="E56" s="94">
        <v>5.8730000000000002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0.42099999999999999</v>
      </c>
      <c r="E58" s="94">
        <v>0.45700000000000002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3.125</v>
      </c>
      <c r="E59" s="94">
        <v>5.8730000000000002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3.125</v>
      </c>
      <c r="E60" s="94">
        <v>5.8730000000000002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0.42099999999999999</v>
      </c>
      <c r="E62" s="94">
        <v>0.45700000000000002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3.125</v>
      </c>
      <c r="E63" s="94">
        <v>5.8730000000000002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3.125</v>
      </c>
      <c r="E64" s="94">
        <v>5.8730000000000002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0.42099999999999999</v>
      </c>
      <c r="E66" s="94">
        <v>0.45700000000000002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3.125</v>
      </c>
      <c r="E67" s="94">
        <v>5.8730000000000002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3.125</v>
      </c>
      <c r="E68" s="94">
        <v>5.8730000000000002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0.42099999999999999</v>
      </c>
      <c r="E70" s="94">
        <v>0.45700000000000002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3.125</v>
      </c>
      <c r="E71" s="94">
        <v>5.8730000000000002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3.125</v>
      </c>
      <c r="E72" s="94">
        <v>5.8730000000000002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0.42099999999999999</v>
      </c>
      <c r="E74" s="94">
        <v>0.45700000000000002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3.125</v>
      </c>
      <c r="E75" s="94">
        <v>5.8730000000000002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3.125</v>
      </c>
      <c r="E76" s="94">
        <v>5.8730000000000002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0.42099999999999999</v>
      </c>
      <c r="E78" s="94">
        <v>0.45700000000000002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3.125</v>
      </c>
      <c r="E79" s="94">
        <v>5.8730000000000002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3.125</v>
      </c>
      <c r="E80" s="94">
        <v>5.8730000000000002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0.42099999999999999</v>
      </c>
      <c r="E82" s="94">
        <v>0.45700000000000002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3.125</v>
      </c>
      <c r="E83" s="94">
        <v>5.8730000000000002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3.125</v>
      </c>
      <c r="E84" s="94">
        <v>5.8730000000000002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3.125</v>
      </c>
      <c r="E85" s="94">
        <v>5.8730000000000002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0.42099999999999999</v>
      </c>
      <c r="E87" s="94">
        <v>0.45700000000000002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5.835</v>
      </c>
      <c r="F90" s="94">
        <v>0.251</v>
      </c>
      <c r="G90" s="94">
        <v>0.11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5.835</v>
      </c>
      <c r="F91" s="94">
        <v>0.251</v>
      </c>
      <c r="G91" s="94">
        <v>0.11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5.835</v>
      </c>
      <c r="F92" s="94">
        <v>0.251</v>
      </c>
      <c r="G92" s="94">
        <v>0.11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5.835</v>
      </c>
      <c r="F93" s="94">
        <v>0.251</v>
      </c>
      <c r="G93" s="94">
        <v>0.11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5.835</v>
      </c>
      <c r="F94" s="94">
        <v>0.251</v>
      </c>
      <c r="G94" s="94">
        <v>0.11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5.835</v>
      </c>
      <c r="F95" s="94">
        <v>0.251</v>
      </c>
      <c r="G95" s="94">
        <v>0.11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5.835</v>
      </c>
      <c r="F96" s="94">
        <v>0.251</v>
      </c>
      <c r="G96" s="94">
        <v>0.11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5.835</v>
      </c>
      <c r="F97" s="94">
        <v>0.251</v>
      </c>
      <c r="G97" s="94">
        <v>0.11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5.835</v>
      </c>
      <c r="F98" s="94">
        <v>0.251</v>
      </c>
      <c r="G98" s="94">
        <v>0.11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5.835</v>
      </c>
      <c r="F99" s="94">
        <v>0.251</v>
      </c>
      <c r="G99" s="94">
        <v>0.11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5.835</v>
      </c>
      <c r="F100" s="94">
        <v>0.251</v>
      </c>
      <c r="G100" s="94">
        <v>0.11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5.835</v>
      </c>
      <c r="F101" s="94">
        <v>0.251</v>
      </c>
      <c r="G101" s="94">
        <v>0.11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5.835</v>
      </c>
      <c r="F102" s="94">
        <v>0.251</v>
      </c>
      <c r="G102" s="94">
        <v>0.11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5.835</v>
      </c>
      <c r="F103" s="94">
        <v>0.251</v>
      </c>
      <c r="G103" s="94">
        <v>0.11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5.835</v>
      </c>
      <c r="F104" s="94">
        <v>0.251</v>
      </c>
      <c r="G104" s="94">
        <v>0.11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5.835</v>
      </c>
      <c r="F105" s="94">
        <v>0.251</v>
      </c>
      <c r="G105" s="94">
        <v>0.11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5.835</v>
      </c>
      <c r="F106" s="94">
        <v>0.251</v>
      </c>
      <c r="G106" s="94">
        <v>0.11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5.835</v>
      </c>
      <c r="F107" s="94">
        <v>0.251</v>
      </c>
      <c r="G107" s="94">
        <v>0.11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5.835</v>
      </c>
      <c r="F108" s="94">
        <v>0.251</v>
      </c>
      <c r="G108" s="94">
        <v>0.11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5.835</v>
      </c>
      <c r="F109" s="94">
        <v>0.251</v>
      </c>
      <c r="G109" s="94">
        <v>0.11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5.835</v>
      </c>
      <c r="F110" s="94">
        <v>0.251</v>
      </c>
      <c r="G110" s="94">
        <v>0.11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5.835</v>
      </c>
      <c r="F111" s="94">
        <v>0.251</v>
      </c>
      <c r="G111" s="94">
        <v>0.11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5.835</v>
      </c>
      <c r="F112" s="94">
        <v>0.251</v>
      </c>
      <c r="G112" s="94">
        <v>0.11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5.835</v>
      </c>
      <c r="F113" s="94">
        <v>0.251</v>
      </c>
      <c r="G113" s="94">
        <v>0.11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5.835</v>
      </c>
      <c r="F114" s="94">
        <v>0.251</v>
      </c>
      <c r="G114" s="94">
        <v>0.11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5.835</v>
      </c>
      <c r="F115" s="94">
        <v>0.251</v>
      </c>
      <c r="G115" s="94">
        <v>0.11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5.835</v>
      </c>
      <c r="F116" s="94">
        <v>0.251</v>
      </c>
      <c r="G116" s="94">
        <v>0.11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5.835</v>
      </c>
      <c r="F117" s="94">
        <v>0.251</v>
      </c>
      <c r="G117" s="94">
        <v>0.11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5.835</v>
      </c>
      <c r="F118" s="94">
        <v>0.251</v>
      </c>
      <c r="G118" s="94">
        <v>0.11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5.835</v>
      </c>
      <c r="F119" s="94">
        <v>0.251</v>
      </c>
      <c r="G119" s="94">
        <v>0.11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5.835</v>
      </c>
      <c r="F120" s="94">
        <v>0.251</v>
      </c>
      <c r="G120" s="94">
        <v>0.11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5.835</v>
      </c>
      <c r="F121" s="94">
        <v>0.251</v>
      </c>
      <c r="G121" s="94">
        <v>0.11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5.835</v>
      </c>
      <c r="F122" s="94">
        <v>0.251</v>
      </c>
      <c r="G122" s="94">
        <v>0.11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5.835</v>
      </c>
      <c r="F123" s="94">
        <v>0.251</v>
      </c>
      <c r="G123" s="94">
        <v>0.11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5.835</v>
      </c>
      <c r="F124" s="94">
        <v>0.251</v>
      </c>
      <c r="G124" s="94">
        <v>0.11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5.835</v>
      </c>
      <c r="F125" s="94">
        <v>0.251</v>
      </c>
      <c r="G125" s="94">
        <v>0.11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5.83</v>
      </c>
      <c r="F126" s="94">
        <v>0.251</v>
      </c>
      <c r="G126" s="94">
        <v>0.11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5.83</v>
      </c>
      <c r="F128" s="94">
        <v>0.251</v>
      </c>
      <c r="G128" s="94">
        <v>0.11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38626.94</v>
      </c>
      <c r="D134" s="94">
        <v>26641.11</v>
      </c>
      <c r="E134" s="94">
        <v>11985.84</v>
      </c>
      <c r="F134" s="94">
        <v>0.69</v>
      </c>
      <c r="G134" s="94">
        <v>3.47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84001.84</v>
      </c>
      <c r="D135" s="94">
        <v>59146.720000000001</v>
      </c>
      <c r="E135" s="94">
        <v>24855.119999999999</v>
      </c>
      <c r="F135" s="94">
        <v>0.7</v>
      </c>
      <c r="G135" s="94">
        <v>3.64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33519.440000000002</v>
      </c>
      <c r="D136" s="94">
        <v>22782.7</v>
      </c>
      <c r="E136" s="94">
        <v>10736.74</v>
      </c>
      <c r="F136" s="94">
        <v>0.68</v>
      </c>
      <c r="G136" s="94">
        <v>3.45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27208.93</v>
      </c>
      <c r="D137" s="94">
        <v>18395.5</v>
      </c>
      <c r="E137" s="94">
        <v>8813.43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26599.41</v>
      </c>
      <c r="D138" s="94">
        <v>17983.41</v>
      </c>
      <c r="E138" s="94">
        <v>8616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26503.24</v>
      </c>
      <c r="D139" s="94">
        <v>17918.400000000001</v>
      </c>
      <c r="E139" s="94">
        <v>8584.85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47409.15</v>
      </c>
      <c r="D140" s="94">
        <v>32052.53</v>
      </c>
      <c r="E140" s="94">
        <v>15356.62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24717.23</v>
      </c>
      <c r="D141" s="94">
        <v>16710.900000000001</v>
      </c>
      <c r="E141" s="94">
        <v>8006.32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24625.58</v>
      </c>
      <c r="D142" s="94">
        <v>16648.939999999999</v>
      </c>
      <c r="E142" s="94">
        <v>7976.64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24946.54</v>
      </c>
      <c r="D143" s="94">
        <v>16865.939999999999</v>
      </c>
      <c r="E143" s="94">
        <v>8080.6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15999.85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26007.29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10250.959999999999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10250.959999999999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10250.959999999999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10250.959999999999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20501.919999999998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10250.959999999999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10250.959999999999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10250.959999999999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1.64</v>
      </c>
      <c r="F158" s="94">
        <v>1870.5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0.57999999999999996</v>
      </c>
      <c r="D159" s="94">
        <v>1109.6500000000001</v>
      </c>
      <c r="E159" s="94">
        <v>3.77</v>
      </c>
      <c r="F159" s="94">
        <v>7190.3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1.37</v>
      </c>
      <c r="F160" s="94">
        <v>1560.32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1.1000000000000001</v>
      </c>
      <c r="F161" s="94">
        <v>1248.22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1.07</v>
      </c>
      <c r="F162" s="94">
        <v>1220.26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1.07</v>
      </c>
      <c r="F163" s="94">
        <v>1215.8499999999999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0.56999999999999995</v>
      </c>
      <c r="D164" s="94">
        <v>622</v>
      </c>
      <c r="E164" s="94">
        <v>1.91</v>
      </c>
      <c r="F164" s="94">
        <v>2087.91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1</v>
      </c>
      <c r="F165" s="94">
        <v>1133.9100000000001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0.99</v>
      </c>
      <c r="F166" s="94">
        <v>1129.71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1</v>
      </c>
      <c r="F167" s="94">
        <v>1144.43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32150.669399999999</v>
      </c>
      <c r="C176" s="94">
        <v>56.319099999999999</v>
      </c>
      <c r="D176" s="94">
        <v>213.70070000000001</v>
      </c>
      <c r="E176" s="94">
        <v>0</v>
      </c>
      <c r="F176" s="94">
        <v>1E-3</v>
      </c>
      <c r="G176" s="94">
        <v>26448.095300000001</v>
      </c>
      <c r="H176" s="94">
        <v>13846.381600000001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29555.2801</v>
      </c>
      <c r="C177" s="94">
        <v>51.948</v>
      </c>
      <c r="D177" s="94">
        <v>197.82910000000001</v>
      </c>
      <c r="E177" s="94">
        <v>0</v>
      </c>
      <c r="F177" s="94">
        <v>8.9999999999999998E-4</v>
      </c>
      <c r="G177" s="94">
        <v>24483.9198</v>
      </c>
      <c r="H177" s="94">
        <v>12746.1839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33895.4061</v>
      </c>
      <c r="C178" s="94">
        <v>59.56</v>
      </c>
      <c r="D178" s="94">
        <v>226.7508</v>
      </c>
      <c r="E178" s="94">
        <v>0</v>
      </c>
      <c r="F178" s="94">
        <v>1E-3</v>
      </c>
      <c r="G178" s="94">
        <v>28063.3475</v>
      </c>
      <c r="H178" s="94">
        <v>14616.289500000001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34715.948900000003</v>
      </c>
      <c r="C179" s="94">
        <v>61.201300000000003</v>
      </c>
      <c r="D179" s="94">
        <v>233.81</v>
      </c>
      <c r="E179" s="94">
        <v>0</v>
      </c>
      <c r="F179" s="94">
        <v>1.1000000000000001E-3</v>
      </c>
      <c r="G179" s="94">
        <v>28937.161800000002</v>
      </c>
      <c r="H179" s="94">
        <v>14990.109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38567.603600000002</v>
      </c>
      <c r="C180" s="94">
        <v>68.018000000000001</v>
      </c>
      <c r="D180" s="94">
        <v>259.95960000000002</v>
      </c>
      <c r="E180" s="94">
        <v>0</v>
      </c>
      <c r="F180" s="94">
        <v>1.1999999999999999E-3</v>
      </c>
      <c r="G180" s="94">
        <v>32173.558400000002</v>
      </c>
      <c r="H180" s="94">
        <v>16655.887699999999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39689.453800000003</v>
      </c>
      <c r="C181" s="94">
        <v>69.996499999999997</v>
      </c>
      <c r="D181" s="94">
        <v>267.5213</v>
      </c>
      <c r="E181" s="94">
        <v>0</v>
      </c>
      <c r="F181" s="94">
        <v>1.1999999999999999E-3</v>
      </c>
      <c r="G181" s="94">
        <v>33109.419300000001</v>
      </c>
      <c r="H181" s="94">
        <v>17140.372299999999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41523.970399999998</v>
      </c>
      <c r="C182" s="94">
        <v>73.231899999999996</v>
      </c>
      <c r="D182" s="94">
        <v>279.88659999999999</v>
      </c>
      <c r="E182" s="94">
        <v>0</v>
      </c>
      <c r="F182" s="94">
        <v>1.2999999999999999E-3</v>
      </c>
      <c r="G182" s="94">
        <v>34639.795100000003</v>
      </c>
      <c r="H182" s="94">
        <v>17932.6306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42219.9643</v>
      </c>
      <c r="C183" s="94">
        <v>74.459400000000002</v>
      </c>
      <c r="D183" s="94">
        <v>284.5779</v>
      </c>
      <c r="E183" s="94">
        <v>0</v>
      </c>
      <c r="F183" s="94">
        <v>1.2999999999999999E-3</v>
      </c>
      <c r="G183" s="94">
        <v>35220.401599999997</v>
      </c>
      <c r="H183" s="94">
        <v>18233.204000000002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39055.711600000002</v>
      </c>
      <c r="C184" s="94">
        <v>68.878900000000002</v>
      </c>
      <c r="D184" s="94">
        <v>263.24970000000002</v>
      </c>
      <c r="E184" s="94">
        <v>0</v>
      </c>
      <c r="F184" s="94">
        <v>1.1999999999999999E-3</v>
      </c>
      <c r="G184" s="94">
        <v>32580.743999999999</v>
      </c>
      <c r="H184" s="94">
        <v>16866.683099999998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37591.132700000002</v>
      </c>
      <c r="C185" s="94">
        <v>66.295699999999997</v>
      </c>
      <c r="D185" s="94">
        <v>253.37569999999999</v>
      </c>
      <c r="E185" s="94">
        <v>0</v>
      </c>
      <c r="F185" s="94">
        <v>1.1999999999999999E-3</v>
      </c>
      <c r="G185" s="94">
        <v>31358.709900000002</v>
      </c>
      <c r="H185" s="94">
        <v>16234.1597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33616.705800000003</v>
      </c>
      <c r="C186" s="94">
        <v>59.271299999999997</v>
      </c>
      <c r="D186" s="94">
        <v>226.4683</v>
      </c>
      <c r="E186" s="94">
        <v>0</v>
      </c>
      <c r="F186" s="94">
        <v>1E-3</v>
      </c>
      <c r="G186" s="94">
        <v>28028.536899999999</v>
      </c>
      <c r="H186" s="94">
        <v>14516.2485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31827.459500000001</v>
      </c>
      <c r="C187" s="94">
        <v>55.9955</v>
      </c>
      <c r="D187" s="94">
        <v>213.46180000000001</v>
      </c>
      <c r="E187" s="94">
        <v>0</v>
      </c>
      <c r="F187" s="94">
        <v>1E-3</v>
      </c>
      <c r="G187" s="94">
        <v>26418.712100000001</v>
      </c>
      <c r="H187" s="94">
        <v>13731.492899999999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434409.30619999999</v>
      </c>
      <c r="C189" s="94">
        <v>765.17560000000003</v>
      </c>
      <c r="D189" s="94">
        <v>2920.5915</v>
      </c>
      <c r="E189" s="94">
        <v>0</v>
      </c>
      <c r="F189" s="94">
        <v>1.3299999999999999E-2</v>
      </c>
      <c r="G189" s="94">
        <v>361462.402</v>
      </c>
      <c r="H189" s="94">
        <v>187509.6427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29555.2801</v>
      </c>
      <c r="C190" s="94">
        <v>51.948</v>
      </c>
      <c r="D190" s="94">
        <v>197.82910000000001</v>
      </c>
      <c r="E190" s="94">
        <v>0</v>
      </c>
      <c r="F190" s="94">
        <v>8.9999999999999998E-4</v>
      </c>
      <c r="G190" s="94">
        <v>24483.9198</v>
      </c>
      <c r="H190" s="94">
        <v>12746.1839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42219.9643</v>
      </c>
      <c r="C191" s="94">
        <v>74.459400000000002</v>
      </c>
      <c r="D191" s="94">
        <v>284.5779</v>
      </c>
      <c r="E191" s="94">
        <v>0</v>
      </c>
      <c r="F191" s="94">
        <v>1.2999999999999999E-3</v>
      </c>
      <c r="G191" s="94">
        <v>35220.401599999997</v>
      </c>
      <c r="H191" s="94">
        <v>18233.204000000002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179730000000</v>
      </c>
      <c r="C194" s="94">
        <v>160705.046</v>
      </c>
      <c r="D194" s="94" t="s">
        <v>531</v>
      </c>
      <c r="E194" s="94">
        <v>72368.391000000003</v>
      </c>
      <c r="F194" s="94">
        <v>8089.5320000000002</v>
      </c>
      <c r="G194" s="94">
        <v>19801.402999999998</v>
      </c>
      <c r="H194" s="94">
        <v>0</v>
      </c>
      <c r="I194" s="94">
        <v>60445.720999999998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166382000000</v>
      </c>
      <c r="C195" s="94">
        <v>168421.03700000001</v>
      </c>
      <c r="D195" s="94" t="s">
        <v>629</v>
      </c>
      <c r="E195" s="94">
        <v>72368.391000000003</v>
      </c>
      <c r="F195" s="94">
        <v>8089.5320000000002</v>
      </c>
      <c r="G195" s="94">
        <v>19801.402999999998</v>
      </c>
      <c r="H195" s="94">
        <v>0</v>
      </c>
      <c r="I195" s="94">
        <v>68161.712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190706000000</v>
      </c>
      <c r="C196" s="94">
        <v>169348.61300000001</v>
      </c>
      <c r="D196" s="94" t="s">
        <v>661</v>
      </c>
      <c r="E196" s="94">
        <v>72368.391000000003</v>
      </c>
      <c r="F196" s="94">
        <v>8089.5320000000002</v>
      </c>
      <c r="G196" s="94">
        <v>19801.402999999998</v>
      </c>
      <c r="H196" s="94">
        <v>0</v>
      </c>
      <c r="I196" s="94">
        <v>69089.286999999997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196644000000</v>
      </c>
      <c r="C197" s="94">
        <v>176470.99400000001</v>
      </c>
      <c r="D197" s="94" t="s">
        <v>662</v>
      </c>
      <c r="E197" s="94">
        <v>72368.391000000003</v>
      </c>
      <c r="F197" s="94">
        <v>8089.5320000000002</v>
      </c>
      <c r="G197" s="94">
        <v>19801.402999999998</v>
      </c>
      <c r="H197" s="94">
        <v>0</v>
      </c>
      <c r="I197" s="94">
        <v>76211.668000000005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218637000000</v>
      </c>
      <c r="C198" s="94">
        <v>186095.00099999999</v>
      </c>
      <c r="D198" s="94" t="s">
        <v>532</v>
      </c>
      <c r="E198" s="94">
        <v>72368.391000000003</v>
      </c>
      <c r="F198" s="94">
        <v>8089.5320000000002</v>
      </c>
      <c r="G198" s="94">
        <v>19801.402999999998</v>
      </c>
      <c r="H198" s="94">
        <v>0</v>
      </c>
      <c r="I198" s="94">
        <v>85835.675000000003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224997000000</v>
      </c>
      <c r="C199" s="94">
        <v>193064.44500000001</v>
      </c>
      <c r="D199" s="94" t="s">
        <v>630</v>
      </c>
      <c r="E199" s="94">
        <v>72368.391000000003</v>
      </c>
      <c r="F199" s="94">
        <v>8089.5320000000002</v>
      </c>
      <c r="G199" s="94">
        <v>19801.402999999998</v>
      </c>
      <c r="H199" s="94">
        <v>0</v>
      </c>
      <c r="I199" s="94">
        <v>92805.119000000006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235397000000</v>
      </c>
      <c r="C200" s="94">
        <v>187295.935</v>
      </c>
      <c r="D200" s="94" t="s">
        <v>533</v>
      </c>
      <c r="E200" s="94">
        <v>72368.391000000003</v>
      </c>
      <c r="F200" s="94">
        <v>8089.5320000000002</v>
      </c>
      <c r="G200" s="94">
        <v>19801.402999999998</v>
      </c>
      <c r="H200" s="94">
        <v>0</v>
      </c>
      <c r="I200" s="94">
        <v>87036.61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239342000000</v>
      </c>
      <c r="C201" s="94">
        <v>194798.334</v>
      </c>
      <c r="D201" s="94" t="s">
        <v>663</v>
      </c>
      <c r="E201" s="94">
        <v>72368.391000000003</v>
      </c>
      <c r="F201" s="94">
        <v>8089.5320000000002</v>
      </c>
      <c r="G201" s="94">
        <v>19801.402999999998</v>
      </c>
      <c r="H201" s="94">
        <v>0</v>
      </c>
      <c r="I201" s="94">
        <v>94539.009000000005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221404000000</v>
      </c>
      <c r="C202" s="94">
        <v>187142.76500000001</v>
      </c>
      <c r="D202" s="94" t="s">
        <v>534</v>
      </c>
      <c r="E202" s="94">
        <v>72368.391000000003</v>
      </c>
      <c r="F202" s="94">
        <v>8089.5320000000002</v>
      </c>
      <c r="G202" s="94">
        <v>19801.402999999998</v>
      </c>
      <c r="H202" s="94">
        <v>0</v>
      </c>
      <c r="I202" s="94">
        <v>86883.44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213100000000</v>
      </c>
      <c r="C203" s="94">
        <v>184622.04800000001</v>
      </c>
      <c r="D203" s="94" t="s">
        <v>664</v>
      </c>
      <c r="E203" s="94">
        <v>72368.391000000003</v>
      </c>
      <c r="F203" s="94">
        <v>8089.5320000000002</v>
      </c>
      <c r="G203" s="94">
        <v>19801.402999999998</v>
      </c>
      <c r="H203" s="94">
        <v>0</v>
      </c>
      <c r="I203" s="94">
        <v>84362.722999999998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190469000000</v>
      </c>
      <c r="C204" s="94">
        <v>171762.755</v>
      </c>
      <c r="D204" s="94" t="s">
        <v>665</v>
      </c>
      <c r="E204" s="94">
        <v>72368.391000000003</v>
      </c>
      <c r="F204" s="94">
        <v>8089.5320000000002</v>
      </c>
      <c r="G204" s="94">
        <v>19801.402999999998</v>
      </c>
      <c r="H204" s="94">
        <v>0</v>
      </c>
      <c r="I204" s="94">
        <v>71503.429000000004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179530000000</v>
      </c>
      <c r="C205" s="94">
        <v>162154.467</v>
      </c>
      <c r="D205" s="94" t="s">
        <v>666</v>
      </c>
      <c r="E205" s="94">
        <v>72368.391000000003</v>
      </c>
      <c r="F205" s="94">
        <v>8089.5320000000002</v>
      </c>
      <c r="G205" s="94">
        <v>19801.402999999998</v>
      </c>
      <c r="H205" s="94">
        <v>0</v>
      </c>
      <c r="I205" s="94">
        <v>61895.142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2456340000000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166382000000</v>
      </c>
      <c r="C208" s="94">
        <v>160705.046</v>
      </c>
      <c r="D208" s="94"/>
      <c r="E208" s="94">
        <v>72368.391000000003</v>
      </c>
      <c r="F208" s="94">
        <v>8089.5320000000002</v>
      </c>
      <c r="G208" s="94">
        <v>19801.402999999998</v>
      </c>
      <c r="H208" s="94">
        <v>0</v>
      </c>
      <c r="I208" s="94">
        <v>60445.720999999998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239342000000</v>
      </c>
      <c r="C209" s="94">
        <v>194798.334</v>
      </c>
      <c r="D209" s="94"/>
      <c r="E209" s="94">
        <v>72368.391000000003</v>
      </c>
      <c r="F209" s="94">
        <v>8089.5320000000002</v>
      </c>
      <c r="G209" s="94">
        <v>19801.402999999998</v>
      </c>
      <c r="H209" s="94">
        <v>0</v>
      </c>
      <c r="I209" s="94">
        <v>94539.009000000005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59316.72</v>
      </c>
      <c r="C212" s="94">
        <v>243.16</v>
      </c>
      <c r="D212" s="94">
        <v>0</v>
      </c>
      <c r="E212" s="94">
        <v>59559.88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28.38</v>
      </c>
      <c r="C213" s="94">
        <v>0.12</v>
      </c>
      <c r="D213" s="94">
        <v>0</v>
      </c>
      <c r="E213" s="94">
        <v>28.49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28.38</v>
      </c>
      <c r="C214" s="94">
        <v>0.12</v>
      </c>
      <c r="D214" s="94">
        <v>0</v>
      </c>
      <c r="E214" s="94">
        <v>28.49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2357.9499999999998</v>
      </c>
      <c r="C2" s="94">
        <v>1128.04</v>
      </c>
      <c r="D2" s="94">
        <v>1128.04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2357.9499999999998</v>
      </c>
      <c r="C3" s="94">
        <v>1128.04</v>
      </c>
      <c r="D3" s="94">
        <v>1128.04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7794.87</v>
      </c>
      <c r="C4" s="94">
        <v>3729.03</v>
      </c>
      <c r="D4" s="94">
        <v>3729.03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7794.87</v>
      </c>
      <c r="C5" s="94">
        <v>3729.03</v>
      </c>
      <c r="D5" s="94">
        <v>3729.03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302.83999999999997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491.03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92.38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269.38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2055.11</v>
      </c>
      <c r="C28" s="94">
        <v>302.83999999999997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0.85199999999999998</v>
      </c>
      <c r="E46" s="94">
        <v>0.97599999999999998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0.85199999999999998</v>
      </c>
      <c r="E47" s="94">
        <v>0.97599999999999998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0.85199999999999998</v>
      </c>
      <c r="E48" s="94">
        <v>0.97599999999999998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0.375</v>
      </c>
      <c r="E50" s="94">
        <v>0.40400000000000003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0.85199999999999998</v>
      </c>
      <c r="E51" s="94">
        <v>0.97599999999999998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0.85199999999999998</v>
      </c>
      <c r="E52" s="94">
        <v>0.97599999999999998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0.375</v>
      </c>
      <c r="E54" s="94">
        <v>0.40400000000000003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0.85199999999999998</v>
      </c>
      <c r="E55" s="94">
        <v>0.97599999999999998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0.85199999999999998</v>
      </c>
      <c r="E56" s="94">
        <v>0.97599999999999998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0.375</v>
      </c>
      <c r="E58" s="94">
        <v>0.40400000000000003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0.85199999999999998</v>
      </c>
      <c r="E59" s="94">
        <v>0.97599999999999998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0.85199999999999998</v>
      </c>
      <c r="E60" s="94">
        <v>0.97599999999999998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0.375</v>
      </c>
      <c r="E62" s="94">
        <v>0.40400000000000003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0.85199999999999998</v>
      </c>
      <c r="E63" s="94">
        <v>0.97599999999999998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0.85199999999999998</v>
      </c>
      <c r="E64" s="94">
        <v>0.97599999999999998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0.375</v>
      </c>
      <c r="E66" s="94">
        <v>0.40400000000000003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0.85199999999999998</v>
      </c>
      <c r="E67" s="94">
        <v>0.97599999999999998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0.85199999999999998</v>
      </c>
      <c r="E68" s="94">
        <v>0.97599999999999998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0.375</v>
      </c>
      <c r="E70" s="94">
        <v>0.40400000000000003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0.85199999999999998</v>
      </c>
      <c r="E71" s="94">
        <v>0.97599999999999998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0.85199999999999998</v>
      </c>
      <c r="E72" s="94">
        <v>0.97599999999999998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0.375</v>
      </c>
      <c r="E74" s="94">
        <v>0.40400000000000003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0.85199999999999998</v>
      </c>
      <c r="E75" s="94">
        <v>0.97599999999999998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0.85199999999999998</v>
      </c>
      <c r="E76" s="94">
        <v>0.97599999999999998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0.375</v>
      </c>
      <c r="E78" s="94">
        <v>0.40400000000000003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0.85199999999999998</v>
      </c>
      <c r="E79" s="94">
        <v>0.97599999999999998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0.85199999999999998</v>
      </c>
      <c r="E80" s="94">
        <v>0.97599999999999998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0.375</v>
      </c>
      <c r="E82" s="94">
        <v>0.40400000000000003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0.85199999999999998</v>
      </c>
      <c r="E83" s="94">
        <v>0.97599999999999998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0.85199999999999998</v>
      </c>
      <c r="E84" s="94">
        <v>0.97599999999999998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0.85199999999999998</v>
      </c>
      <c r="E85" s="94">
        <v>0.97599999999999998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0.375</v>
      </c>
      <c r="E87" s="94">
        <v>0.40400000000000003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5.835</v>
      </c>
      <c r="F90" s="94">
        <v>0.251</v>
      </c>
      <c r="G90" s="94">
        <v>0.11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5.835</v>
      </c>
      <c r="F91" s="94">
        <v>0.251</v>
      </c>
      <c r="G91" s="94">
        <v>0.11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5.835</v>
      </c>
      <c r="F92" s="94">
        <v>0.251</v>
      </c>
      <c r="G92" s="94">
        <v>0.11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5.835</v>
      </c>
      <c r="F93" s="94">
        <v>0.251</v>
      </c>
      <c r="G93" s="94">
        <v>0.11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5.835</v>
      </c>
      <c r="F94" s="94">
        <v>0.251</v>
      </c>
      <c r="G94" s="94">
        <v>0.11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5.835</v>
      </c>
      <c r="F95" s="94">
        <v>0.251</v>
      </c>
      <c r="G95" s="94">
        <v>0.11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5.835</v>
      </c>
      <c r="F96" s="94">
        <v>0.251</v>
      </c>
      <c r="G96" s="94">
        <v>0.11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5.835</v>
      </c>
      <c r="F97" s="94">
        <v>0.251</v>
      </c>
      <c r="G97" s="94">
        <v>0.11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5.835</v>
      </c>
      <c r="F98" s="94">
        <v>0.251</v>
      </c>
      <c r="G98" s="94">
        <v>0.11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5.835</v>
      </c>
      <c r="F99" s="94">
        <v>0.251</v>
      </c>
      <c r="G99" s="94">
        <v>0.11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5.835</v>
      </c>
      <c r="F100" s="94">
        <v>0.251</v>
      </c>
      <c r="G100" s="94">
        <v>0.11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5.835</v>
      </c>
      <c r="F101" s="94">
        <v>0.251</v>
      </c>
      <c r="G101" s="94">
        <v>0.11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5.835</v>
      </c>
      <c r="F102" s="94">
        <v>0.251</v>
      </c>
      <c r="G102" s="94">
        <v>0.11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5.835</v>
      </c>
      <c r="F103" s="94">
        <v>0.251</v>
      </c>
      <c r="G103" s="94">
        <v>0.11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5.835</v>
      </c>
      <c r="F104" s="94">
        <v>0.251</v>
      </c>
      <c r="G104" s="94">
        <v>0.11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5.835</v>
      </c>
      <c r="F105" s="94">
        <v>0.251</v>
      </c>
      <c r="G105" s="94">
        <v>0.11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5.835</v>
      </c>
      <c r="F106" s="94">
        <v>0.251</v>
      </c>
      <c r="G106" s="94">
        <v>0.11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5.835</v>
      </c>
      <c r="F107" s="94">
        <v>0.251</v>
      </c>
      <c r="G107" s="94">
        <v>0.11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5.835</v>
      </c>
      <c r="F108" s="94">
        <v>0.251</v>
      </c>
      <c r="G108" s="94">
        <v>0.11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5.835</v>
      </c>
      <c r="F109" s="94">
        <v>0.251</v>
      </c>
      <c r="G109" s="94">
        <v>0.11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5.835</v>
      </c>
      <c r="F110" s="94">
        <v>0.251</v>
      </c>
      <c r="G110" s="94">
        <v>0.11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5.835</v>
      </c>
      <c r="F111" s="94">
        <v>0.251</v>
      </c>
      <c r="G111" s="94">
        <v>0.11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5.835</v>
      </c>
      <c r="F112" s="94">
        <v>0.251</v>
      </c>
      <c r="G112" s="94">
        <v>0.11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5.835</v>
      </c>
      <c r="F113" s="94">
        <v>0.251</v>
      </c>
      <c r="G113" s="94">
        <v>0.11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5.835</v>
      </c>
      <c r="F114" s="94">
        <v>0.251</v>
      </c>
      <c r="G114" s="94">
        <v>0.11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5.835</v>
      </c>
      <c r="F115" s="94">
        <v>0.251</v>
      </c>
      <c r="G115" s="94">
        <v>0.11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5.835</v>
      </c>
      <c r="F116" s="94">
        <v>0.251</v>
      </c>
      <c r="G116" s="94">
        <v>0.11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5.835</v>
      </c>
      <c r="F117" s="94">
        <v>0.251</v>
      </c>
      <c r="G117" s="94">
        <v>0.11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5.835</v>
      </c>
      <c r="F118" s="94">
        <v>0.251</v>
      </c>
      <c r="G118" s="94">
        <v>0.11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5.835</v>
      </c>
      <c r="F119" s="94">
        <v>0.251</v>
      </c>
      <c r="G119" s="94">
        <v>0.11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5.835</v>
      </c>
      <c r="F120" s="94">
        <v>0.251</v>
      </c>
      <c r="G120" s="94">
        <v>0.11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5.835</v>
      </c>
      <c r="F121" s="94">
        <v>0.251</v>
      </c>
      <c r="G121" s="94">
        <v>0.11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5.835</v>
      </c>
      <c r="F122" s="94">
        <v>0.251</v>
      </c>
      <c r="G122" s="94">
        <v>0.11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5.835</v>
      </c>
      <c r="F123" s="94">
        <v>0.251</v>
      </c>
      <c r="G123" s="94">
        <v>0.11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5.835</v>
      </c>
      <c r="F124" s="94">
        <v>0.251</v>
      </c>
      <c r="G124" s="94">
        <v>0.11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5.835</v>
      </c>
      <c r="F125" s="94">
        <v>0.251</v>
      </c>
      <c r="G125" s="94">
        <v>0.11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5.83</v>
      </c>
      <c r="F126" s="94">
        <v>0.251</v>
      </c>
      <c r="G126" s="94">
        <v>0.11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5.83</v>
      </c>
      <c r="F128" s="94">
        <v>0.251</v>
      </c>
      <c r="G128" s="94">
        <v>0.11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26093.07</v>
      </c>
      <c r="D134" s="94">
        <v>17641.080000000002</v>
      </c>
      <c r="E134" s="94">
        <v>8451.98</v>
      </c>
      <c r="F134" s="94">
        <v>0.68</v>
      </c>
      <c r="G134" s="94">
        <v>3.44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68265.72</v>
      </c>
      <c r="D135" s="94">
        <v>46321.61</v>
      </c>
      <c r="E135" s="94">
        <v>21944.11</v>
      </c>
      <c r="F135" s="94">
        <v>0.68</v>
      </c>
      <c r="G135" s="94">
        <v>3.19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31651.919999999998</v>
      </c>
      <c r="D136" s="94">
        <v>21399.33</v>
      </c>
      <c r="E136" s="94">
        <v>10252.59</v>
      </c>
      <c r="F136" s="94">
        <v>0.68</v>
      </c>
      <c r="G136" s="94">
        <v>3.44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24913.25</v>
      </c>
      <c r="D137" s="94">
        <v>16843.43</v>
      </c>
      <c r="E137" s="94">
        <v>8069.82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24280.38</v>
      </c>
      <c r="D138" s="94">
        <v>16415.560000000001</v>
      </c>
      <c r="E138" s="94">
        <v>7864.82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24169.43</v>
      </c>
      <c r="D139" s="94">
        <v>16340.54</v>
      </c>
      <c r="E139" s="94">
        <v>7828.88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42939.67</v>
      </c>
      <c r="D140" s="94">
        <v>29030.79</v>
      </c>
      <c r="E140" s="94">
        <v>13908.88</v>
      </c>
      <c r="F140" s="94">
        <v>0.68</v>
      </c>
      <c r="G140" s="94">
        <v>3.21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22337.52</v>
      </c>
      <c r="D141" s="94">
        <v>15102.02</v>
      </c>
      <c r="E141" s="94">
        <v>7235.5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22236.71</v>
      </c>
      <c r="D142" s="94">
        <v>15033.87</v>
      </c>
      <c r="E142" s="94">
        <v>7202.84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22350.99</v>
      </c>
      <c r="D143" s="94">
        <v>15111.13</v>
      </c>
      <c r="E143" s="94">
        <v>7239.86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26383.37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45853.279999999999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19672.07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19607.54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19604.09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19612.240000000002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39038.36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19612.64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19610.41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19708.21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1.05</v>
      </c>
      <c r="F158" s="94">
        <v>1197.03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2.78</v>
      </c>
      <c r="F159" s="94">
        <v>3036.69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1.27</v>
      </c>
      <c r="F160" s="94">
        <v>1452.04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</v>
      </c>
      <c r="F161" s="94">
        <v>1142.9000000000001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0.98</v>
      </c>
      <c r="F162" s="94">
        <v>1113.8699999999999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0.97</v>
      </c>
      <c r="F163" s="94">
        <v>1108.78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1.73</v>
      </c>
      <c r="F164" s="94">
        <v>1969.87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0.9</v>
      </c>
      <c r="F165" s="94">
        <v>1024.74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0.9</v>
      </c>
      <c r="F166" s="94">
        <v>1020.12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0.9</v>
      </c>
      <c r="F167" s="94">
        <v>1025.3599999999999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37451.324099999998</v>
      </c>
      <c r="C176" s="94">
        <v>47.390500000000003</v>
      </c>
      <c r="D176" s="94">
        <v>187.7199</v>
      </c>
      <c r="E176" s="94">
        <v>0</v>
      </c>
      <c r="F176" s="94">
        <v>5.0000000000000001E-4</v>
      </c>
      <c r="G176" s="94">
        <v>64026.104399999997</v>
      </c>
      <c r="H176" s="94">
        <v>14688.4467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33502.758399999999</v>
      </c>
      <c r="C177" s="94">
        <v>42.358499999999999</v>
      </c>
      <c r="D177" s="94">
        <v>167.43090000000001</v>
      </c>
      <c r="E177" s="94">
        <v>0</v>
      </c>
      <c r="F177" s="94">
        <v>5.0000000000000001E-4</v>
      </c>
      <c r="G177" s="94">
        <v>57105.897799999999</v>
      </c>
      <c r="H177" s="94">
        <v>13135.2379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36286.836000000003</v>
      </c>
      <c r="C178" s="94">
        <v>47.077599999999997</v>
      </c>
      <c r="D178" s="94">
        <v>198.13829999999999</v>
      </c>
      <c r="E178" s="94">
        <v>0</v>
      </c>
      <c r="F178" s="94">
        <v>5.9999999999999995E-4</v>
      </c>
      <c r="G178" s="94">
        <v>67585.2117</v>
      </c>
      <c r="H178" s="94">
        <v>14381.3367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37280.773399999998</v>
      </c>
      <c r="C179" s="94">
        <v>48.879399999999997</v>
      </c>
      <c r="D179" s="94">
        <v>210.74029999999999</v>
      </c>
      <c r="E179" s="94">
        <v>0</v>
      </c>
      <c r="F179" s="94">
        <v>5.9999999999999995E-4</v>
      </c>
      <c r="G179" s="94">
        <v>71886.087400000004</v>
      </c>
      <c r="H179" s="94">
        <v>14841.2904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43612.472900000001</v>
      </c>
      <c r="C180" s="94">
        <v>57.2988</v>
      </c>
      <c r="D180" s="94">
        <v>248.1833</v>
      </c>
      <c r="E180" s="94">
        <v>0</v>
      </c>
      <c r="F180" s="94">
        <v>6.9999999999999999E-4</v>
      </c>
      <c r="G180" s="94">
        <v>84658.875499999995</v>
      </c>
      <c r="H180" s="94">
        <v>17377.105899999999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47560.528899999998</v>
      </c>
      <c r="C181" s="94">
        <v>62.514000000000003</v>
      </c>
      <c r="D181" s="94">
        <v>271.04390000000001</v>
      </c>
      <c r="E181" s="94">
        <v>0</v>
      </c>
      <c r="F181" s="94">
        <v>8.0000000000000004E-4</v>
      </c>
      <c r="G181" s="94">
        <v>92457.054499999998</v>
      </c>
      <c r="H181" s="94">
        <v>18953.805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50389.797700000003</v>
      </c>
      <c r="C182" s="94">
        <v>66.232799999999997</v>
      </c>
      <c r="D182" s="94">
        <v>287.16770000000002</v>
      </c>
      <c r="E182" s="94">
        <v>0</v>
      </c>
      <c r="F182" s="94">
        <v>8.0000000000000004E-4</v>
      </c>
      <c r="G182" s="94">
        <v>97957.116399999999</v>
      </c>
      <c r="H182" s="94">
        <v>20081.324199999999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50528.802199999998</v>
      </c>
      <c r="C183" s="94">
        <v>66.415400000000005</v>
      </c>
      <c r="D183" s="94">
        <v>287.959</v>
      </c>
      <c r="E183" s="94">
        <v>0</v>
      </c>
      <c r="F183" s="94">
        <v>8.0000000000000004E-4</v>
      </c>
      <c r="G183" s="94">
        <v>98227.064299999998</v>
      </c>
      <c r="H183" s="94">
        <v>20136.712800000001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44533.461799999997</v>
      </c>
      <c r="C184" s="94">
        <v>58.534799999999997</v>
      </c>
      <c r="D184" s="94">
        <v>253.7877</v>
      </c>
      <c r="E184" s="94">
        <v>0</v>
      </c>
      <c r="F184" s="94">
        <v>6.9999999999999999E-4</v>
      </c>
      <c r="G184" s="94">
        <v>86570.705900000001</v>
      </c>
      <c r="H184" s="94">
        <v>17747.411599999999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40740.270499999999</v>
      </c>
      <c r="C185" s="94">
        <v>53.447800000000001</v>
      </c>
      <c r="D185" s="94">
        <v>230.7533</v>
      </c>
      <c r="E185" s="94">
        <v>0</v>
      </c>
      <c r="F185" s="94">
        <v>5.9999999999999995E-4</v>
      </c>
      <c r="G185" s="94">
        <v>78712.920499999993</v>
      </c>
      <c r="H185" s="94">
        <v>16222.7071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35193.028700000003</v>
      </c>
      <c r="C186" s="94">
        <v>45.885100000000001</v>
      </c>
      <c r="D186" s="94">
        <v>195.34020000000001</v>
      </c>
      <c r="E186" s="94">
        <v>0</v>
      </c>
      <c r="F186" s="94">
        <v>5.9999999999999995E-4</v>
      </c>
      <c r="G186" s="94">
        <v>66631.791899999997</v>
      </c>
      <c r="H186" s="94">
        <v>13977.050499999999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36511.471799999999</v>
      </c>
      <c r="C187" s="94">
        <v>46.331899999999997</v>
      </c>
      <c r="D187" s="94">
        <v>184.84</v>
      </c>
      <c r="E187" s="94">
        <v>0</v>
      </c>
      <c r="F187" s="94">
        <v>5.0000000000000001E-4</v>
      </c>
      <c r="G187" s="94">
        <v>63044.475700000003</v>
      </c>
      <c r="H187" s="94">
        <v>14336.686600000001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493591.52630000003</v>
      </c>
      <c r="C189" s="94">
        <v>642.36659999999995</v>
      </c>
      <c r="D189" s="94">
        <v>2723.1044000000002</v>
      </c>
      <c r="E189" s="94">
        <v>0</v>
      </c>
      <c r="F189" s="94">
        <v>7.7000000000000002E-3</v>
      </c>
      <c r="G189" s="94">
        <v>928863.30599999998</v>
      </c>
      <c r="H189" s="94">
        <v>195879.1152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33502.758399999999</v>
      </c>
      <c r="C190" s="94">
        <v>42.358499999999999</v>
      </c>
      <c r="D190" s="94">
        <v>167.43090000000001</v>
      </c>
      <c r="E190" s="94">
        <v>0</v>
      </c>
      <c r="F190" s="94">
        <v>5.0000000000000001E-4</v>
      </c>
      <c r="G190" s="94">
        <v>57105.897799999999</v>
      </c>
      <c r="H190" s="94">
        <v>13135.2379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50528.802199999998</v>
      </c>
      <c r="C191" s="94">
        <v>66.415400000000005</v>
      </c>
      <c r="D191" s="94">
        <v>287.959</v>
      </c>
      <c r="E191" s="94">
        <v>0</v>
      </c>
      <c r="F191" s="94">
        <v>8.0000000000000004E-4</v>
      </c>
      <c r="G191" s="94">
        <v>98227.064299999998</v>
      </c>
      <c r="H191" s="94">
        <v>20136.712800000001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141658000000</v>
      </c>
      <c r="C194" s="94">
        <v>136791.38699999999</v>
      </c>
      <c r="D194" s="94" t="s">
        <v>541</v>
      </c>
      <c r="E194" s="94">
        <v>72368.391000000003</v>
      </c>
      <c r="F194" s="94">
        <v>8089.5320000000002</v>
      </c>
      <c r="G194" s="94">
        <v>14091.406000000001</v>
      </c>
      <c r="H194" s="94">
        <v>0</v>
      </c>
      <c r="I194" s="94">
        <v>42242.057999999997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126347000000</v>
      </c>
      <c r="C195" s="94">
        <v>136823.40299999999</v>
      </c>
      <c r="D195" s="94" t="s">
        <v>631</v>
      </c>
      <c r="E195" s="94">
        <v>72368.391000000003</v>
      </c>
      <c r="F195" s="94">
        <v>8089.5320000000002</v>
      </c>
      <c r="G195" s="94">
        <v>14091.406000000001</v>
      </c>
      <c r="H195" s="94">
        <v>0</v>
      </c>
      <c r="I195" s="94">
        <v>42274.074000000001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149532000000</v>
      </c>
      <c r="C196" s="94">
        <v>142051.995</v>
      </c>
      <c r="D196" s="94" t="s">
        <v>542</v>
      </c>
      <c r="E196" s="94">
        <v>72368.391000000003</v>
      </c>
      <c r="F196" s="94">
        <v>8089.5320000000002</v>
      </c>
      <c r="G196" s="94">
        <v>14091.406000000001</v>
      </c>
      <c r="H196" s="94">
        <v>0</v>
      </c>
      <c r="I196" s="94">
        <v>47502.665999999997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159048000000</v>
      </c>
      <c r="C197" s="94">
        <v>160007.139</v>
      </c>
      <c r="D197" s="94" t="s">
        <v>667</v>
      </c>
      <c r="E197" s="94">
        <v>72368.391000000003</v>
      </c>
      <c r="F197" s="94">
        <v>8089.5320000000002</v>
      </c>
      <c r="G197" s="94">
        <v>14091.406000000001</v>
      </c>
      <c r="H197" s="94">
        <v>0</v>
      </c>
      <c r="I197" s="94">
        <v>65457.811000000002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187308000000</v>
      </c>
      <c r="C198" s="94">
        <v>170465.26</v>
      </c>
      <c r="D198" s="94" t="s">
        <v>632</v>
      </c>
      <c r="E198" s="94">
        <v>72368.391000000003</v>
      </c>
      <c r="F198" s="94">
        <v>8089.5320000000002</v>
      </c>
      <c r="G198" s="94">
        <v>14091.406000000001</v>
      </c>
      <c r="H198" s="94">
        <v>0</v>
      </c>
      <c r="I198" s="94">
        <v>75915.930999999997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204561000000</v>
      </c>
      <c r="C199" s="94">
        <v>172195.777</v>
      </c>
      <c r="D199" s="94" t="s">
        <v>543</v>
      </c>
      <c r="E199" s="94">
        <v>72368.391000000003</v>
      </c>
      <c r="F199" s="94">
        <v>8089.5320000000002</v>
      </c>
      <c r="G199" s="94">
        <v>14091.406000000001</v>
      </c>
      <c r="H199" s="94">
        <v>0</v>
      </c>
      <c r="I199" s="94">
        <v>77646.448000000004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216730000000</v>
      </c>
      <c r="C200" s="94">
        <v>178506.33600000001</v>
      </c>
      <c r="D200" s="94" t="s">
        <v>668</v>
      </c>
      <c r="E200" s="94">
        <v>72368.391000000003</v>
      </c>
      <c r="F200" s="94">
        <v>8089.5320000000002</v>
      </c>
      <c r="G200" s="94">
        <v>14091.406000000001</v>
      </c>
      <c r="H200" s="94">
        <v>0</v>
      </c>
      <c r="I200" s="94">
        <v>83957.006999999998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217328000000</v>
      </c>
      <c r="C201" s="94">
        <v>177257.73</v>
      </c>
      <c r="D201" s="94" t="s">
        <v>633</v>
      </c>
      <c r="E201" s="94">
        <v>72368.391000000003</v>
      </c>
      <c r="F201" s="94">
        <v>8089.5320000000002</v>
      </c>
      <c r="G201" s="94">
        <v>14091.406000000001</v>
      </c>
      <c r="H201" s="94">
        <v>0</v>
      </c>
      <c r="I201" s="94">
        <v>82708.400999999998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191538000000</v>
      </c>
      <c r="C202" s="94">
        <v>176138.598</v>
      </c>
      <c r="D202" s="94" t="s">
        <v>669</v>
      </c>
      <c r="E202" s="94">
        <v>72368.391000000003</v>
      </c>
      <c r="F202" s="94">
        <v>8089.5320000000002</v>
      </c>
      <c r="G202" s="94">
        <v>14091.406000000001</v>
      </c>
      <c r="H202" s="94">
        <v>0</v>
      </c>
      <c r="I202" s="94">
        <v>81589.269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174152000000</v>
      </c>
      <c r="C203" s="94">
        <v>158083.122</v>
      </c>
      <c r="D203" s="94" t="s">
        <v>544</v>
      </c>
      <c r="E203" s="94">
        <v>72368.391000000003</v>
      </c>
      <c r="F203" s="94">
        <v>8089.5320000000002</v>
      </c>
      <c r="G203" s="94">
        <v>14091.406000000001</v>
      </c>
      <c r="H203" s="94">
        <v>0</v>
      </c>
      <c r="I203" s="94">
        <v>63533.792999999998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147423000000</v>
      </c>
      <c r="C204" s="94">
        <v>143141.86499999999</v>
      </c>
      <c r="D204" s="94" t="s">
        <v>545</v>
      </c>
      <c r="E204" s="94">
        <v>72368.391000000003</v>
      </c>
      <c r="F204" s="94">
        <v>8089.5320000000002</v>
      </c>
      <c r="G204" s="94">
        <v>14091.406000000001</v>
      </c>
      <c r="H204" s="94">
        <v>0</v>
      </c>
      <c r="I204" s="94">
        <v>48592.536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139486000000</v>
      </c>
      <c r="C205" s="94">
        <v>139770.182</v>
      </c>
      <c r="D205" s="94" t="s">
        <v>546</v>
      </c>
      <c r="E205" s="94">
        <v>72368.391000000003</v>
      </c>
      <c r="F205" s="94">
        <v>8089.5320000000002</v>
      </c>
      <c r="G205" s="94">
        <v>14091.406000000001</v>
      </c>
      <c r="H205" s="94">
        <v>0</v>
      </c>
      <c r="I205" s="94">
        <v>45220.853000000003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2055110000000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126347000000</v>
      </c>
      <c r="C208" s="94">
        <v>136791.38699999999</v>
      </c>
      <c r="D208" s="94"/>
      <c r="E208" s="94">
        <v>72368.391000000003</v>
      </c>
      <c r="F208" s="94">
        <v>8089.5320000000002</v>
      </c>
      <c r="G208" s="94">
        <v>14091.406000000001</v>
      </c>
      <c r="H208" s="94">
        <v>0</v>
      </c>
      <c r="I208" s="94">
        <v>42242.057999999997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217328000000</v>
      </c>
      <c r="C209" s="94">
        <v>178506.33600000001</v>
      </c>
      <c r="D209" s="94"/>
      <c r="E209" s="94">
        <v>72368.391000000003</v>
      </c>
      <c r="F209" s="94">
        <v>8089.5320000000002</v>
      </c>
      <c r="G209" s="94">
        <v>14091.406000000001</v>
      </c>
      <c r="H209" s="94">
        <v>0</v>
      </c>
      <c r="I209" s="94">
        <v>83957.006999999998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69204.95</v>
      </c>
      <c r="C212" s="94">
        <v>2435.62</v>
      </c>
      <c r="D212" s="94">
        <v>0</v>
      </c>
      <c r="E212" s="94">
        <v>71640.56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33.11</v>
      </c>
      <c r="C213" s="94">
        <v>1.17</v>
      </c>
      <c r="D213" s="94">
        <v>0</v>
      </c>
      <c r="E213" s="94">
        <v>34.270000000000003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33.11</v>
      </c>
      <c r="C214" s="94">
        <v>1.17</v>
      </c>
      <c r="D214" s="94">
        <v>0</v>
      </c>
      <c r="E214" s="94">
        <v>34.270000000000003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7" width="9.33203125" style="82" customWidth="1"/>
    <col min="28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2294.39</v>
      </c>
      <c r="C2" s="94">
        <v>1097.6300000000001</v>
      </c>
      <c r="D2" s="94">
        <v>1097.6300000000001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2294.39</v>
      </c>
      <c r="C3" s="94">
        <v>1097.6300000000001</v>
      </c>
      <c r="D3" s="94">
        <v>1097.6300000000001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6762.66</v>
      </c>
      <c r="C4" s="94">
        <v>3235.23</v>
      </c>
      <c r="D4" s="94">
        <v>3235.23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6762.66</v>
      </c>
      <c r="C5" s="94">
        <v>3235.23</v>
      </c>
      <c r="D5" s="94">
        <v>3235.23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238.77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486.75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92.36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274.18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2055.62</v>
      </c>
      <c r="C28" s="94">
        <v>238.77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1.363</v>
      </c>
      <c r="E46" s="94">
        <v>1.712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1.363</v>
      </c>
      <c r="E47" s="94">
        <v>1.712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1.363</v>
      </c>
      <c r="E48" s="94">
        <v>1.712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0.26100000000000001</v>
      </c>
      <c r="E50" s="94">
        <v>0.27500000000000002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1.363</v>
      </c>
      <c r="E51" s="94">
        <v>1.712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1.363</v>
      </c>
      <c r="E52" s="94">
        <v>1.712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0.26100000000000001</v>
      </c>
      <c r="E54" s="94">
        <v>0.27500000000000002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1.363</v>
      </c>
      <c r="E55" s="94">
        <v>1.712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1.363</v>
      </c>
      <c r="E56" s="94">
        <v>1.712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0.26100000000000001</v>
      </c>
      <c r="E58" s="94">
        <v>0.27500000000000002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1.363</v>
      </c>
      <c r="E59" s="94">
        <v>1.712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1.363</v>
      </c>
      <c r="E60" s="94">
        <v>1.712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0.26100000000000001</v>
      </c>
      <c r="E62" s="94">
        <v>0.27500000000000002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1.363</v>
      </c>
      <c r="E63" s="94">
        <v>1.712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1.363</v>
      </c>
      <c r="E64" s="94">
        <v>1.712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0.26100000000000001</v>
      </c>
      <c r="E66" s="94">
        <v>0.27500000000000002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1.363</v>
      </c>
      <c r="E67" s="94">
        <v>1.712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1.363</v>
      </c>
      <c r="E68" s="94">
        <v>1.712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0.26100000000000001</v>
      </c>
      <c r="E70" s="94">
        <v>0.27500000000000002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1.363</v>
      </c>
      <c r="E71" s="94">
        <v>1.712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1.363</v>
      </c>
      <c r="E72" s="94">
        <v>1.712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0.26100000000000001</v>
      </c>
      <c r="E74" s="94">
        <v>0.27500000000000002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1.363</v>
      </c>
      <c r="E75" s="94">
        <v>1.712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1.363</v>
      </c>
      <c r="E76" s="94">
        <v>1.712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0.26100000000000001</v>
      </c>
      <c r="E78" s="94">
        <v>0.27500000000000002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1.363</v>
      </c>
      <c r="E79" s="94">
        <v>1.712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1.363</v>
      </c>
      <c r="E80" s="94">
        <v>1.712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0.26100000000000001</v>
      </c>
      <c r="E82" s="94">
        <v>0.27500000000000002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1.363</v>
      </c>
      <c r="E83" s="94">
        <v>1.712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1.363</v>
      </c>
      <c r="E84" s="94">
        <v>1.712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1.363</v>
      </c>
      <c r="E85" s="94">
        <v>1.712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0.26100000000000001</v>
      </c>
      <c r="E87" s="94">
        <v>0.27500000000000002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5.835</v>
      </c>
      <c r="F90" s="94">
        <v>0.251</v>
      </c>
      <c r="G90" s="94">
        <v>0.11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5.835</v>
      </c>
      <c r="F91" s="94">
        <v>0.251</v>
      </c>
      <c r="G91" s="94">
        <v>0.11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5.835</v>
      </c>
      <c r="F92" s="94">
        <v>0.251</v>
      </c>
      <c r="G92" s="94">
        <v>0.11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5.835</v>
      </c>
      <c r="F93" s="94">
        <v>0.251</v>
      </c>
      <c r="G93" s="94">
        <v>0.11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5.835</v>
      </c>
      <c r="F94" s="94">
        <v>0.251</v>
      </c>
      <c r="G94" s="94">
        <v>0.11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5.835</v>
      </c>
      <c r="F95" s="94">
        <v>0.251</v>
      </c>
      <c r="G95" s="94">
        <v>0.11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5.835</v>
      </c>
      <c r="F96" s="94">
        <v>0.251</v>
      </c>
      <c r="G96" s="94">
        <v>0.11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5.835</v>
      </c>
      <c r="F97" s="94">
        <v>0.251</v>
      </c>
      <c r="G97" s="94">
        <v>0.11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5.835</v>
      </c>
      <c r="F98" s="94">
        <v>0.251</v>
      </c>
      <c r="G98" s="94">
        <v>0.11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5.835</v>
      </c>
      <c r="F99" s="94">
        <v>0.251</v>
      </c>
      <c r="G99" s="94">
        <v>0.11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5.835</v>
      </c>
      <c r="F100" s="94">
        <v>0.251</v>
      </c>
      <c r="G100" s="94">
        <v>0.11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5.835</v>
      </c>
      <c r="F101" s="94">
        <v>0.251</v>
      </c>
      <c r="G101" s="94">
        <v>0.11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5.835</v>
      </c>
      <c r="F102" s="94">
        <v>0.251</v>
      </c>
      <c r="G102" s="94">
        <v>0.11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5.835</v>
      </c>
      <c r="F103" s="94">
        <v>0.251</v>
      </c>
      <c r="G103" s="94">
        <v>0.11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5.835</v>
      </c>
      <c r="F104" s="94">
        <v>0.251</v>
      </c>
      <c r="G104" s="94">
        <v>0.11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5.835</v>
      </c>
      <c r="F105" s="94">
        <v>0.251</v>
      </c>
      <c r="G105" s="94">
        <v>0.11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5.835</v>
      </c>
      <c r="F106" s="94">
        <v>0.251</v>
      </c>
      <c r="G106" s="94">
        <v>0.11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5.835</v>
      </c>
      <c r="F107" s="94">
        <v>0.251</v>
      </c>
      <c r="G107" s="94">
        <v>0.11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5.835</v>
      </c>
      <c r="F108" s="94">
        <v>0.251</v>
      </c>
      <c r="G108" s="94">
        <v>0.11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5.835</v>
      </c>
      <c r="F109" s="94">
        <v>0.251</v>
      </c>
      <c r="G109" s="94">
        <v>0.11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5.835</v>
      </c>
      <c r="F110" s="94">
        <v>0.251</v>
      </c>
      <c r="G110" s="94">
        <v>0.11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5.835</v>
      </c>
      <c r="F111" s="94">
        <v>0.251</v>
      </c>
      <c r="G111" s="94">
        <v>0.11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5.835</v>
      </c>
      <c r="F112" s="94">
        <v>0.251</v>
      </c>
      <c r="G112" s="94">
        <v>0.11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5.835</v>
      </c>
      <c r="F113" s="94">
        <v>0.251</v>
      </c>
      <c r="G113" s="94">
        <v>0.11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5.835</v>
      </c>
      <c r="F114" s="94">
        <v>0.251</v>
      </c>
      <c r="G114" s="94">
        <v>0.11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5.835</v>
      </c>
      <c r="F115" s="94">
        <v>0.251</v>
      </c>
      <c r="G115" s="94">
        <v>0.11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5.835</v>
      </c>
      <c r="F116" s="94">
        <v>0.251</v>
      </c>
      <c r="G116" s="94">
        <v>0.11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5.835</v>
      </c>
      <c r="F117" s="94">
        <v>0.251</v>
      </c>
      <c r="G117" s="94">
        <v>0.11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5.835</v>
      </c>
      <c r="F118" s="94">
        <v>0.251</v>
      </c>
      <c r="G118" s="94">
        <v>0.11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5.835</v>
      </c>
      <c r="F119" s="94">
        <v>0.251</v>
      </c>
      <c r="G119" s="94">
        <v>0.11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5.835</v>
      </c>
      <c r="F120" s="94">
        <v>0.251</v>
      </c>
      <c r="G120" s="94">
        <v>0.11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5.835</v>
      </c>
      <c r="F121" s="94">
        <v>0.251</v>
      </c>
      <c r="G121" s="94">
        <v>0.11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5.835</v>
      </c>
      <c r="F122" s="94">
        <v>0.251</v>
      </c>
      <c r="G122" s="94">
        <v>0.11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5.835</v>
      </c>
      <c r="F123" s="94">
        <v>0.251</v>
      </c>
      <c r="G123" s="94">
        <v>0.11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5.835</v>
      </c>
      <c r="F124" s="94">
        <v>0.251</v>
      </c>
      <c r="G124" s="94">
        <v>0.11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5.835</v>
      </c>
      <c r="F125" s="94">
        <v>0.251</v>
      </c>
      <c r="G125" s="94">
        <v>0.11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5.83</v>
      </c>
      <c r="F126" s="94">
        <v>0.251</v>
      </c>
      <c r="G126" s="94">
        <v>0.11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5.83</v>
      </c>
      <c r="F128" s="94">
        <v>0.251</v>
      </c>
      <c r="G128" s="94">
        <v>0.11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28301.81</v>
      </c>
      <c r="D134" s="94">
        <v>19664.93</v>
      </c>
      <c r="E134" s="94">
        <v>8636.8799999999992</v>
      </c>
      <c r="F134" s="94">
        <v>0.69</v>
      </c>
      <c r="G134" s="94">
        <v>3.49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63755.69</v>
      </c>
      <c r="D135" s="94">
        <v>45536.66</v>
      </c>
      <c r="E135" s="94">
        <v>18219.03</v>
      </c>
      <c r="F135" s="94">
        <v>0.71</v>
      </c>
      <c r="G135" s="94">
        <v>3.26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29027</v>
      </c>
      <c r="D136" s="94">
        <v>20187.580000000002</v>
      </c>
      <c r="E136" s="94">
        <v>8839.42</v>
      </c>
      <c r="F136" s="94">
        <v>0.7</v>
      </c>
      <c r="G136" s="94">
        <v>3.49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24556.63</v>
      </c>
      <c r="D137" s="94">
        <v>16602.330000000002</v>
      </c>
      <c r="E137" s="94">
        <v>7954.3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23894.73</v>
      </c>
      <c r="D138" s="94">
        <v>16154.83</v>
      </c>
      <c r="E138" s="94">
        <v>7739.9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23764.81</v>
      </c>
      <c r="D139" s="94">
        <v>16066.99</v>
      </c>
      <c r="E139" s="94">
        <v>7697.82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42271.02</v>
      </c>
      <c r="D140" s="94">
        <v>28578.73</v>
      </c>
      <c r="E140" s="94">
        <v>13692.29</v>
      </c>
      <c r="F140" s="94">
        <v>0.68</v>
      </c>
      <c r="G140" s="94">
        <v>3.21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21923</v>
      </c>
      <c r="D141" s="94">
        <v>14821.77</v>
      </c>
      <c r="E141" s="94">
        <v>7101.23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21837.91</v>
      </c>
      <c r="D142" s="94">
        <v>14764.24</v>
      </c>
      <c r="E142" s="94">
        <v>7073.66</v>
      </c>
      <c r="F142" s="94">
        <v>0.68</v>
      </c>
      <c r="G142" s="94">
        <v>3.45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22082.28</v>
      </c>
      <c r="D143" s="94">
        <v>14929.46</v>
      </c>
      <c r="E143" s="94">
        <v>7152.82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20732.810000000001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35475.1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14967.82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14894.74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14890.81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14899.7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29590.02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14900.16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14898.06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15011.74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1.23</v>
      </c>
      <c r="F158" s="94">
        <v>1397.67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2.97</v>
      </c>
      <c r="F159" s="94">
        <v>3244.93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1.26</v>
      </c>
      <c r="F160" s="94">
        <v>1436.99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0.99</v>
      </c>
      <c r="F161" s="94">
        <v>1126.54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0.96</v>
      </c>
      <c r="F162" s="94">
        <v>1096.18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0.96</v>
      </c>
      <c r="F163" s="94">
        <v>1090.22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1.7</v>
      </c>
      <c r="F164" s="94">
        <v>1939.2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0.88</v>
      </c>
      <c r="F165" s="94">
        <v>1005.73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0.54</v>
      </c>
      <c r="D166" s="94">
        <v>622</v>
      </c>
      <c r="E166" s="94">
        <v>0.88</v>
      </c>
      <c r="F166" s="94">
        <v>1020.04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0.89</v>
      </c>
      <c r="F167" s="94">
        <v>1013.03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29802.749100000001</v>
      </c>
      <c r="C176" s="94">
        <v>47.977699999999999</v>
      </c>
      <c r="D176" s="94">
        <v>151.49520000000001</v>
      </c>
      <c r="E176" s="94">
        <v>0</v>
      </c>
      <c r="F176" s="94">
        <v>4.0000000000000002E-4</v>
      </c>
      <c r="G176" s="95">
        <v>1118970</v>
      </c>
      <c r="H176" s="94">
        <v>12430.801100000001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27108.593499999999</v>
      </c>
      <c r="C177" s="94">
        <v>43.684699999999999</v>
      </c>
      <c r="D177" s="94">
        <v>138.11959999999999</v>
      </c>
      <c r="E177" s="94">
        <v>0</v>
      </c>
      <c r="F177" s="94">
        <v>4.0000000000000002E-4</v>
      </c>
      <c r="G177" s="95">
        <v>1020180</v>
      </c>
      <c r="H177" s="94">
        <v>11311.527899999999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31441.574100000002</v>
      </c>
      <c r="C178" s="94">
        <v>52.304000000000002</v>
      </c>
      <c r="D178" s="94">
        <v>172.0369</v>
      </c>
      <c r="E178" s="94">
        <v>0</v>
      </c>
      <c r="F178" s="94">
        <v>5.0000000000000001E-4</v>
      </c>
      <c r="G178" s="95">
        <v>1270790</v>
      </c>
      <c r="H178" s="94">
        <v>13285.0535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31940.524799999999</v>
      </c>
      <c r="C179" s="94">
        <v>53.674100000000003</v>
      </c>
      <c r="D179" s="94">
        <v>178.67429999999999</v>
      </c>
      <c r="E179" s="94">
        <v>0</v>
      </c>
      <c r="F179" s="94">
        <v>5.0000000000000001E-4</v>
      </c>
      <c r="G179" s="95">
        <v>1319840</v>
      </c>
      <c r="H179" s="94">
        <v>13550.4953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35762.899899999997</v>
      </c>
      <c r="C180" s="94">
        <v>60.404899999999998</v>
      </c>
      <c r="D180" s="94">
        <v>202.28120000000001</v>
      </c>
      <c r="E180" s="94">
        <v>0</v>
      </c>
      <c r="F180" s="94">
        <v>5.0000000000000001E-4</v>
      </c>
      <c r="G180" s="95">
        <v>1494240</v>
      </c>
      <c r="H180" s="94">
        <v>15203.202499999999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41012.8943</v>
      </c>
      <c r="C181" s="94">
        <v>69.318100000000001</v>
      </c>
      <c r="D181" s="94">
        <v>232.30699999999999</v>
      </c>
      <c r="E181" s="94">
        <v>0</v>
      </c>
      <c r="F181" s="94">
        <v>5.9999999999999995E-4</v>
      </c>
      <c r="G181" s="95">
        <v>1716040</v>
      </c>
      <c r="H181" s="94">
        <v>17439.6594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43865.361299999997</v>
      </c>
      <c r="C182" s="94">
        <v>74.139600000000002</v>
      </c>
      <c r="D182" s="94">
        <v>248.4666</v>
      </c>
      <c r="E182" s="94">
        <v>0</v>
      </c>
      <c r="F182" s="94">
        <v>6.9999999999999999E-4</v>
      </c>
      <c r="G182" s="95">
        <v>1835410</v>
      </c>
      <c r="H182" s="94">
        <v>18652.631099999999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43791.746500000001</v>
      </c>
      <c r="C183" s="94">
        <v>74.015199999999993</v>
      </c>
      <c r="D183" s="94">
        <v>248.0496</v>
      </c>
      <c r="E183" s="94">
        <v>0</v>
      </c>
      <c r="F183" s="94">
        <v>6.9999999999999999E-4</v>
      </c>
      <c r="G183" s="95">
        <v>1832330</v>
      </c>
      <c r="H183" s="94">
        <v>18621.328300000001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39239.331700000002</v>
      </c>
      <c r="C184" s="94">
        <v>66.320700000000002</v>
      </c>
      <c r="D184" s="94">
        <v>222.2627</v>
      </c>
      <c r="E184" s="94">
        <v>0</v>
      </c>
      <c r="F184" s="94">
        <v>5.9999999999999995E-4</v>
      </c>
      <c r="G184" s="95">
        <v>1641840</v>
      </c>
      <c r="H184" s="94">
        <v>16685.519700000001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33890.4375</v>
      </c>
      <c r="C185" s="94">
        <v>57.0837</v>
      </c>
      <c r="D185" s="94">
        <v>190.5429</v>
      </c>
      <c r="E185" s="94">
        <v>0</v>
      </c>
      <c r="F185" s="94">
        <v>5.0000000000000001E-4</v>
      </c>
      <c r="G185" s="95">
        <v>1407520</v>
      </c>
      <c r="H185" s="94">
        <v>14391.1602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29276.758900000001</v>
      </c>
      <c r="C186" s="94">
        <v>48.658799999999999</v>
      </c>
      <c r="D186" s="94">
        <v>159.874</v>
      </c>
      <c r="E186" s="94">
        <v>0</v>
      </c>
      <c r="F186" s="94">
        <v>4.0000000000000002E-4</v>
      </c>
      <c r="G186" s="95">
        <v>1180940</v>
      </c>
      <c r="H186" s="94">
        <v>12365.9094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30674.877100000002</v>
      </c>
      <c r="C187" s="94">
        <v>48.849499999999999</v>
      </c>
      <c r="D187" s="94">
        <v>152.07830000000001</v>
      </c>
      <c r="E187" s="94">
        <v>0</v>
      </c>
      <c r="F187" s="94">
        <v>4.0000000000000002E-4</v>
      </c>
      <c r="G187" s="95">
        <v>1123250</v>
      </c>
      <c r="H187" s="94">
        <v>12740.7487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417807.7487</v>
      </c>
      <c r="C189" s="94">
        <v>696.43110000000001</v>
      </c>
      <c r="D189" s="94">
        <v>2296.1882000000001</v>
      </c>
      <c r="E189" s="94">
        <v>0</v>
      </c>
      <c r="F189" s="94">
        <v>6.3E-3</v>
      </c>
      <c r="G189" s="95">
        <v>16961400</v>
      </c>
      <c r="H189" s="94">
        <v>176678.03700000001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27108.593499999999</v>
      </c>
      <c r="C190" s="94">
        <v>43.684699999999999</v>
      </c>
      <c r="D190" s="94">
        <v>138.11959999999999</v>
      </c>
      <c r="E190" s="94">
        <v>0</v>
      </c>
      <c r="F190" s="94">
        <v>4.0000000000000002E-4</v>
      </c>
      <c r="G190" s="95">
        <v>1020180</v>
      </c>
      <c r="H190" s="94">
        <v>11311.527899999999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43865.361299999997</v>
      </c>
      <c r="C191" s="94">
        <v>74.139600000000002</v>
      </c>
      <c r="D191" s="94">
        <v>248.4666</v>
      </c>
      <c r="E191" s="94">
        <v>0</v>
      </c>
      <c r="F191" s="94">
        <v>6.9999999999999999E-4</v>
      </c>
      <c r="G191" s="95">
        <v>1835410</v>
      </c>
      <c r="H191" s="94">
        <v>18652.631099999999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135613000000</v>
      </c>
      <c r="C194" s="94">
        <v>120489.205</v>
      </c>
      <c r="D194" s="94" t="s">
        <v>547</v>
      </c>
      <c r="E194" s="94">
        <v>72368.391000000003</v>
      </c>
      <c r="F194" s="94">
        <v>8089.5320000000002</v>
      </c>
      <c r="G194" s="94">
        <v>14370.523999999999</v>
      </c>
      <c r="H194" s="94">
        <v>0</v>
      </c>
      <c r="I194" s="94">
        <v>25660.758000000002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123640000000</v>
      </c>
      <c r="C195" s="94">
        <v>125056.251</v>
      </c>
      <c r="D195" s="94" t="s">
        <v>548</v>
      </c>
      <c r="E195" s="94">
        <v>72368.391000000003</v>
      </c>
      <c r="F195" s="94">
        <v>8089.5320000000002</v>
      </c>
      <c r="G195" s="94">
        <v>14370.523999999999</v>
      </c>
      <c r="H195" s="94">
        <v>0</v>
      </c>
      <c r="I195" s="94">
        <v>30227.804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154012000000</v>
      </c>
      <c r="C196" s="94">
        <v>143681.83900000001</v>
      </c>
      <c r="D196" s="94" t="s">
        <v>549</v>
      </c>
      <c r="E196" s="94">
        <v>72368.391000000003</v>
      </c>
      <c r="F196" s="94">
        <v>8089.5320000000002</v>
      </c>
      <c r="G196" s="94">
        <v>14370.523999999999</v>
      </c>
      <c r="H196" s="94">
        <v>0</v>
      </c>
      <c r="I196" s="94">
        <v>48853.391000000003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159957000000</v>
      </c>
      <c r="C197" s="94">
        <v>147801.75899999999</v>
      </c>
      <c r="D197" s="94" t="s">
        <v>550</v>
      </c>
      <c r="E197" s="94">
        <v>72368.391000000003</v>
      </c>
      <c r="F197" s="94">
        <v>8089.5320000000002</v>
      </c>
      <c r="G197" s="94">
        <v>14370.523999999999</v>
      </c>
      <c r="H197" s="94">
        <v>0</v>
      </c>
      <c r="I197" s="94">
        <v>52973.311999999998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181093000000</v>
      </c>
      <c r="C198" s="94">
        <v>168061.64499999999</v>
      </c>
      <c r="D198" s="94" t="s">
        <v>551</v>
      </c>
      <c r="E198" s="94">
        <v>72368.391000000003</v>
      </c>
      <c r="F198" s="94">
        <v>8089.5320000000002</v>
      </c>
      <c r="G198" s="94">
        <v>14370.523999999999</v>
      </c>
      <c r="H198" s="94">
        <v>0</v>
      </c>
      <c r="I198" s="94">
        <v>73233.198000000004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207974000000</v>
      </c>
      <c r="C199" s="94">
        <v>190633.23300000001</v>
      </c>
      <c r="D199" s="94" t="s">
        <v>552</v>
      </c>
      <c r="E199" s="94">
        <v>72368.391000000003</v>
      </c>
      <c r="F199" s="94">
        <v>8089.5320000000002</v>
      </c>
      <c r="G199" s="94">
        <v>14370.523999999999</v>
      </c>
      <c r="H199" s="94">
        <v>0</v>
      </c>
      <c r="I199" s="94">
        <v>95804.785000000003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222441000000</v>
      </c>
      <c r="C200" s="94">
        <v>188733.84</v>
      </c>
      <c r="D200" s="94" t="s">
        <v>553</v>
      </c>
      <c r="E200" s="94">
        <v>72368.391000000003</v>
      </c>
      <c r="F200" s="94">
        <v>8089.5320000000002</v>
      </c>
      <c r="G200" s="94">
        <v>14370.523999999999</v>
      </c>
      <c r="H200" s="94">
        <v>0</v>
      </c>
      <c r="I200" s="94">
        <v>93905.392999999996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222068000000</v>
      </c>
      <c r="C201" s="94">
        <v>188007.693</v>
      </c>
      <c r="D201" s="94" t="s">
        <v>554</v>
      </c>
      <c r="E201" s="94">
        <v>72368.391000000003</v>
      </c>
      <c r="F201" s="94">
        <v>8089.5320000000002</v>
      </c>
      <c r="G201" s="94">
        <v>14370.523999999999</v>
      </c>
      <c r="H201" s="94">
        <v>0</v>
      </c>
      <c r="I201" s="94">
        <v>93179.245999999999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198982000000</v>
      </c>
      <c r="C202" s="94">
        <v>178099.04199999999</v>
      </c>
      <c r="D202" s="94" t="s">
        <v>670</v>
      </c>
      <c r="E202" s="94">
        <v>72368.391000000003</v>
      </c>
      <c r="F202" s="94">
        <v>8089.5320000000002</v>
      </c>
      <c r="G202" s="94">
        <v>14370.523999999999</v>
      </c>
      <c r="H202" s="94">
        <v>0</v>
      </c>
      <c r="I202" s="94">
        <v>83270.593999999997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170583000000</v>
      </c>
      <c r="C203" s="94">
        <v>151035.144</v>
      </c>
      <c r="D203" s="94" t="s">
        <v>555</v>
      </c>
      <c r="E203" s="94">
        <v>72368.391000000003</v>
      </c>
      <c r="F203" s="94">
        <v>8089.5320000000002</v>
      </c>
      <c r="G203" s="94">
        <v>14370.523999999999</v>
      </c>
      <c r="H203" s="94">
        <v>0</v>
      </c>
      <c r="I203" s="94">
        <v>56206.696000000004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143123000000</v>
      </c>
      <c r="C204" s="94">
        <v>137594.049</v>
      </c>
      <c r="D204" s="94" t="s">
        <v>671</v>
      </c>
      <c r="E204" s="94">
        <v>72368.391000000003</v>
      </c>
      <c r="F204" s="94">
        <v>8089.5320000000002</v>
      </c>
      <c r="G204" s="94">
        <v>14370.523999999999</v>
      </c>
      <c r="H204" s="94">
        <v>0</v>
      </c>
      <c r="I204" s="94">
        <v>42765.601999999999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136131000000</v>
      </c>
      <c r="C205" s="94">
        <v>118675.064</v>
      </c>
      <c r="D205" s="94" t="s">
        <v>556</v>
      </c>
      <c r="E205" s="94">
        <v>72368.391000000003</v>
      </c>
      <c r="F205" s="94">
        <v>8089.5320000000002</v>
      </c>
      <c r="G205" s="94">
        <v>14370.523999999999</v>
      </c>
      <c r="H205" s="94">
        <v>0</v>
      </c>
      <c r="I205" s="94">
        <v>23846.616999999998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2055620000000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123640000000</v>
      </c>
      <c r="C208" s="94">
        <v>118675.064</v>
      </c>
      <c r="D208" s="94"/>
      <c r="E208" s="94">
        <v>72368.391000000003</v>
      </c>
      <c r="F208" s="94">
        <v>8089.5320000000002</v>
      </c>
      <c r="G208" s="94">
        <v>14370.523999999999</v>
      </c>
      <c r="H208" s="94">
        <v>0</v>
      </c>
      <c r="I208" s="94">
        <v>23846.616999999998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222441000000</v>
      </c>
      <c r="C209" s="94">
        <v>190633.23300000001</v>
      </c>
      <c r="D209" s="94"/>
      <c r="E209" s="94">
        <v>72368.391000000003</v>
      </c>
      <c r="F209" s="94">
        <v>8089.5320000000002</v>
      </c>
      <c r="G209" s="94">
        <v>14370.523999999999</v>
      </c>
      <c r="H209" s="94">
        <v>0</v>
      </c>
      <c r="I209" s="94">
        <v>95804.785000000003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56737.02</v>
      </c>
      <c r="C212" s="94">
        <v>1943.27</v>
      </c>
      <c r="D212" s="94">
        <v>0</v>
      </c>
      <c r="E212" s="94">
        <v>58680.29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27.14</v>
      </c>
      <c r="C213" s="94">
        <v>0.93</v>
      </c>
      <c r="D213" s="94">
        <v>0</v>
      </c>
      <c r="E213" s="94">
        <v>28.07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27.14</v>
      </c>
      <c r="C214" s="94">
        <v>0.93</v>
      </c>
      <c r="D214" s="94">
        <v>0</v>
      </c>
      <c r="E214" s="94">
        <v>28.07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2489.36</v>
      </c>
      <c r="C2" s="94">
        <v>1190.9000000000001</v>
      </c>
      <c r="D2" s="94">
        <v>1190.9000000000001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2489.36</v>
      </c>
      <c r="C3" s="94">
        <v>1190.9000000000001</v>
      </c>
      <c r="D3" s="94">
        <v>1190.9000000000001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6920.59</v>
      </c>
      <c r="C4" s="94">
        <v>3310.78</v>
      </c>
      <c r="D4" s="94">
        <v>3310.78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6920.59</v>
      </c>
      <c r="C5" s="94">
        <v>3310.78</v>
      </c>
      <c r="D5" s="94">
        <v>3310.78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639.79999999999995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282.52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92.35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272.37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1849.56</v>
      </c>
      <c r="C28" s="94">
        <v>639.79999999999995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0.73799999999999999</v>
      </c>
      <c r="E46" s="94">
        <v>0.83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0.73799999999999999</v>
      </c>
      <c r="E47" s="94">
        <v>0.83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0.73799999999999999</v>
      </c>
      <c r="E48" s="94">
        <v>0.83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0.40899999999999997</v>
      </c>
      <c r="E50" s="94">
        <v>0.44400000000000001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0.73799999999999999</v>
      </c>
      <c r="E51" s="94">
        <v>0.83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0.73799999999999999</v>
      </c>
      <c r="E52" s="94">
        <v>0.83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0.40899999999999997</v>
      </c>
      <c r="E54" s="94">
        <v>0.44400000000000001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0.73799999999999999</v>
      </c>
      <c r="E55" s="94">
        <v>0.83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0.73799999999999999</v>
      </c>
      <c r="E56" s="94">
        <v>0.83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0.40899999999999997</v>
      </c>
      <c r="E58" s="94">
        <v>0.44400000000000001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0.73799999999999999</v>
      </c>
      <c r="E59" s="94">
        <v>0.83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0.73799999999999999</v>
      </c>
      <c r="E60" s="94">
        <v>0.83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0.40899999999999997</v>
      </c>
      <c r="E62" s="94">
        <v>0.44400000000000001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0.73799999999999999</v>
      </c>
      <c r="E63" s="94">
        <v>0.83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0.73799999999999999</v>
      </c>
      <c r="E64" s="94">
        <v>0.83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0.40899999999999997</v>
      </c>
      <c r="E66" s="94">
        <v>0.44400000000000001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0.73799999999999999</v>
      </c>
      <c r="E67" s="94">
        <v>0.83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0.73799999999999999</v>
      </c>
      <c r="E68" s="94">
        <v>0.83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0.40899999999999997</v>
      </c>
      <c r="E70" s="94">
        <v>0.44400000000000001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0.73799999999999999</v>
      </c>
      <c r="E71" s="94">
        <v>0.83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0.73799999999999999</v>
      </c>
      <c r="E72" s="94">
        <v>0.83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0.40899999999999997</v>
      </c>
      <c r="E74" s="94">
        <v>0.44400000000000001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0.73799999999999999</v>
      </c>
      <c r="E75" s="94">
        <v>0.83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0.73799999999999999</v>
      </c>
      <c r="E76" s="94">
        <v>0.83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0.40899999999999997</v>
      </c>
      <c r="E78" s="94">
        <v>0.44400000000000001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0.73799999999999999</v>
      </c>
      <c r="E79" s="94">
        <v>0.83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0.73799999999999999</v>
      </c>
      <c r="E80" s="94">
        <v>0.83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0.40899999999999997</v>
      </c>
      <c r="E82" s="94">
        <v>0.44400000000000001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0.73799999999999999</v>
      </c>
      <c r="E83" s="94">
        <v>0.83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0.73799999999999999</v>
      </c>
      <c r="E84" s="94">
        <v>0.83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0.73799999999999999</v>
      </c>
      <c r="E85" s="94">
        <v>0.83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0.40899999999999997</v>
      </c>
      <c r="E87" s="94">
        <v>0.44400000000000001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4.0919999999999996</v>
      </c>
      <c r="F90" s="94">
        <v>0.255</v>
      </c>
      <c r="G90" s="94">
        <v>0.129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4.0919999999999996</v>
      </c>
      <c r="F91" s="94">
        <v>0.255</v>
      </c>
      <c r="G91" s="94">
        <v>0.129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4.0919999999999996</v>
      </c>
      <c r="F92" s="94">
        <v>0.255</v>
      </c>
      <c r="G92" s="94">
        <v>0.129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4.0919999999999996</v>
      </c>
      <c r="F93" s="94">
        <v>0.255</v>
      </c>
      <c r="G93" s="94">
        <v>0.129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4.0919999999999996</v>
      </c>
      <c r="F94" s="94">
        <v>0.255</v>
      </c>
      <c r="G94" s="94">
        <v>0.129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4.0919999999999996</v>
      </c>
      <c r="F95" s="94">
        <v>0.255</v>
      </c>
      <c r="G95" s="94">
        <v>0.129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4.0919999999999996</v>
      </c>
      <c r="F96" s="94">
        <v>0.255</v>
      </c>
      <c r="G96" s="94">
        <v>0.129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4.0919999999999996</v>
      </c>
      <c r="F97" s="94">
        <v>0.255</v>
      </c>
      <c r="G97" s="94">
        <v>0.129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4.0919999999999996</v>
      </c>
      <c r="F98" s="94">
        <v>0.255</v>
      </c>
      <c r="G98" s="94">
        <v>0.129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4.0919999999999996</v>
      </c>
      <c r="F99" s="94">
        <v>0.255</v>
      </c>
      <c r="G99" s="94">
        <v>0.129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4.0919999999999996</v>
      </c>
      <c r="F100" s="94">
        <v>0.255</v>
      </c>
      <c r="G100" s="94">
        <v>0.129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4.0919999999999996</v>
      </c>
      <c r="F101" s="94">
        <v>0.255</v>
      </c>
      <c r="G101" s="94">
        <v>0.129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4.0919999999999996</v>
      </c>
      <c r="F102" s="94">
        <v>0.255</v>
      </c>
      <c r="G102" s="94">
        <v>0.129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4.0919999999999996</v>
      </c>
      <c r="F103" s="94">
        <v>0.255</v>
      </c>
      <c r="G103" s="94">
        <v>0.129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4.0919999999999996</v>
      </c>
      <c r="F104" s="94">
        <v>0.255</v>
      </c>
      <c r="G104" s="94">
        <v>0.129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4.0919999999999996</v>
      </c>
      <c r="F105" s="94">
        <v>0.255</v>
      </c>
      <c r="G105" s="94">
        <v>0.129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4.0919999999999996</v>
      </c>
      <c r="F106" s="94">
        <v>0.255</v>
      </c>
      <c r="G106" s="94">
        <v>0.129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4.0919999999999996</v>
      </c>
      <c r="F107" s="94">
        <v>0.255</v>
      </c>
      <c r="G107" s="94">
        <v>0.129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4.0919999999999996</v>
      </c>
      <c r="F108" s="94">
        <v>0.255</v>
      </c>
      <c r="G108" s="94">
        <v>0.129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4.0919999999999996</v>
      </c>
      <c r="F109" s="94">
        <v>0.255</v>
      </c>
      <c r="G109" s="94">
        <v>0.129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4.0919999999999996</v>
      </c>
      <c r="F110" s="94">
        <v>0.255</v>
      </c>
      <c r="G110" s="94">
        <v>0.129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4.0919999999999996</v>
      </c>
      <c r="F111" s="94">
        <v>0.255</v>
      </c>
      <c r="G111" s="94">
        <v>0.129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4.0919999999999996</v>
      </c>
      <c r="F112" s="94">
        <v>0.255</v>
      </c>
      <c r="G112" s="94">
        <v>0.129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4.0919999999999996</v>
      </c>
      <c r="F113" s="94">
        <v>0.255</v>
      </c>
      <c r="G113" s="94">
        <v>0.129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4.0919999999999996</v>
      </c>
      <c r="F114" s="94">
        <v>0.255</v>
      </c>
      <c r="G114" s="94">
        <v>0.129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4.0919999999999996</v>
      </c>
      <c r="F115" s="94">
        <v>0.255</v>
      </c>
      <c r="G115" s="94">
        <v>0.129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4.0919999999999996</v>
      </c>
      <c r="F116" s="94">
        <v>0.255</v>
      </c>
      <c r="G116" s="94">
        <v>0.129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4.0919999999999996</v>
      </c>
      <c r="F117" s="94">
        <v>0.255</v>
      </c>
      <c r="G117" s="94">
        <v>0.129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4.0919999999999996</v>
      </c>
      <c r="F118" s="94">
        <v>0.255</v>
      </c>
      <c r="G118" s="94">
        <v>0.129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4.0919999999999996</v>
      </c>
      <c r="F119" s="94">
        <v>0.255</v>
      </c>
      <c r="G119" s="94">
        <v>0.129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4.0919999999999996</v>
      </c>
      <c r="F120" s="94">
        <v>0.255</v>
      </c>
      <c r="G120" s="94">
        <v>0.129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4.0919999999999996</v>
      </c>
      <c r="F121" s="94">
        <v>0.255</v>
      </c>
      <c r="G121" s="94">
        <v>0.129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4.0919999999999996</v>
      </c>
      <c r="F122" s="94">
        <v>0.255</v>
      </c>
      <c r="G122" s="94">
        <v>0.129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4.0919999999999996</v>
      </c>
      <c r="F123" s="94">
        <v>0.255</v>
      </c>
      <c r="G123" s="94">
        <v>0.129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4.0919999999999996</v>
      </c>
      <c r="F124" s="94">
        <v>0.255</v>
      </c>
      <c r="G124" s="94">
        <v>0.129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4.0919999999999996</v>
      </c>
      <c r="F125" s="94">
        <v>0.255</v>
      </c>
      <c r="G125" s="94">
        <v>0.129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4.09</v>
      </c>
      <c r="F126" s="94">
        <v>0.255</v>
      </c>
      <c r="G126" s="94">
        <v>0.129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4.09</v>
      </c>
      <c r="F128" s="94">
        <v>0.255</v>
      </c>
      <c r="G128" s="94">
        <v>0.129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25956.83</v>
      </c>
      <c r="D134" s="94">
        <v>17548.98</v>
      </c>
      <c r="E134" s="94">
        <v>8407.85</v>
      </c>
      <c r="F134" s="94">
        <v>0.68</v>
      </c>
      <c r="G134" s="94">
        <v>3.44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62956.58</v>
      </c>
      <c r="D135" s="94">
        <v>43888.55</v>
      </c>
      <c r="E135" s="94">
        <v>19068.04</v>
      </c>
      <c r="F135" s="94">
        <v>0.7</v>
      </c>
      <c r="G135" s="94">
        <v>3.23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30032.32</v>
      </c>
      <c r="D136" s="94">
        <v>20816.05</v>
      </c>
      <c r="E136" s="94">
        <v>9216.27</v>
      </c>
      <c r="F136" s="94">
        <v>0.69</v>
      </c>
      <c r="G136" s="94">
        <v>3.48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25179.64</v>
      </c>
      <c r="D137" s="94">
        <v>17023.53</v>
      </c>
      <c r="E137" s="94">
        <v>8156.11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24525.98</v>
      </c>
      <c r="D138" s="94">
        <v>16581.599999999999</v>
      </c>
      <c r="E138" s="94">
        <v>7944.38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24410.66</v>
      </c>
      <c r="D139" s="94">
        <v>16503.63</v>
      </c>
      <c r="E139" s="94">
        <v>7907.02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43250.33</v>
      </c>
      <c r="D140" s="94">
        <v>29240.82</v>
      </c>
      <c r="E140" s="94">
        <v>14009.51</v>
      </c>
      <c r="F140" s="94">
        <v>0.68</v>
      </c>
      <c r="G140" s="94">
        <v>3.21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22520.400000000001</v>
      </c>
      <c r="D141" s="94">
        <v>15225.67</v>
      </c>
      <c r="E141" s="94">
        <v>7294.74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22416.22</v>
      </c>
      <c r="D142" s="94">
        <v>15155.23</v>
      </c>
      <c r="E142" s="94">
        <v>7260.99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22521.51</v>
      </c>
      <c r="D143" s="94">
        <v>15226.41</v>
      </c>
      <c r="E143" s="94">
        <v>7295.09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31504.22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55019.88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23758.31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23689.5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23686.080000000002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23696.639999999999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47160.21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23697.02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23692.32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23793.09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1.05</v>
      </c>
      <c r="F158" s="94">
        <v>1190.78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2.75</v>
      </c>
      <c r="F159" s="94">
        <v>3010.66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1.29</v>
      </c>
      <c r="F160" s="94">
        <v>1473.52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1.01</v>
      </c>
      <c r="F161" s="94">
        <v>1155.1199999999999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0.99</v>
      </c>
      <c r="F162" s="94">
        <v>1125.1400000000001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0.98</v>
      </c>
      <c r="F163" s="94">
        <v>1119.8499999999999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1.74</v>
      </c>
      <c r="F164" s="94">
        <v>1984.12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0.91</v>
      </c>
      <c r="F165" s="94">
        <v>1033.1300000000001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0.9</v>
      </c>
      <c r="F166" s="94">
        <v>1028.3499999999999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0.91</v>
      </c>
      <c r="F167" s="94">
        <v>1033.18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35013.541299999997</v>
      </c>
      <c r="C176" s="94">
        <v>58.439399999999999</v>
      </c>
      <c r="D176" s="94">
        <v>130.82859999999999</v>
      </c>
      <c r="E176" s="94">
        <v>0</v>
      </c>
      <c r="F176" s="94">
        <v>5.0000000000000001E-4</v>
      </c>
      <c r="G176" s="94">
        <v>232636.31820000001</v>
      </c>
      <c r="H176" s="94">
        <v>14580.1546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30670.974600000001</v>
      </c>
      <c r="C177" s="94">
        <v>52.082000000000001</v>
      </c>
      <c r="D177" s="94">
        <v>118.9682</v>
      </c>
      <c r="E177" s="94">
        <v>0</v>
      </c>
      <c r="F177" s="94">
        <v>4.0000000000000002E-4</v>
      </c>
      <c r="G177" s="94">
        <v>211557.08869999999</v>
      </c>
      <c r="H177" s="94">
        <v>12854.0924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30512.843499999999</v>
      </c>
      <c r="C178" s="94">
        <v>55.37</v>
      </c>
      <c r="D178" s="94">
        <v>135.78909999999999</v>
      </c>
      <c r="E178" s="94">
        <v>0</v>
      </c>
      <c r="F178" s="94">
        <v>5.0000000000000001E-4</v>
      </c>
      <c r="G178" s="94">
        <v>241510.3928</v>
      </c>
      <c r="H178" s="94">
        <v>13116.275100000001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29110.928199999998</v>
      </c>
      <c r="C179" s="94">
        <v>54.569099999999999</v>
      </c>
      <c r="D179" s="94">
        <v>138.0949</v>
      </c>
      <c r="E179" s="94">
        <v>0</v>
      </c>
      <c r="F179" s="94">
        <v>5.0000000000000001E-4</v>
      </c>
      <c r="G179" s="94">
        <v>245628.9411</v>
      </c>
      <c r="H179" s="94">
        <v>12674.623299999999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31905.2814</v>
      </c>
      <c r="C180" s="94">
        <v>61.457900000000002</v>
      </c>
      <c r="D180" s="94">
        <v>159.44229999999999</v>
      </c>
      <c r="E180" s="94">
        <v>0</v>
      </c>
      <c r="F180" s="94">
        <v>5.9999999999999995E-4</v>
      </c>
      <c r="G180" s="94">
        <v>283615.13819999999</v>
      </c>
      <c r="H180" s="94">
        <v>14043.7024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34808.700299999997</v>
      </c>
      <c r="C181" s="94">
        <v>67.212900000000005</v>
      </c>
      <c r="D181" s="94">
        <v>174.7475</v>
      </c>
      <c r="E181" s="94">
        <v>0</v>
      </c>
      <c r="F181" s="94">
        <v>5.9999999999999995E-4</v>
      </c>
      <c r="G181" s="94">
        <v>310841.3578</v>
      </c>
      <c r="H181" s="94">
        <v>15336.687400000001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37289.484299999996</v>
      </c>
      <c r="C182" s="94">
        <v>72.002799999999993</v>
      </c>
      <c r="D182" s="94">
        <v>187.19980000000001</v>
      </c>
      <c r="E182" s="94">
        <v>0</v>
      </c>
      <c r="F182" s="94">
        <v>6.9999999999999999E-4</v>
      </c>
      <c r="G182" s="94">
        <v>332991.56880000001</v>
      </c>
      <c r="H182" s="94">
        <v>16429.6855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37730.989600000001</v>
      </c>
      <c r="C183" s="94">
        <v>72.8583</v>
      </c>
      <c r="D183" s="94">
        <v>189.43090000000001</v>
      </c>
      <c r="E183" s="94">
        <v>0</v>
      </c>
      <c r="F183" s="94">
        <v>6.9999999999999999E-4</v>
      </c>
      <c r="G183" s="94">
        <v>336960.24690000003</v>
      </c>
      <c r="H183" s="94">
        <v>16624.4879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33561.925900000002</v>
      </c>
      <c r="C184" s="94">
        <v>64.797300000000007</v>
      </c>
      <c r="D184" s="94">
        <v>168.44829999999999</v>
      </c>
      <c r="E184" s="94">
        <v>0</v>
      </c>
      <c r="F184" s="94">
        <v>5.9999999999999995E-4</v>
      </c>
      <c r="G184" s="94">
        <v>299636.32020000002</v>
      </c>
      <c r="H184" s="94">
        <v>14786.604600000001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29566.5098</v>
      </c>
      <c r="C185" s="94">
        <v>55.916600000000003</v>
      </c>
      <c r="D185" s="94">
        <v>142.67509999999999</v>
      </c>
      <c r="E185" s="94">
        <v>0</v>
      </c>
      <c r="F185" s="94">
        <v>5.0000000000000001E-4</v>
      </c>
      <c r="G185" s="94">
        <v>253780.397</v>
      </c>
      <c r="H185" s="94">
        <v>12918.552799999999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29032.4512</v>
      </c>
      <c r="C186" s="94">
        <v>52.308700000000002</v>
      </c>
      <c r="D186" s="94">
        <v>127.3629</v>
      </c>
      <c r="E186" s="94">
        <v>0</v>
      </c>
      <c r="F186" s="94">
        <v>5.0000000000000001E-4</v>
      </c>
      <c r="G186" s="94">
        <v>226520.0393</v>
      </c>
      <c r="H186" s="94">
        <v>12445.283299999999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33314.676800000001</v>
      </c>
      <c r="C187" s="94">
        <v>56.832700000000003</v>
      </c>
      <c r="D187" s="94">
        <v>130.50450000000001</v>
      </c>
      <c r="E187" s="94">
        <v>0</v>
      </c>
      <c r="F187" s="94">
        <v>5.0000000000000001E-4</v>
      </c>
      <c r="G187" s="94">
        <v>232074.68179999999</v>
      </c>
      <c r="H187" s="94">
        <v>13986.2058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392518.30670000002</v>
      </c>
      <c r="C189" s="94">
        <v>723.84760000000006</v>
      </c>
      <c r="D189" s="94">
        <v>1803.4921999999999</v>
      </c>
      <c r="E189" s="94">
        <v>0</v>
      </c>
      <c r="F189" s="94">
        <v>6.6E-3</v>
      </c>
      <c r="G189" s="95">
        <v>3207750</v>
      </c>
      <c r="H189" s="94">
        <v>169796.35519999999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29032.4512</v>
      </c>
      <c r="C190" s="94">
        <v>52.082000000000001</v>
      </c>
      <c r="D190" s="94">
        <v>118.9682</v>
      </c>
      <c r="E190" s="94">
        <v>0</v>
      </c>
      <c r="F190" s="94">
        <v>4.0000000000000002E-4</v>
      </c>
      <c r="G190" s="94">
        <v>211557.08869999999</v>
      </c>
      <c r="H190" s="94">
        <v>12445.283299999999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37730.989600000001</v>
      </c>
      <c r="C191" s="94">
        <v>72.8583</v>
      </c>
      <c r="D191" s="94">
        <v>189.43090000000001</v>
      </c>
      <c r="E191" s="94">
        <v>0</v>
      </c>
      <c r="F191" s="94">
        <v>6.9999999999999999E-4</v>
      </c>
      <c r="G191" s="94">
        <v>336960.24690000003</v>
      </c>
      <c r="H191" s="94">
        <v>16624.4879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134136000000</v>
      </c>
      <c r="C194" s="94">
        <v>107041.929</v>
      </c>
      <c r="D194" s="94" t="s">
        <v>672</v>
      </c>
      <c r="E194" s="94">
        <v>72368.391000000003</v>
      </c>
      <c r="F194" s="94">
        <v>8089.5320000000002</v>
      </c>
      <c r="G194" s="94">
        <v>14153.866</v>
      </c>
      <c r="H194" s="94">
        <v>0</v>
      </c>
      <c r="I194" s="94">
        <v>12430.14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121982000000</v>
      </c>
      <c r="C195" s="94">
        <v>112986.33100000001</v>
      </c>
      <c r="D195" s="94" t="s">
        <v>557</v>
      </c>
      <c r="E195" s="94">
        <v>72368.391000000003</v>
      </c>
      <c r="F195" s="94">
        <v>8089.5320000000002</v>
      </c>
      <c r="G195" s="94">
        <v>14153.866</v>
      </c>
      <c r="H195" s="94">
        <v>0</v>
      </c>
      <c r="I195" s="94">
        <v>18374.542000000001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139253000000</v>
      </c>
      <c r="C196" s="94">
        <v>121158.534</v>
      </c>
      <c r="D196" s="94" t="s">
        <v>673</v>
      </c>
      <c r="E196" s="94">
        <v>72368.391000000003</v>
      </c>
      <c r="F196" s="94">
        <v>8089.5320000000002</v>
      </c>
      <c r="G196" s="94">
        <v>14153.866</v>
      </c>
      <c r="H196" s="94">
        <v>0</v>
      </c>
      <c r="I196" s="94">
        <v>26546.744999999999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141627000000</v>
      </c>
      <c r="C197" s="94">
        <v>139795.41899999999</v>
      </c>
      <c r="D197" s="94" t="s">
        <v>558</v>
      </c>
      <c r="E197" s="94">
        <v>72368.391000000003</v>
      </c>
      <c r="F197" s="94">
        <v>8089.5320000000002</v>
      </c>
      <c r="G197" s="94">
        <v>14153.866</v>
      </c>
      <c r="H197" s="94">
        <v>0</v>
      </c>
      <c r="I197" s="94">
        <v>45183.63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163530000000</v>
      </c>
      <c r="C198" s="94">
        <v>152111.41200000001</v>
      </c>
      <c r="D198" s="94" t="s">
        <v>674</v>
      </c>
      <c r="E198" s="94">
        <v>72368.391000000003</v>
      </c>
      <c r="F198" s="94">
        <v>8089.5320000000002</v>
      </c>
      <c r="G198" s="94">
        <v>14153.866</v>
      </c>
      <c r="H198" s="94">
        <v>0</v>
      </c>
      <c r="I198" s="94">
        <v>57499.623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179228000000</v>
      </c>
      <c r="C199" s="94">
        <v>163652.59299999999</v>
      </c>
      <c r="D199" s="94" t="s">
        <v>559</v>
      </c>
      <c r="E199" s="94">
        <v>72368.391000000003</v>
      </c>
      <c r="F199" s="94">
        <v>8089.5320000000002</v>
      </c>
      <c r="G199" s="94">
        <v>14153.866</v>
      </c>
      <c r="H199" s="94">
        <v>0</v>
      </c>
      <c r="I199" s="94">
        <v>69040.804000000004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192000000000</v>
      </c>
      <c r="C200" s="94">
        <v>177030.402</v>
      </c>
      <c r="D200" s="94" t="s">
        <v>560</v>
      </c>
      <c r="E200" s="94">
        <v>72368.391000000003</v>
      </c>
      <c r="F200" s="94">
        <v>8089.5320000000002</v>
      </c>
      <c r="G200" s="94">
        <v>14153.866</v>
      </c>
      <c r="H200" s="94">
        <v>0</v>
      </c>
      <c r="I200" s="94">
        <v>82418.612999999998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194288000000</v>
      </c>
      <c r="C201" s="94">
        <v>168491.68100000001</v>
      </c>
      <c r="D201" s="94" t="s">
        <v>634</v>
      </c>
      <c r="E201" s="94">
        <v>72368.391000000003</v>
      </c>
      <c r="F201" s="94">
        <v>8089.5320000000002</v>
      </c>
      <c r="G201" s="94">
        <v>14153.866</v>
      </c>
      <c r="H201" s="94">
        <v>0</v>
      </c>
      <c r="I201" s="94">
        <v>73879.892000000007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172767000000</v>
      </c>
      <c r="C202" s="94">
        <v>158337.38800000001</v>
      </c>
      <c r="D202" s="94" t="s">
        <v>561</v>
      </c>
      <c r="E202" s="94">
        <v>72368.391000000003</v>
      </c>
      <c r="F202" s="94">
        <v>8089.5320000000002</v>
      </c>
      <c r="G202" s="94">
        <v>14153.866</v>
      </c>
      <c r="H202" s="94">
        <v>0</v>
      </c>
      <c r="I202" s="94">
        <v>63725.599000000002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146327000000</v>
      </c>
      <c r="C203" s="94">
        <v>146259.25</v>
      </c>
      <c r="D203" s="94" t="s">
        <v>562</v>
      </c>
      <c r="E203" s="94">
        <v>72368.391000000003</v>
      </c>
      <c r="F203" s="94">
        <v>8089.5320000000002</v>
      </c>
      <c r="G203" s="94">
        <v>14153.866</v>
      </c>
      <c r="H203" s="94">
        <v>0</v>
      </c>
      <c r="I203" s="94">
        <v>51647.461000000003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130609000000</v>
      </c>
      <c r="C204" s="94">
        <v>115287.505</v>
      </c>
      <c r="D204" s="94" t="s">
        <v>635</v>
      </c>
      <c r="E204" s="94">
        <v>72368.391000000003</v>
      </c>
      <c r="F204" s="94">
        <v>8089.5320000000002</v>
      </c>
      <c r="G204" s="94">
        <v>14153.866</v>
      </c>
      <c r="H204" s="94">
        <v>0</v>
      </c>
      <c r="I204" s="94">
        <v>20675.715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133812000000</v>
      </c>
      <c r="C205" s="94">
        <v>104571.236</v>
      </c>
      <c r="D205" s="94" t="s">
        <v>675</v>
      </c>
      <c r="E205" s="94">
        <v>72368.391000000003</v>
      </c>
      <c r="F205" s="94">
        <v>8089.5320000000002</v>
      </c>
      <c r="G205" s="94">
        <v>14153.866</v>
      </c>
      <c r="H205" s="94">
        <v>0</v>
      </c>
      <c r="I205" s="94">
        <v>9959.4459999999999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1849560000000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121982000000</v>
      </c>
      <c r="C208" s="94">
        <v>104571.236</v>
      </c>
      <c r="D208" s="94"/>
      <c r="E208" s="94">
        <v>72368.391000000003</v>
      </c>
      <c r="F208" s="94">
        <v>8089.5320000000002</v>
      </c>
      <c r="G208" s="94">
        <v>14153.866</v>
      </c>
      <c r="H208" s="94">
        <v>0</v>
      </c>
      <c r="I208" s="94">
        <v>9959.4459999999999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194288000000</v>
      </c>
      <c r="C209" s="94">
        <v>177030.402</v>
      </c>
      <c r="D209" s="94"/>
      <c r="E209" s="94">
        <v>72368.391000000003</v>
      </c>
      <c r="F209" s="94">
        <v>8089.5320000000002</v>
      </c>
      <c r="G209" s="94">
        <v>14153.866</v>
      </c>
      <c r="H209" s="94">
        <v>0</v>
      </c>
      <c r="I209" s="94">
        <v>82418.612999999998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51428.59</v>
      </c>
      <c r="C212" s="94">
        <v>6083.39</v>
      </c>
      <c r="D212" s="94">
        <v>0</v>
      </c>
      <c r="E212" s="94">
        <v>57511.99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24.6</v>
      </c>
      <c r="C213" s="94">
        <v>2.91</v>
      </c>
      <c r="D213" s="94">
        <v>0</v>
      </c>
      <c r="E213" s="94">
        <v>27.51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24.6</v>
      </c>
      <c r="C214" s="94">
        <v>2.91</v>
      </c>
      <c r="D214" s="94">
        <v>0</v>
      </c>
      <c r="E214" s="94">
        <v>27.51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1891.66</v>
      </c>
      <c r="C2" s="94">
        <v>904.96</v>
      </c>
      <c r="D2" s="94">
        <v>904.96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1891.66</v>
      </c>
      <c r="C3" s="94">
        <v>904.96</v>
      </c>
      <c r="D3" s="94">
        <v>904.96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5447.45</v>
      </c>
      <c r="C4" s="94">
        <v>2606.04</v>
      </c>
      <c r="D4" s="94">
        <v>2606.04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5447.45</v>
      </c>
      <c r="C5" s="94">
        <v>2606.04</v>
      </c>
      <c r="D5" s="94">
        <v>2606.04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203.31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125.59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268.14999999999998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1688.35</v>
      </c>
      <c r="C28" s="94">
        <v>203.31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1.2490000000000001</v>
      </c>
      <c r="E46" s="94">
        <v>1.536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1.2490000000000001</v>
      </c>
      <c r="E47" s="94">
        <v>1.536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1.2490000000000001</v>
      </c>
      <c r="E48" s="94">
        <v>1.536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0.56899999999999995</v>
      </c>
      <c r="E50" s="94">
        <v>0.63700000000000001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1.2490000000000001</v>
      </c>
      <c r="E51" s="94">
        <v>1.536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1.2490000000000001</v>
      </c>
      <c r="E52" s="94">
        <v>1.536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0.56899999999999995</v>
      </c>
      <c r="E54" s="94">
        <v>0.63700000000000001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1.2490000000000001</v>
      </c>
      <c r="E55" s="94">
        <v>1.536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1.2490000000000001</v>
      </c>
      <c r="E56" s="94">
        <v>1.536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0.56899999999999995</v>
      </c>
      <c r="E58" s="94">
        <v>0.63700000000000001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1.2490000000000001</v>
      </c>
      <c r="E59" s="94">
        <v>1.536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1.2490000000000001</v>
      </c>
      <c r="E60" s="94">
        <v>1.536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0.56899999999999995</v>
      </c>
      <c r="E62" s="94">
        <v>0.63700000000000001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1.2490000000000001</v>
      </c>
      <c r="E63" s="94">
        <v>1.536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1.2490000000000001</v>
      </c>
      <c r="E64" s="94">
        <v>1.536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0.56899999999999995</v>
      </c>
      <c r="E66" s="94">
        <v>0.63700000000000001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1.2490000000000001</v>
      </c>
      <c r="E67" s="94">
        <v>1.536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1.2490000000000001</v>
      </c>
      <c r="E68" s="94">
        <v>1.536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0.56899999999999995</v>
      </c>
      <c r="E70" s="94">
        <v>0.63700000000000001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1.2490000000000001</v>
      </c>
      <c r="E71" s="94">
        <v>1.536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1.2490000000000001</v>
      </c>
      <c r="E72" s="94">
        <v>1.536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0.56899999999999995</v>
      </c>
      <c r="E74" s="94">
        <v>0.63700000000000001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1.2490000000000001</v>
      </c>
      <c r="E75" s="94">
        <v>1.536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1.2490000000000001</v>
      </c>
      <c r="E76" s="94">
        <v>1.536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0.56899999999999995</v>
      </c>
      <c r="E78" s="94">
        <v>0.63700000000000001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1.2490000000000001</v>
      </c>
      <c r="E79" s="94">
        <v>1.536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1.2490000000000001</v>
      </c>
      <c r="E80" s="94">
        <v>1.536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0.56899999999999995</v>
      </c>
      <c r="E82" s="94">
        <v>0.63700000000000001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1.2490000000000001</v>
      </c>
      <c r="E83" s="94">
        <v>1.536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1.2490000000000001</v>
      </c>
      <c r="E84" s="94">
        <v>1.536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1.2490000000000001</v>
      </c>
      <c r="E85" s="94">
        <v>1.536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0.56899999999999995</v>
      </c>
      <c r="E87" s="94">
        <v>0.63700000000000001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5.835</v>
      </c>
      <c r="F90" s="94">
        <v>0.44</v>
      </c>
      <c r="G90" s="94">
        <v>0.27200000000000002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5.835</v>
      </c>
      <c r="F91" s="94">
        <v>0.44</v>
      </c>
      <c r="G91" s="94">
        <v>0.27200000000000002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5.835</v>
      </c>
      <c r="F92" s="94">
        <v>0.44</v>
      </c>
      <c r="G92" s="94">
        <v>0.27200000000000002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5.835</v>
      </c>
      <c r="F93" s="94">
        <v>0.44</v>
      </c>
      <c r="G93" s="94">
        <v>0.27200000000000002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5.835</v>
      </c>
      <c r="F94" s="94">
        <v>0.44</v>
      </c>
      <c r="G94" s="94">
        <v>0.27200000000000002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5.835</v>
      </c>
      <c r="F95" s="94">
        <v>0.44</v>
      </c>
      <c r="G95" s="94">
        <v>0.27200000000000002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5.835</v>
      </c>
      <c r="F96" s="94">
        <v>0.44</v>
      </c>
      <c r="G96" s="94">
        <v>0.27200000000000002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5.835</v>
      </c>
      <c r="F97" s="94">
        <v>0.44</v>
      </c>
      <c r="G97" s="94">
        <v>0.27200000000000002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5.835</v>
      </c>
      <c r="F98" s="94">
        <v>0.44</v>
      </c>
      <c r="G98" s="94">
        <v>0.27200000000000002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5.835</v>
      </c>
      <c r="F99" s="94">
        <v>0.44</v>
      </c>
      <c r="G99" s="94">
        <v>0.27200000000000002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5.835</v>
      </c>
      <c r="F100" s="94">
        <v>0.44</v>
      </c>
      <c r="G100" s="94">
        <v>0.27200000000000002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5.835</v>
      </c>
      <c r="F101" s="94">
        <v>0.44</v>
      </c>
      <c r="G101" s="94">
        <v>0.27200000000000002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5.835</v>
      </c>
      <c r="F102" s="94">
        <v>0.44</v>
      </c>
      <c r="G102" s="94">
        <v>0.27200000000000002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5.835</v>
      </c>
      <c r="F103" s="94">
        <v>0.44</v>
      </c>
      <c r="G103" s="94">
        <v>0.27200000000000002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5.835</v>
      </c>
      <c r="F104" s="94">
        <v>0.44</v>
      </c>
      <c r="G104" s="94">
        <v>0.27200000000000002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5.835</v>
      </c>
      <c r="F105" s="94">
        <v>0.44</v>
      </c>
      <c r="G105" s="94">
        <v>0.27200000000000002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5.835</v>
      </c>
      <c r="F106" s="94">
        <v>0.44</v>
      </c>
      <c r="G106" s="94">
        <v>0.27200000000000002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5.835</v>
      </c>
      <c r="F107" s="94">
        <v>0.44</v>
      </c>
      <c r="G107" s="94">
        <v>0.27200000000000002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5.835</v>
      </c>
      <c r="F108" s="94">
        <v>0.44</v>
      </c>
      <c r="G108" s="94">
        <v>0.27200000000000002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5.835</v>
      </c>
      <c r="F109" s="94">
        <v>0.44</v>
      </c>
      <c r="G109" s="94">
        <v>0.27200000000000002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5.835</v>
      </c>
      <c r="F110" s="94">
        <v>0.44</v>
      </c>
      <c r="G110" s="94">
        <v>0.27200000000000002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5.835</v>
      </c>
      <c r="F111" s="94">
        <v>0.44</v>
      </c>
      <c r="G111" s="94">
        <v>0.27200000000000002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5.835</v>
      </c>
      <c r="F112" s="94">
        <v>0.44</v>
      </c>
      <c r="G112" s="94">
        <v>0.27200000000000002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5.835</v>
      </c>
      <c r="F113" s="94">
        <v>0.44</v>
      </c>
      <c r="G113" s="94">
        <v>0.27200000000000002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5.835</v>
      </c>
      <c r="F114" s="94">
        <v>0.44</v>
      </c>
      <c r="G114" s="94">
        <v>0.27200000000000002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5.835</v>
      </c>
      <c r="F115" s="94">
        <v>0.44</v>
      </c>
      <c r="G115" s="94">
        <v>0.27200000000000002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5.835</v>
      </c>
      <c r="F116" s="94">
        <v>0.44</v>
      </c>
      <c r="G116" s="94">
        <v>0.27200000000000002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5.835</v>
      </c>
      <c r="F117" s="94">
        <v>0.44</v>
      </c>
      <c r="G117" s="94">
        <v>0.27200000000000002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5.835</v>
      </c>
      <c r="F118" s="94">
        <v>0.44</v>
      </c>
      <c r="G118" s="94">
        <v>0.27200000000000002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5.835</v>
      </c>
      <c r="F119" s="94">
        <v>0.44</v>
      </c>
      <c r="G119" s="94">
        <v>0.27200000000000002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5.835</v>
      </c>
      <c r="F120" s="94">
        <v>0.44</v>
      </c>
      <c r="G120" s="94">
        <v>0.27200000000000002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5.835</v>
      </c>
      <c r="F121" s="94">
        <v>0.44</v>
      </c>
      <c r="G121" s="94">
        <v>0.27200000000000002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5.835</v>
      </c>
      <c r="F122" s="94">
        <v>0.44</v>
      </c>
      <c r="G122" s="94">
        <v>0.27200000000000002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5.835</v>
      </c>
      <c r="F123" s="94">
        <v>0.44</v>
      </c>
      <c r="G123" s="94">
        <v>0.27200000000000002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5.835</v>
      </c>
      <c r="F124" s="94">
        <v>0.44</v>
      </c>
      <c r="G124" s="94">
        <v>0.27200000000000002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5.835</v>
      </c>
      <c r="F125" s="94">
        <v>0.44</v>
      </c>
      <c r="G125" s="94">
        <v>0.27200000000000002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5.83</v>
      </c>
      <c r="F126" s="94">
        <v>0.44</v>
      </c>
      <c r="G126" s="94">
        <v>0.27200000000000002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5.83</v>
      </c>
      <c r="F128" s="94">
        <v>0.44</v>
      </c>
      <c r="G128" s="94">
        <v>0.27200000000000002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20503.39</v>
      </c>
      <c r="D134" s="94">
        <v>14966.7</v>
      </c>
      <c r="E134" s="94">
        <v>5536.69</v>
      </c>
      <c r="F134" s="94">
        <v>0.73</v>
      </c>
      <c r="G134" s="94">
        <v>3.58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51683.34</v>
      </c>
      <c r="D135" s="94">
        <v>38969.71</v>
      </c>
      <c r="E135" s="94">
        <v>12713.63</v>
      </c>
      <c r="F135" s="94">
        <v>0.75</v>
      </c>
      <c r="G135" s="94">
        <v>3.35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24356.16</v>
      </c>
      <c r="D136" s="94">
        <v>18322.93</v>
      </c>
      <c r="E136" s="94">
        <v>6033.23</v>
      </c>
      <c r="F136" s="94">
        <v>0.75</v>
      </c>
      <c r="G136" s="94">
        <v>3.64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20376.240000000002</v>
      </c>
      <c r="D137" s="94">
        <v>14958.21</v>
      </c>
      <c r="E137" s="94">
        <v>5418.03</v>
      </c>
      <c r="F137" s="94">
        <v>0.73</v>
      </c>
      <c r="G137" s="94">
        <v>3.59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19993.7</v>
      </c>
      <c r="D138" s="94">
        <v>14637.77</v>
      </c>
      <c r="E138" s="94">
        <v>5355.93</v>
      </c>
      <c r="F138" s="94">
        <v>0.73</v>
      </c>
      <c r="G138" s="94">
        <v>3.58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19927.28</v>
      </c>
      <c r="D139" s="94">
        <v>14582.2</v>
      </c>
      <c r="E139" s="94">
        <v>5345.08</v>
      </c>
      <c r="F139" s="94">
        <v>0.73</v>
      </c>
      <c r="G139" s="94">
        <v>3.58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36350.160000000003</v>
      </c>
      <c r="D140" s="94">
        <v>26247.33</v>
      </c>
      <c r="E140" s="94">
        <v>10102.84</v>
      </c>
      <c r="F140" s="94">
        <v>0.72</v>
      </c>
      <c r="G140" s="94">
        <v>3.56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18805.34</v>
      </c>
      <c r="D141" s="94">
        <v>13646.5</v>
      </c>
      <c r="E141" s="94">
        <v>5158.84</v>
      </c>
      <c r="F141" s="94">
        <v>0.73</v>
      </c>
      <c r="G141" s="94">
        <v>3.78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18740.439999999999</v>
      </c>
      <c r="D142" s="94">
        <v>13592.56</v>
      </c>
      <c r="E142" s="94">
        <v>5147.88</v>
      </c>
      <c r="F142" s="94">
        <v>0.73</v>
      </c>
      <c r="G142" s="94">
        <v>3.78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18793.87</v>
      </c>
      <c r="D143" s="94">
        <v>13636.99</v>
      </c>
      <c r="E143" s="94">
        <v>5156.88</v>
      </c>
      <c r="F143" s="94">
        <v>0.73</v>
      </c>
      <c r="G143" s="94">
        <v>3.78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16870.91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28998.95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12334.28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12277.74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12274.74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12282.46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24376.45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12282.81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12280.3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12367.01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1.01</v>
      </c>
      <c r="F158" s="94">
        <v>1147.3800000000001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2.74</v>
      </c>
      <c r="F159" s="94">
        <v>2999.87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1.29</v>
      </c>
      <c r="F160" s="94">
        <v>1464.78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1.01</v>
      </c>
      <c r="F161" s="94">
        <v>1156.05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0.99</v>
      </c>
      <c r="F162" s="94">
        <v>1126.93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0.98</v>
      </c>
      <c r="F163" s="94">
        <v>1121.8900000000001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1.74</v>
      </c>
      <c r="F164" s="94">
        <v>1980.47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0.55000000000000004</v>
      </c>
      <c r="D165" s="94">
        <v>622</v>
      </c>
      <c r="E165" s="94">
        <v>0.91</v>
      </c>
      <c r="F165" s="94">
        <v>1037.25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0.55000000000000004</v>
      </c>
      <c r="D166" s="94">
        <v>622</v>
      </c>
      <c r="E166" s="94">
        <v>0.91</v>
      </c>
      <c r="F166" s="94">
        <v>1032.3900000000001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0.55000000000000004</v>
      </c>
      <c r="D167" s="94">
        <v>622</v>
      </c>
      <c r="E167" s="94">
        <v>0.91</v>
      </c>
      <c r="F167" s="94">
        <v>1036.4000000000001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13836.399600000001</v>
      </c>
      <c r="C176" s="94">
        <v>11.9505</v>
      </c>
      <c r="D176" s="94">
        <v>109.41419999999999</v>
      </c>
      <c r="E176" s="94">
        <v>0</v>
      </c>
      <c r="F176" s="94">
        <v>1E-4</v>
      </c>
      <c r="G176" s="94">
        <v>660123.01029999997</v>
      </c>
      <c r="H176" s="94">
        <v>5122.6197000000002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12355.2291</v>
      </c>
      <c r="C177" s="94">
        <v>10.6655</v>
      </c>
      <c r="D177" s="94">
        <v>98.728200000000001</v>
      </c>
      <c r="E177" s="94">
        <v>0</v>
      </c>
      <c r="F177" s="94">
        <v>0</v>
      </c>
      <c r="G177" s="94">
        <v>595655.60950000002</v>
      </c>
      <c r="H177" s="94">
        <v>4577.3815000000004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13535.6949</v>
      </c>
      <c r="C178" s="94">
        <v>11.662699999999999</v>
      </c>
      <c r="D178" s="94">
        <v>112.0692</v>
      </c>
      <c r="E178" s="94">
        <v>0</v>
      </c>
      <c r="F178" s="94">
        <v>1E-4</v>
      </c>
      <c r="G178" s="94">
        <v>676160.44869999995</v>
      </c>
      <c r="H178" s="94">
        <v>5026.6453000000001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12545.1163</v>
      </c>
      <c r="C179" s="94">
        <v>10.7957</v>
      </c>
      <c r="D179" s="94">
        <v>106.2765</v>
      </c>
      <c r="E179" s="94">
        <v>0</v>
      </c>
      <c r="F179" s="94">
        <v>0</v>
      </c>
      <c r="G179" s="94">
        <v>641220.03300000005</v>
      </c>
      <c r="H179" s="94">
        <v>4666.1313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12663.8801</v>
      </c>
      <c r="C180" s="94">
        <v>10.8697</v>
      </c>
      <c r="D180" s="94">
        <v>112.3366</v>
      </c>
      <c r="E180" s="94">
        <v>0</v>
      </c>
      <c r="F180" s="94">
        <v>1E-4</v>
      </c>
      <c r="G180" s="94">
        <v>677802.45499999996</v>
      </c>
      <c r="H180" s="94">
        <v>4725.7249000000002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12347.3115</v>
      </c>
      <c r="C181" s="94">
        <v>10.583600000000001</v>
      </c>
      <c r="D181" s="94">
        <v>112.10209999999999</v>
      </c>
      <c r="E181" s="94">
        <v>0</v>
      </c>
      <c r="F181" s="94">
        <v>1E-4</v>
      </c>
      <c r="G181" s="94">
        <v>676396.04639999999</v>
      </c>
      <c r="H181" s="94">
        <v>4615.4441999999999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13222.6173</v>
      </c>
      <c r="C182" s="94">
        <v>11.317</v>
      </c>
      <c r="D182" s="94">
        <v>123.0568</v>
      </c>
      <c r="E182" s="94">
        <v>0</v>
      </c>
      <c r="F182" s="94">
        <v>1E-4</v>
      </c>
      <c r="G182" s="94">
        <v>742504.46510000003</v>
      </c>
      <c r="H182" s="94">
        <v>4951.8114999999998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14341.9802</v>
      </c>
      <c r="C183" s="94">
        <v>12.274900000000001</v>
      </c>
      <c r="D183" s="94">
        <v>133.5129</v>
      </c>
      <c r="E183" s="94">
        <v>0</v>
      </c>
      <c r="F183" s="94">
        <v>1E-4</v>
      </c>
      <c r="G183" s="94">
        <v>805595.2463</v>
      </c>
      <c r="H183" s="94">
        <v>5371.1261000000004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13172.054099999999</v>
      </c>
      <c r="C184" s="94">
        <v>11.2746</v>
      </c>
      <c r="D184" s="94">
        <v>122.4302</v>
      </c>
      <c r="E184" s="94">
        <v>0</v>
      </c>
      <c r="F184" s="94">
        <v>1E-4</v>
      </c>
      <c r="G184" s="94">
        <v>738723.32990000001</v>
      </c>
      <c r="H184" s="94">
        <v>4932.3998000000001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12865.4406</v>
      </c>
      <c r="C185" s="94">
        <v>11.0267</v>
      </c>
      <c r="D185" s="94">
        <v>116.97669999999999</v>
      </c>
      <c r="E185" s="94">
        <v>0</v>
      </c>
      <c r="F185" s="94">
        <v>1E-4</v>
      </c>
      <c r="G185" s="94">
        <v>705808.7709</v>
      </c>
      <c r="H185" s="94">
        <v>4809.6418000000003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12514.4766</v>
      </c>
      <c r="C186" s="94">
        <v>10.76</v>
      </c>
      <c r="D186" s="94">
        <v>107.69240000000001</v>
      </c>
      <c r="E186" s="94">
        <v>0</v>
      </c>
      <c r="F186" s="94">
        <v>1E-4</v>
      </c>
      <c r="G186" s="94">
        <v>649768.71349999995</v>
      </c>
      <c r="H186" s="94">
        <v>4659.8464999999997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13521.385200000001</v>
      </c>
      <c r="C187" s="94">
        <v>11.660399999999999</v>
      </c>
      <c r="D187" s="94">
        <v>110.14830000000001</v>
      </c>
      <c r="E187" s="94">
        <v>0</v>
      </c>
      <c r="F187" s="94">
        <v>1E-4</v>
      </c>
      <c r="G187" s="94">
        <v>664564.66299999994</v>
      </c>
      <c r="H187" s="94">
        <v>5015.8324000000002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156921.58559999999</v>
      </c>
      <c r="C189" s="94">
        <v>134.84139999999999</v>
      </c>
      <c r="D189" s="94">
        <v>1364.7442000000001</v>
      </c>
      <c r="E189" s="94">
        <v>0</v>
      </c>
      <c r="F189" s="94">
        <v>5.9999999999999995E-4</v>
      </c>
      <c r="G189" s="95">
        <v>8234320</v>
      </c>
      <c r="H189" s="94">
        <v>58474.605100000001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12347.3115</v>
      </c>
      <c r="C190" s="94">
        <v>10.583600000000001</v>
      </c>
      <c r="D190" s="94">
        <v>98.728200000000001</v>
      </c>
      <c r="E190" s="94">
        <v>0</v>
      </c>
      <c r="F190" s="94">
        <v>0</v>
      </c>
      <c r="G190" s="94">
        <v>595655.60950000002</v>
      </c>
      <c r="H190" s="94">
        <v>4577.3815000000004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14341.9802</v>
      </c>
      <c r="C191" s="94">
        <v>12.274900000000001</v>
      </c>
      <c r="D191" s="94">
        <v>133.5129</v>
      </c>
      <c r="E191" s="94">
        <v>0</v>
      </c>
      <c r="F191" s="94">
        <v>1E-4</v>
      </c>
      <c r="G191" s="94">
        <v>805595.2463</v>
      </c>
      <c r="H191" s="94">
        <v>5371.1261000000004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135350000000</v>
      </c>
      <c r="C194" s="94">
        <v>126382.14200000001</v>
      </c>
      <c r="D194" s="94" t="s">
        <v>563</v>
      </c>
      <c r="E194" s="94">
        <v>72368.391000000003</v>
      </c>
      <c r="F194" s="94">
        <v>8089.5320000000002</v>
      </c>
      <c r="G194" s="94">
        <v>14103.421</v>
      </c>
      <c r="H194" s="94">
        <v>0</v>
      </c>
      <c r="I194" s="94">
        <v>31820.796999999999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122132000000</v>
      </c>
      <c r="C195" s="94">
        <v>122387.66499999999</v>
      </c>
      <c r="D195" s="94" t="s">
        <v>564</v>
      </c>
      <c r="E195" s="94">
        <v>72368.391000000003</v>
      </c>
      <c r="F195" s="94">
        <v>8089.5320000000002</v>
      </c>
      <c r="G195" s="94">
        <v>14103.421</v>
      </c>
      <c r="H195" s="94">
        <v>0</v>
      </c>
      <c r="I195" s="94">
        <v>27826.32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138638000000</v>
      </c>
      <c r="C196" s="94">
        <v>122011.57799999999</v>
      </c>
      <c r="D196" s="94" t="s">
        <v>636</v>
      </c>
      <c r="E196" s="94">
        <v>72368.391000000003</v>
      </c>
      <c r="F196" s="94">
        <v>8089.5320000000002</v>
      </c>
      <c r="G196" s="94">
        <v>14103.421</v>
      </c>
      <c r="H196" s="94">
        <v>0</v>
      </c>
      <c r="I196" s="94">
        <v>27450.233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131474000000</v>
      </c>
      <c r="C197" s="94">
        <v>130555.643</v>
      </c>
      <c r="D197" s="94" t="s">
        <v>565</v>
      </c>
      <c r="E197" s="94">
        <v>72368.391000000003</v>
      </c>
      <c r="F197" s="94">
        <v>8089.5320000000002</v>
      </c>
      <c r="G197" s="94">
        <v>14103.421</v>
      </c>
      <c r="H197" s="94">
        <v>0</v>
      </c>
      <c r="I197" s="94">
        <v>35994.298999999999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138975000000</v>
      </c>
      <c r="C198" s="94">
        <v>127346.482</v>
      </c>
      <c r="D198" s="94" t="s">
        <v>676</v>
      </c>
      <c r="E198" s="94">
        <v>72368.391000000003</v>
      </c>
      <c r="F198" s="94">
        <v>8089.5320000000002</v>
      </c>
      <c r="G198" s="94">
        <v>14103.421</v>
      </c>
      <c r="H198" s="94">
        <v>0</v>
      </c>
      <c r="I198" s="94">
        <v>32785.137999999999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138687000000</v>
      </c>
      <c r="C199" s="94">
        <v>129381.91099999999</v>
      </c>
      <c r="D199" s="94" t="s">
        <v>677</v>
      </c>
      <c r="E199" s="94">
        <v>72368.391000000003</v>
      </c>
      <c r="F199" s="94">
        <v>8089.5320000000002</v>
      </c>
      <c r="G199" s="94">
        <v>14103.421</v>
      </c>
      <c r="H199" s="94">
        <v>0</v>
      </c>
      <c r="I199" s="94">
        <v>34820.565999999999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152241000000</v>
      </c>
      <c r="C200" s="94">
        <v>136733.682</v>
      </c>
      <c r="D200" s="94" t="s">
        <v>678</v>
      </c>
      <c r="E200" s="94">
        <v>72368.391000000003</v>
      </c>
      <c r="F200" s="94">
        <v>8089.5320000000002</v>
      </c>
      <c r="G200" s="94">
        <v>14103.421</v>
      </c>
      <c r="H200" s="94">
        <v>0</v>
      </c>
      <c r="I200" s="94">
        <v>42172.338000000003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165177000000</v>
      </c>
      <c r="C201" s="94">
        <v>146217.64799999999</v>
      </c>
      <c r="D201" s="94" t="s">
        <v>679</v>
      </c>
      <c r="E201" s="94">
        <v>72368.391000000003</v>
      </c>
      <c r="F201" s="94">
        <v>8089.5320000000002</v>
      </c>
      <c r="G201" s="94">
        <v>14103.421</v>
      </c>
      <c r="H201" s="94">
        <v>0</v>
      </c>
      <c r="I201" s="94">
        <v>51656.303999999996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151466000000</v>
      </c>
      <c r="C202" s="94">
        <v>143459.264</v>
      </c>
      <c r="D202" s="94" t="s">
        <v>566</v>
      </c>
      <c r="E202" s="94">
        <v>72368.391000000003</v>
      </c>
      <c r="F202" s="94">
        <v>8089.5320000000002</v>
      </c>
      <c r="G202" s="94">
        <v>14103.421</v>
      </c>
      <c r="H202" s="94">
        <v>0</v>
      </c>
      <c r="I202" s="94">
        <v>48897.919000000002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144717000000</v>
      </c>
      <c r="C203" s="94">
        <v>134917.098</v>
      </c>
      <c r="D203" s="94" t="s">
        <v>637</v>
      </c>
      <c r="E203" s="94">
        <v>72368.391000000003</v>
      </c>
      <c r="F203" s="94">
        <v>8089.5320000000002</v>
      </c>
      <c r="G203" s="94">
        <v>14103.421</v>
      </c>
      <c r="H203" s="94">
        <v>0</v>
      </c>
      <c r="I203" s="94">
        <v>40355.752999999997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133227000000</v>
      </c>
      <c r="C204" s="94">
        <v>129111.531</v>
      </c>
      <c r="D204" s="94" t="s">
        <v>567</v>
      </c>
      <c r="E204" s="94">
        <v>72368.391000000003</v>
      </c>
      <c r="F204" s="94">
        <v>8089.5320000000002</v>
      </c>
      <c r="G204" s="94">
        <v>14103.421</v>
      </c>
      <c r="H204" s="94">
        <v>0</v>
      </c>
      <c r="I204" s="94">
        <v>34550.186000000002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136261000000</v>
      </c>
      <c r="C205" s="94">
        <v>128913.768</v>
      </c>
      <c r="D205" s="94" t="s">
        <v>568</v>
      </c>
      <c r="E205" s="94">
        <v>72368.391000000003</v>
      </c>
      <c r="F205" s="94">
        <v>8089.5320000000002</v>
      </c>
      <c r="G205" s="94">
        <v>14103.421</v>
      </c>
      <c r="H205" s="94">
        <v>0</v>
      </c>
      <c r="I205" s="94">
        <v>34352.423999999999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1688350000000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122132000000</v>
      </c>
      <c r="C208" s="94">
        <v>122011.57799999999</v>
      </c>
      <c r="D208" s="94"/>
      <c r="E208" s="94">
        <v>72368.391000000003</v>
      </c>
      <c r="F208" s="94">
        <v>8089.5320000000002</v>
      </c>
      <c r="G208" s="94">
        <v>14103.421</v>
      </c>
      <c r="H208" s="94">
        <v>0</v>
      </c>
      <c r="I208" s="94">
        <v>27450.233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165177000000</v>
      </c>
      <c r="C209" s="94">
        <v>146217.64799999999</v>
      </c>
      <c r="D209" s="94"/>
      <c r="E209" s="94">
        <v>72368.391000000003</v>
      </c>
      <c r="F209" s="94">
        <v>8089.5320000000002</v>
      </c>
      <c r="G209" s="94">
        <v>14103.421</v>
      </c>
      <c r="H209" s="94">
        <v>0</v>
      </c>
      <c r="I209" s="94">
        <v>51656.303999999996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61634.74</v>
      </c>
      <c r="C212" s="94">
        <v>1750</v>
      </c>
      <c r="D212" s="94">
        <v>0</v>
      </c>
      <c r="E212" s="94">
        <v>63384.73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29.49</v>
      </c>
      <c r="C213" s="94">
        <v>0.84</v>
      </c>
      <c r="D213" s="94">
        <v>0</v>
      </c>
      <c r="E213" s="94">
        <v>30.32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29.49</v>
      </c>
      <c r="C214" s="94">
        <v>0.84</v>
      </c>
      <c r="D214" s="94">
        <v>0</v>
      </c>
      <c r="E214" s="94">
        <v>30.32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297</v>
      </c>
      <c r="C1" s="94" t="s">
        <v>298</v>
      </c>
      <c r="D1" s="94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300</v>
      </c>
      <c r="B2" s="94">
        <v>2259.63</v>
      </c>
      <c r="C2" s="94">
        <v>1081</v>
      </c>
      <c r="D2" s="94">
        <v>1081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301</v>
      </c>
      <c r="B3" s="94">
        <v>2259.63</v>
      </c>
      <c r="C3" s="94">
        <v>1081</v>
      </c>
      <c r="D3" s="94">
        <v>1081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302</v>
      </c>
      <c r="B4" s="94">
        <v>7071.21</v>
      </c>
      <c r="C4" s="94">
        <v>3382.84</v>
      </c>
      <c r="D4" s="94">
        <v>3382.84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303</v>
      </c>
      <c r="B5" s="94">
        <v>7071.21</v>
      </c>
      <c r="C5" s="94">
        <v>3382.84</v>
      </c>
      <c r="D5" s="94">
        <v>3382.84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305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306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307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308</v>
      </c>
      <c r="C12" s="94" t="s">
        <v>309</v>
      </c>
      <c r="D12" s="94" t="s">
        <v>310</v>
      </c>
      <c r="E12" s="94" t="s">
        <v>311</v>
      </c>
      <c r="F12" s="94" t="s">
        <v>312</v>
      </c>
      <c r="G12" s="94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407.04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305.3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252.71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1852.59</v>
      </c>
      <c r="C28" s="94">
        <v>407.04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304</v>
      </c>
      <c r="C30" s="94" t="s">
        <v>2</v>
      </c>
      <c r="D30" s="94" t="s">
        <v>314</v>
      </c>
      <c r="E30" s="94" t="s">
        <v>315</v>
      </c>
      <c r="F30" s="94" t="s">
        <v>316</v>
      </c>
      <c r="G30" s="94" t="s">
        <v>317</v>
      </c>
      <c r="H30" s="94" t="s">
        <v>318</v>
      </c>
      <c r="I30" s="94" t="s">
        <v>319</v>
      </c>
      <c r="J30" s="94" t="s">
        <v>320</v>
      </c>
      <c r="K30"/>
      <c r="L30"/>
      <c r="M30"/>
      <c r="N30"/>
      <c r="O30"/>
      <c r="P30"/>
      <c r="Q30"/>
      <c r="R30"/>
      <c r="S30"/>
    </row>
    <row r="31" spans="1:19">
      <c r="A31" s="94" t="s">
        <v>321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322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323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324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325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326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327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328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329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330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331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332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333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334</v>
      </c>
      <c r="D45" s="94" t="s">
        <v>335</v>
      </c>
      <c r="E45" s="94" t="s">
        <v>336</v>
      </c>
      <c r="F45" s="94" t="s">
        <v>337</v>
      </c>
      <c r="G45" s="94" t="s">
        <v>338</v>
      </c>
      <c r="H45" s="94" t="s">
        <v>339</v>
      </c>
      <c r="I45" s="94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341</v>
      </c>
      <c r="B46" s="94" t="s">
        <v>342</v>
      </c>
      <c r="C46" s="94">
        <v>0.22</v>
      </c>
      <c r="D46" s="94">
        <v>0.90800000000000003</v>
      </c>
      <c r="E46" s="94">
        <v>1.0509999999999999</v>
      </c>
      <c r="F46" s="94">
        <v>78.94</v>
      </c>
      <c r="G46" s="94">
        <v>180</v>
      </c>
      <c r="H46" s="94">
        <v>90</v>
      </c>
      <c r="I46" s="94" t="s">
        <v>343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344</v>
      </c>
      <c r="B47" s="94" t="s">
        <v>342</v>
      </c>
      <c r="C47" s="94">
        <v>0.22</v>
      </c>
      <c r="D47" s="94">
        <v>0.90800000000000003</v>
      </c>
      <c r="E47" s="94">
        <v>1.0509999999999999</v>
      </c>
      <c r="F47" s="94">
        <v>118.41</v>
      </c>
      <c r="G47" s="94">
        <v>270</v>
      </c>
      <c r="H47" s="94">
        <v>90</v>
      </c>
      <c r="I47" s="94" t="s">
        <v>345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346</v>
      </c>
      <c r="B48" s="94" t="s">
        <v>342</v>
      </c>
      <c r="C48" s="94">
        <v>0.22</v>
      </c>
      <c r="D48" s="94">
        <v>0.90800000000000003</v>
      </c>
      <c r="E48" s="94">
        <v>1.0509999999999999</v>
      </c>
      <c r="F48" s="94">
        <v>78.94</v>
      </c>
      <c r="G48" s="94">
        <v>0</v>
      </c>
      <c r="H48" s="94">
        <v>90</v>
      </c>
      <c r="I48" s="94" t="s">
        <v>347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348</v>
      </c>
      <c r="B49" s="94" t="s">
        <v>349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350</v>
      </c>
      <c r="B50" s="94" t="s">
        <v>351</v>
      </c>
      <c r="C50" s="94">
        <v>0.3</v>
      </c>
      <c r="D50" s="94">
        <v>0.27300000000000002</v>
      </c>
      <c r="E50" s="94">
        <v>0.28799999999999998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352</v>
      </c>
      <c r="B51" s="94" t="s">
        <v>342</v>
      </c>
      <c r="C51" s="94">
        <v>0.22</v>
      </c>
      <c r="D51" s="94">
        <v>0.90800000000000003</v>
      </c>
      <c r="E51" s="94">
        <v>1.0509999999999999</v>
      </c>
      <c r="F51" s="94">
        <v>78.94</v>
      </c>
      <c r="G51" s="94">
        <v>180</v>
      </c>
      <c r="H51" s="94">
        <v>90</v>
      </c>
      <c r="I51" s="94" t="s">
        <v>343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353</v>
      </c>
      <c r="B52" s="94" t="s">
        <v>342</v>
      </c>
      <c r="C52" s="94">
        <v>0.22</v>
      </c>
      <c r="D52" s="94">
        <v>0.90800000000000003</v>
      </c>
      <c r="E52" s="94">
        <v>1.0509999999999999</v>
      </c>
      <c r="F52" s="94">
        <v>78.94</v>
      </c>
      <c r="G52" s="94">
        <v>0</v>
      </c>
      <c r="H52" s="94">
        <v>90</v>
      </c>
      <c r="I52" s="94" t="s">
        <v>347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354</v>
      </c>
      <c r="B53" s="94" t="s">
        <v>349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355</v>
      </c>
      <c r="B54" s="94" t="s">
        <v>351</v>
      </c>
      <c r="C54" s="94">
        <v>0.3</v>
      </c>
      <c r="D54" s="94">
        <v>0.27300000000000002</v>
      </c>
      <c r="E54" s="94">
        <v>0.28799999999999998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356</v>
      </c>
      <c r="B55" s="94" t="s">
        <v>342</v>
      </c>
      <c r="C55" s="94">
        <v>0.22</v>
      </c>
      <c r="D55" s="94">
        <v>0.90800000000000003</v>
      </c>
      <c r="E55" s="94">
        <v>1.0509999999999999</v>
      </c>
      <c r="F55" s="94">
        <v>39.47</v>
      </c>
      <c r="G55" s="94">
        <v>180</v>
      </c>
      <c r="H55" s="94">
        <v>90</v>
      </c>
      <c r="I55" s="94" t="s">
        <v>343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357</v>
      </c>
      <c r="B56" s="94" t="s">
        <v>342</v>
      </c>
      <c r="C56" s="94">
        <v>0.22</v>
      </c>
      <c r="D56" s="94">
        <v>0.90800000000000003</v>
      </c>
      <c r="E56" s="94">
        <v>1.0509999999999999</v>
      </c>
      <c r="F56" s="94">
        <v>39.47</v>
      </c>
      <c r="G56" s="94">
        <v>0</v>
      </c>
      <c r="H56" s="94">
        <v>90</v>
      </c>
      <c r="I56" s="94" t="s">
        <v>347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358</v>
      </c>
      <c r="B57" s="94" t="s">
        <v>349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359</v>
      </c>
      <c r="B58" s="94" t="s">
        <v>351</v>
      </c>
      <c r="C58" s="94">
        <v>0.3</v>
      </c>
      <c r="D58" s="94">
        <v>0.27300000000000002</v>
      </c>
      <c r="E58" s="94">
        <v>0.28799999999999998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360</v>
      </c>
      <c r="B59" s="94" t="s">
        <v>342</v>
      </c>
      <c r="C59" s="94">
        <v>0.22</v>
      </c>
      <c r="D59" s="94">
        <v>0.90800000000000003</v>
      </c>
      <c r="E59" s="94">
        <v>1.0509999999999999</v>
      </c>
      <c r="F59" s="94">
        <v>39.47</v>
      </c>
      <c r="G59" s="94">
        <v>180</v>
      </c>
      <c r="H59" s="94">
        <v>90</v>
      </c>
      <c r="I59" s="94" t="s">
        <v>343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361</v>
      </c>
      <c r="B60" s="94" t="s">
        <v>342</v>
      </c>
      <c r="C60" s="94">
        <v>0.22</v>
      </c>
      <c r="D60" s="94">
        <v>0.90800000000000003</v>
      </c>
      <c r="E60" s="94">
        <v>1.0509999999999999</v>
      </c>
      <c r="F60" s="94">
        <v>39.47</v>
      </c>
      <c r="G60" s="94">
        <v>0</v>
      </c>
      <c r="H60" s="94">
        <v>90</v>
      </c>
      <c r="I60" s="94" t="s">
        <v>347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362</v>
      </c>
      <c r="B61" s="94" t="s">
        <v>349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363</v>
      </c>
      <c r="B62" s="94" t="s">
        <v>351</v>
      </c>
      <c r="C62" s="94">
        <v>0.3</v>
      </c>
      <c r="D62" s="94">
        <v>0.27300000000000002</v>
      </c>
      <c r="E62" s="94">
        <v>0.28799999999999998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364</v>
      </c>
      <c r="B63" s="94" t="s">
        <v>342</v>
      </c>
      <c r="C63" s="94">
        <v>0.22</v>
      </c>
      <c r="D63" s="94">
        <v>0.90800000000000003</v>
      </c>
      <c r="E63" s="94">
        <v>1.0509999999999999</v>
      </c>
      <c r="F63" s="94">
        <v>39.47</v>
      </c>
      <c r="G63" s="94">
        <v>180</v>
      </c>
      <c r="H63" s="94">
        <v>90</v>
      </c>
      <c r="I63" s="94" t="s">
        <v>343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365</v>
      </c>
      <c r="B64" s="94" t="s">
        <v>342</v>
      </c>
      <c r="C64" s="94">
        <v>0.22</v>
      </c>
      <c r="D64" s="94">
        <v>0.90800000000000003</v>
      </c>
      <c r="E64" s="94">
        <v>1.0509999999999999</v>
      </c>
      <c r="F64" s="94">
        <v>39.47</v>
      </c>
      <c r="G64" s="94">
        <v>0</v>
      </c>
      <c r="H64" s="94">
        <v>90</v>
      </c>
      <c r="I64" s="94" t="s">
        <v>347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366</v>
      </c>
      <c r="B65" s="94" t="s">
        <v>349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367</v>
      </c>
      <c r="B66" s="94" t="s">
        <v>351</v>
      </c>
      <c r="C66" s="94">
        <v>0.3</v>
      </c>
      <c r="D66" s="94">
        <v>0.27300000000000002</v>
      </c>
      <c r="E66" s="94">
        <v>0.28799999999999998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368</v>
      </c>
      <c r="B67" s="94" t="s">
        <v>342</v>
      </c>
      <c r="C67" s="94">
        <v>0.22</v>
      </c>
      <c r="D67" s="94">
        <v>0.90800000000000003</v>
      </c>
      <c r="E67" s="94">
        <v>1.0509999999999999</v>
      </c>
      <c r="F67" s="94">
        <v>39.47</v>
      </c>
      <c r="G67" s="94">
        <v>180</v>
      </c>
      <c r="H67" s="94">
        <v>90</v>
      </c>
      <c r="I67" s="94" t="s">
        <v>343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369</v>
      </c>
      <c r="B68" s="94" t="s">
        <v>342</v>
      </c>
      <c r="C68" s="94">
        <v>0.22</v>
      </c>
      <c r="D68" s="94">
        <v>0.90800000000000003</v>
      </c>
      <c r="E68" s="94">
        <v>1.0509999999999999</v>
      </c>
      <c r="F68" s="94">
        <v>39.47</v>
      </c>
      <c r="G68" s="94">
        <v>0</v>
      </c>
      <c r="H68" s="94">
        <v>90</v>
      </c>
      <c r="I68" s="94" t="s">
        <v>347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370</v>
      </c>
      <c r="B69" s="94" t="s">
        <v>349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371</v>
      </c>
      <c r="B70" s="94" t="s">
        <v>351</v>
      </c>
      <c r="C70" s="94">
        <v>0.3</v>
      </c>
      <c r="D70" s="94">
        <v>0.27300000000000002</v>
      </c>
      <c r="E70" s="94">
        <v>0.28799999999999998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372</v>
      </c>
      <c r="B71" s="94" t="s">
        <v>342</v>
      </c>
      <c r="C71" s="94">
        <v>0.22</v>
      </c>
      <c r="D71" s="94">
        <v>0.90800000000000003</v>
      </c>
      <c r="E71" s="94">
        <v>1.0509999999999999</v>
      </c>
      <c r="F71" s="94">
        <v>39.47</v>
      </c>
      <c r="G71" s="94">
        <v>180</v>
      </c>
      <c r="H71" s="94">
        <v>90</v>
      </c>
      <c r="I71" s="94" t="s">
        <v>343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373</v>
      </c>
      <c r="B72" s="94" t="s">
        <v>342</v>
      </c>
      <c r="C72" s="94">
        <v>0.22</v>
      </c>
      <c r="D72" s="94">
        <v>0.90800000000000003</v>
      </c>
      <c r="E72" s="94">
        <v>1.0509999999999999</v>
      </c>
      <c r="F72" s="94">
        <v>39.47</v>
      </c>
      <c r="G72" s="94">
        <v>0</v>
      </c>
      <c r="H72" s="94">
        <v>90</v>
      </c>
      <c r="I72" s="94" t="s">
        <v>347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374</v>
      </c>
      <c r="B73" s="94" t="s">
        <v>349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375</v>
      </c>
      <c r="B74" s="94" t="s">
        <v>351</v>
      </c>
      <c r="C74" s="94">
        <v>0.3</v>
      </c>
      <c r="D74" s="94">
        <v>0.27300000000000002</v>
      </c>
      <c r="E74" s="94">
        <v>0.28799999999999998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376</v>
      </c>
      <c r="B75" s="94" t="s">
        <v>342</v>
      </c>
      <c r="C75" s="94">
        <v>0.22</v>
      </c>
      <c r="D75" s="94">
        <v>0.90800000000000003</v>
      </c>
      <c r="E75" s="94">
        <v>1.0509999999999999</v>
      </c>
      <c r="F75" s="94">
        <v>39.47</v>
      </c>
      <c r="G75" s="94">
        <v>180</v>
      </c>
      <c r="H75" s="94">
        <v>90</v>
      </c>
      <c r="I75" s="94" t="s">
        <v>343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377</v>
      </c>
      <c r="B76" s="94" t="s">
        <v>342</v>
      </c>
      <c r="C76" s="94">
        <v>0.22</v>
      </c>
      <c r="D76" s="94">
        <v>0.90800000000000003</v>
      </c>
      <c r="E76" s="94">
        <v>1.0509999999999999</v>
      </c>
      <c r="F76" s="94">
        <v>39.47</v>
      </c>
      <c r="G76" s="94">
        <v>0</v>
      </c>
      <c r="H76" s="94">
        <v>90</v>
      </c>
      <c r="I76" s="94" t="s">
        <v>347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378</v>
      </c>
      <c r="B77" s="94" t="s">
        <v>349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379</v>
      </c>
      <c r="B78" s="94" t="s">
        <v>351</v>
      </c>
      <c r="C78" s="94">
        <v>0.3</v>
      </c>
      <c r="D78" s="94">
        <v>0.27300000000000002</v>
      </c>
      <c r="E78" s="94">
        <v>0.28799999999999998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380</v>
      </c>
      <c r="B79" s="94" t="s">
        <v>342</v>
      </c>
      <c r="C79" s="94">
        <v>0.22</v>
      </c>
      <c r="D79" s="94">
        <v>0.90800000000000003</v>
      </c>
      <c r="E79" s="94">
        <v>1.0509999999999999</v>
      </c>
      <c r="F79" s="94">
        <v>39.47</v>
      </c>
      <c r="G79" s="94">
        <v>180</v>
      </c>
      <c r="H79" s="94">
        <v>90</v>
      </c>
      <c r="I79" s="94" t="s">
        <v>343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381</v>
      </c>
      <c r="B80" s="94" t="s">
        <v>342</v>
      </c>
      <c r="C80" s="94">
        <v>0.22</v>
      </c>
      <c r="D80" s="94">
        <v>0.90800000000000003</v>
      </c>
      <c r="E80" s="94">
        <v>1.0509999999999999</v>
      </c>
      <c r="F80" s="94">
        <v>39.47</v>
      </c>
      <c r="G80" s="94">
        <v>0</v>
      </c>
      <c r="H80" s="94">
        <v>90</v>
      </c>
      <c r="I80" s="94" t="s">
        <v>347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382</v>
      </c>
      <c r="B81" s="94" t="s">
        <v>349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383</v>
      </c>
      <c r="B82" s="94" t="s">
        <v>351</v>
      </c>
      <c r="C82" s="94">
        <v>0.3</v>
      </c>
      <c r="D82" s="94">
        <v>0.27300000000000002</v>
      </c>
      <c r="E82" s="94">
        <v>0.28799999999999998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384</v>
      </c>
      <c r="B83" s="94" t="s">
        <v>342</v>
      </c>
      <c r="C83" s="94">
        <v>0.22</v>
      </c>
      <c r="D83" s="94">
        <v>0.90800000000000003</v>
      </c>
      <c r="E83" s="94">
        <v>1.0509999999999999</v>
      </c>
      <c r="F83" s="94">
        <v>39.47</v>
      </c>
      <c r="G83" s="94">
        <v>180</v>
      </c>
      <c r="H83" s="94">
        <v>90</v>
      </c>
      <c r="I83" s="94" t="s">
        <v>343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385</v>
      </c>
      <c r="B84" s="94" t="s">
        <v>342</v>
      </c>
      <c r="C84" s="94">
        <v>0.22</v>
      </c>
      <c r="D84" s="94">
        <v>0.90800000000000003</v>
      </c>
      <c r="E84" s="94">
        <v>1.0509999999999999</v>
      </c>
      <c r="F84" s="94">
        <v>39.47</v>
      </c>
      <c r="G84" s="94">
        <v>0</v>
      </c>
      <c r="H84" s="94">
        <v>90</v>
      </c>
      <c r="I84" s="94" t="s">
        <v>347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386</v>
      </c>
      <c r="B85" s="94" t="s">
        <v>342</v>
      </c>
      <c r="C85" s="94">
        <v>0.22</v>
      </c>
      <c r="D85" s="94">
        <v>0.90800000000000003</v>
      </c>
      <c r="E85" s="94">
        <v>1.0509999999999999</v>
      </c>
      <c r="F85" s="94">
        <v>118.41</v>
      </c>
      <c r="G85" s="94">
        <v>90</v>
      </c>
      <c r="H85" s="94">
        <v>90</v>
      </c>
      <c r="I85" s="94" t="s">
        <v>387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388</v>
      </c>
      <c r="B86" s="94" t="s">
        <v>349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389</v>
      </c>
      <c r="B87" s="94" t="s">
        <v>351</v>
      </c>
      <c r="C87" s="94">
        <v>0.3</v>
      </c>
      <c r="D87" s="94">
        <v>0.27300000000000002</v>
      </c>
      <c r="E87" s="94">
        <v>0.28799999999999998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390</v>
      </c>
      <c r="D89" s="94" t="s">
        <v>391</v>
      </c>
      <c r="E89" s="94" t="s">
        <v>392</v>
      </c>
      <c r="F89" s="94" t="s">
        <v>43</v>
      </c>
      <c r="G89" s="94" t="s">
        <v>393</v>
      </c>
      <c r="H89" s="94" t="s">
        <v>394</v>
      </c>
      <c r="I89" s="94" t="s">
        <v>395</v>
      </c>
      <c r="J89" s="94" t="s">
        <v>338</v>
      </c>
      <c r="K89" s="94" t="s">
        <v>340</v>
      </c>
      <c r="L89"/>
      <c r="M89"/>
      <c r="N89"/>
      <c r="O89"/>
      <c r="P89"/>
      <c r="Q89"/>
      <c r="R89"/>
      <c r="S89"/>
    </row>
    <row r="90" spans="1:19">
      <c r="A90" s="94" t="s">
        <v>396</v>
      </c>
      <c r="B90" s="94" t="s">
        <v>710</v>
      </c>
      <c r="C90" s="94">
        <v>3.9</v>
      </c>
      <c r="D90" s="94">
        <v>3.9</v>
      </c>
      <c r="E90" s="94">
        <v>5.835</v>
      </c>
      <c r="F90" s="94">
        <v>0.251</v>
      </c>
      <c r="G90" s="94">
        <v>0.11</v>
      </c>
      <c r="H90" s="94" t="s">
        <v>397</v>
      </c>
      <c r="I90" s="94" t="s">
        <v>341</v>
      </c>
      <c r="J90" s="94">
        <v>180</v>
      </c>
      <c r="K90" s="94" t="s">
        <v>343</v>
      </c>
      <c r="L90"/>
      <c r="M90"/>
      <c r="N90"/>
      <c r="O90"/>
      <c r="P90"/>
      <c r="Q90"/>
      <c r="R90"/>
      <c r="S90"/>
    </row>
    <row r="91" spans="1:19">
      <c r="A91" s="94" t="s">
        <v>398</v>
      </c>
      <c r="B91" s="94" t="s">
        <v>710</v>
      </c>
      <c r="C91" s="94">
        <v>3.9</v>
      </c>
      <c r="D91" s="94">
        <v>3.9</v>
      </c>
      <c r="E91" s="94">
        <v>5.835</v>
      </c>
      <c r="F91" s="94">
        <v>0.251</v>
      </c>
      <c r="G91" s="94">
        <v>0.11</v>
      </c>
      <c r="H91" s="94" t="s">
        <v>397</v>
      </c>
      <c r="I91" s="94" t="s">
        <v>341</v>
      </c>
      <c r="J91" s="94">
        <v>180</v>
      </c>
      <c r="K91" s="94" t="s">
        <v>343</v>
      </c>
      <c r="L91"/>
      <c r="M91"/>
      <c r="N91"/>
      <c r="O91"/>
      <c r="P91"/>
      <c r="Q91"/>
      <c r="R91"/>
      <c r="S91"/>
    </row>
    <row r="92" spans="1:19">
      <c r="A92" s="94" t="s">
        <v>399</v>
      </c>
      <c r="B92" s="94" t="s">
        <v>710</v>
      </c>
      <c r="C92" s="94">
        <v>3.24</v>
      </c>
      <c r="D92" s="94">
        <v>3.24</v>
      </c>
      <c r="E92" s="94">
        <v>5.835</v>
      </c>
      <c r="F92" s="94">
        <v>0.251</v>
      </c>
      <c r="G92" s="94">
        <v>0.11</v>
      </c>
      <c r="H92" s="94" t="s">
        <v>397</v>
      </c>
      <c r="I92" s="94" t="s">
        <v>341</v>
      </c>
      <c r="J92" s="94">
        <v>180</v>
      </c>
      <c r="K92" s="94" t="s">
        <v>343</v>
      </c>
      <c r="L92"/>
      <c r="M92"/>
      <c r="N92"/>
      <c r="O92"/>
      <c r="P92"/>
      <c r="Q92"/>
      <c r="R92"/>
      <c r="S92"/>
    </row>
    <row r="93" spans="1:19">
      <c r="A93" s="94" t="s">
        <v>400</v>
      </c>
      <c r="B93" s="94" t="s">
        <v>710</v>
      </c>
      <c r="C93" s="94">
        <v>3.24</v>
      </c>
      <c r="D93" s="94">
        <v>3.24</v>
      </c>
      <c r="E93" s="94">
        <v>5.835</v>
      </c>
      <c r="F93" s="94">
        <v>0.251</v>
      </c>
      <c r="G93" s="94">
        <v>0.11</v>
      </c>
      <c r="H93" s="94" t="s">
        <v>397</v>
      </c>
      <c r="I93" s="94" t="s">
        <v>341</v>
      </c>
      <c r="J93" s="94">
        <v>180</v>
      </c>
      <c r="K93" s="94" t="s">
        <v>343</v>
      </c>
      <c r="L93"/>
      <c r="M93"/>
      <c r="N93"/>
      <c r="O93"/>
      <c r="P93"/>
      <c r="Q93"/>
      <c r="R93"/>
      <c r="S93"/>
    </row>
    <row r="94" spans="1:19">
      <c r="A94" s="94" t="s">
        <v>401</v>
      </c>
      <c r="B94" s="94" t="s">
        <v>710</v>
      </c>
      <c r="C94" s="94">
        <v>3.24</v>
      </c>
      <c r="D94" s="94">
        <v>3.24</v>
      </c>
      <c r="E94" s="94">
        <v>5.835</v>
      </c>
      <c r="F94" s="94">
        <v>0.251</v>
      </c>
      <c r="G94" s="94">
        <v>0.11</v>
      </c>
      <c r="H94" s="94" t="s">
        <v>397</v>
      </c>
      <c r="I94" s="94" t="s">
        <v>341</v>
      </c>
      <c r="J94" s="94">
        <v>180</v>
      </c>
      <c r="K94" s="94" t="s">
        <v>343</v>
      </c>
      <c r="L94"/>
      <c r="M94"/>
      <c r="N94"/>
      <c r="O94"/>
      <c r="P94"/>
      <c r="Q94"/>
      <c r="R94"/>
      <c r="S94"/>
    </row>
    <row r="95" spans="1:19">
      <c r="A95" s="94" t="s">
        <v>402</v>
      </c>
      <c r="B95" s="94" t="s">
        <v>710</v>
      </c>
      <c r="C95" s="94">
        <v>3.24</v>
      </c>
      <c r="D95" s="94">
        <v>3.24</v>
      </c>
      <c r="E95" s="94">
        <v>5.835</v>
      </c>
      <c r="F95" s="94">
        <v>0.251</v>
      </c>
      <c r="G95" s="94">
        <v>0.11</v>
      </c>
      <c r="H95" s="94" t="s">
        <v>397</v>
      </c>
      <c r="I95" s="94" t="s">
        <v>341</v>
      </c>
      <c r="J95" s="94">
        <v>180</v>
      </c>
      <c r="K95" s="94" t="s">
        <v>343</v>
      </c>
      <c r="L95"/>
      <c r="M95"/>
      <c r="N95"/>
      <c r="O95"/>
      <c r="P95"/>
      <c r="Q95"/>
      <c r="R95"/>
      <c r="S95"/>
    </row>
    <row r="96" spans="1:19">
      <c r="A96" s="94" t="s">
        <v>403</v>
      </c>
      <c r="B96" s="94" t="s">
        <v>710</v>
      </c>
      <c r="C96" s="94">
        <v>3.88</v>
      </c>
      <c r="D96" s="94">
        <v>3.88</v>
      </c>
      <c r="E96" s="94">
        <v>5.835</v>
      </c>
      <c r="F96" s="94">
        <v>0.251</v>
      </c>
      <c r="G96" s="94">
        <v>0.11</v>
      </c>
      <c r="H96" s="94" t="s">
        <v>397</v>
      </c>
      <c r="I96" s="94" t="s">
        <v>352</v>
      </c>
      <c r="J96" s="94">
        <v>180</v>
      </c>
      <c r="K96" s="94" t="s">
        <v>343</v>
      </c>
      <c r="L96"/>
      <c r="M96"/>
      <c r="N96"/>
      <c r="O96"/>
      <c r="P96"/>
      <c r="Q96"/>
      <c r="R96"/>
      <c r="S96"/>
    </row>
    <row r="97" spans="1:19">
      <c r="A97" s="94" t="s">
        <v>404</v>
      </c>
      <c r="B97" s="94" t="s">
        <v>710</v>
      </c>
      <c r="C97" s="94">
        <v>3.88</v>
      </c>
      <c r="D97" s="94">
        <v>3.88</v>
      </c>
      <c r="E97" s="94">
        <v>5.835</v>
      </c>
      <c r="F97" s="94">
        <v>0.251</v>
      </c>
      <c r="G97" s="94">
        <v>0.11</v>
      </c>
      <c r="H97" s="94" t="s">
        <v>397</v>
      </c>
      <c r="I97" s="94" t="s">
        <v>352</v>
      </c>
      <c r="J97" s="94">
        <v>180</v>
      </c>
      <c r="K97" s="94" t="s">
        <v>343</v>
      </c>
      <c r="L97"/>
      <c r="M97"/>
      <c r="N97"/>
      <c r="O97"/>
      <c r="P97"/>
      <c r="Q97"/>
      <c r="R97"/>
      <c r="S97"/>
    </row>
    <row r="98" spans="1:19">
      <c r="A98" s="94" t="s">
        <v>405</v>
      </c>
      <c r="B98" s="94" t="s">
        <v>710</v>
      </c>
      <c r="C98" s="94">
        <v>3.24</v>
      </c>
      <c r="D98" s="94">
        <v>3.24</v>
      </c>
      <c r="E98" s="94">
        <v>5.835</v>
      </c>
      <c r="F98" s="94">
        <v>0.251</v>
      </c>
      <c r="G98" s="94">
        <v>0.11</v>
      </c>
      <c r="H98" s="94" t="s">
        <v>397</v>
      </c>
      <c r="I98" s="94" t="s">
        <v>352</v>
      </c>
      <c r="J98" s="94">
        <v>180</v>
      </c>
      <c r="K98" s="94" t="s">
        <v>343</v>
      </c>
      <c r="L98"/>
      <c r="M98"/>
      <c r="N98"/>
      <c r="O98"/>
      <c r="P98"/>
      <c r="Q98"/>
      <c r="R98"/>
      <c r="S98"/>
    </row>
    <row r="99" spans="1:19">
      <c r="A99" s="94" t="s">
        <v>406</v>
      </c>
      <c r="B99" s="94" t="s">
        <v>710</v>
      </c>
      <c r="C99" s="94">
        <v>3.24</v>
      </c>
      <c r="D99" s="94">
        <v>3.24</v>
      </c>
      <c r="E99" s="94">
        <v>5.835</v>
      </c>
      <c r="F99" s="94">
        <v>0.251</v>
      </c>
      <c r="G99" s="94">
        <v>0.11</v>
      </c>
      <c r="H99" s="94" t="s">
        <v>397</v>
      </c>
      <c r="I99" s="94" t="s">
        <v>352</v>
      </c>
      <c r="J99" s="94">
        <v>180</v>
      </c>
      <c r="K99" s="94" t="s">
        <v>343</v>
      </c>
      <c r="L99"/>
      <c r="M99"/>
      <c r="N99"/>
      <c r="O99"/>
      <c r="P99"/>
      <c r="Q99"/>
      <c r="R99"/>
      <c r="S99"/>
    </row>
    <row r="100" spans="1:19">
      <c r="A100" s="94" t="s">
        <v>407</v>
      </c>
      <c r="B100" s="94" t="s">
        <v>710</v>
      </c>
      <c r="C100" s="94">
        <v>3.24</v>
      </c>
      <c r="D100" s="94">
        <v>3.24</v>
      </c>
      <c r="E100" s="94">
        <v>5.835</v>
      </c>
      <c r="F100" s="94">
        <v>0.251</v>
      </c>
      <c r="G100" s="94">
        <v>0.11</v>
      </c>
      <c r="H100" s="94" t="s">
        <v>397</v>
      </c>
      <c r="I100" s="94" t="s">
        <v>352</v>
      </c>
      <c r="J100" s="94">
        <v>180</v>
      </c>
      <c r="K100" s="94" t="s">
        <v>343</v>
      </c>
      <c r="L100"/>
      <c r="M100"/>
      <c r="N100"/>
      <c r="O100"/>
      <c r="P100"/>
      <c r="Q100"/>
      <c r="R100"/>
      <c r="S100"/>
    </row>
    <row r="101" spans="1:19">
      <c r="A101" s="94" t="s">
        <v>408</v>
      </c>
      <c r="B101" s="94" t="s">
        <v>710</v>
      </c>
      <c r="C101" s="94">
        <v>3.24</v>
      </c>
      <c r="D101" s="94">
        <v>3.24</v>
      </c>
      <c r="E101" s="94">
        <v>5.835</v>
      </c>
      <c r="F101" s="94">
        <v>0.251</v>
      </c>
      <c r="G101" s="94">
        <v>0.11</v>
      </c>
      <c r="H101" s="94" t="s">
        <v>397</v>
      </c>
      <c r="I101" s="94" t="s">
        <v>352</v>
      </c>
      <c r="J101" s="94">
        <v>180</v>
      </c>
      <c r="K101" s="94" t="s">
        <v>343</v>
      </c>
      <c r="L101"/>
      <c r="M101"/>
      <c r="N101"/>
      <c r="O101"/>
      <c r="P101"/>
      <c r="Q101"/>
      <c r="R101"/>
      <c r="S101"/>
    </row>
    <row r="102" spans="1:19">
      <c r="A102" s="94" t="s">
        <v>409</v>
      </c>
      <c r="B102" s="94" t="s">
        <v>710</v>
      </c>
      <c r="C102" s="94">
        <v>3.9</v>
      </c>
      <c r="D102" s="94">
        <v>3.9</v>
      </c>
      <c r="E102" s="94">
        <v>5.835</v>
      </c>
      <c r="F102" s="94">
        <v>0.251</v>
      </c>
      <c r="G102" s="94">
        <v>0.11</v>
      </c>
      <c r="H102" s="94" t="s">
        <v>397</v>
      </c>
      <c r="I102" s="94" t="s">
        <v>356</v>
      </c>
      <c r="J102" s="94">
        <v>180</v>
      </c>
      <c r="K102" s="94" t="s">
        <v>343</v>
      </c>
      <c r="L102"/>
      <c r="M102"/>
      <c r="N102"/>
      <c r="O102"/>
      <c r="P102"/>
      <c r="Q102"/>
      <c r="R102"/>
      <c r="S102"/>
    </row>
    <row r="103" spans="1:19">
      <c r="A103" s="94" t="s">
        <v>410</v>
      </c>
      <c r="B103" s="94" t="s">
        <v>710</v>
      </c>
      <c r="C103" s="94">
        <v>3.24</v>
      </c>
      <c r="D103" s="94">
        <v>3.24</v>
      </c>
      <c r="E103" s="94">
        <v>5.835</v>
      </c>
      <c r="F103" s="94">
        <v>0.251</v>
      </c>
      <c r="G103" s="94">
        <v>0.11</v>
      </c>
      <c r="H103" s="94" t="s">
        <v>397</v>
      </c>
      <c r="I103" s="94" t="s">
        <v>356</v>
      </c>
      <c r="J103" s="94">
        <v>180</v>
      </c>
      <c r="K103" s="94" t="s">
        <v>343</v>
      </c>
      <c r="L103"/>
      <c r="M103"/>
      <c r="N103"/>
      <c r="O103"/>
      <c r="P103"/>
      <c r="Q103"/>
      <c r="R103"/>
      <c r="S103"/>
    </row>
    <row r="104" spans="1:19">
      <c r="A104" s="94" t="s">
        <v>411</v>
      </c>
      <c r="B104" s="94" t="s">
        <v>710</v>
      </c>
      <c r="C104" s="94">
        <v>3.24</v>
      </c>
      <c r="D104" s="94">
        <v>3.24</v>
      </c>
      <c r="E104" s="94">
        <v>5.835</v>
      </c>
      <c r="F104" s="94">
        <v>0.251</v>
      </c>
      <c r="G104" s="94">
        <v>0.11</v>
      </c>
      <c r="H104" s="94" t="s">
        <v>397</v>
      </c>
      <c r="I104" s="94" t="s">
        <v>356</v>
      </c>
      <c r="J104" s="94">
        <v>180</v>
      </c>
      <c r="K104" s="94" t="s">
        <v>343</v>
      </c>
      <c r="L104"/>
      <c r="M104"/>
      <c r="N104"/>
      <c r="O104"/>
      <c r="P104"/>
      <c r="Q104"/>
      <c r="R104"/>
      <c r="S104"/>
    </row>
    <row r="105" spans="1:19">
      <c r="A105" s="94" t="s">
        <v>412</v>
      </c>
      <c r="B105" s="94" t="s">
        <v>710</v>
      </c>
      <c r="C105" s="94">
        <v>3.88</v>
      </c>
      <c r="D105" s="94">
        <v>3.88</v>
      </c>
      <c r="E105" s="94">
        <v>5.835</v>
      </c>
      <c r="F105" s="94">
        <v>0.251</v>
      </c>
      <c r="G105" s="94">
        <v>0.11</v>
      </c>
      <c r="H105" s="94" t="s">
        <v>397</v>
      </c>
      <c r="I105" s="94" t="s">
        <v>360</v>
      </c>
      <c r="J105" s="94">
        <v>180</v>
      </c>
      <c r="K105" s="94" t="s">
        <v>343</v>
      </c>
      <c r="L105"/>
      <c r="M105"/>
      <c r="N105"/>
      <c r="O105"/>
      <c r="P105"/>
      <c r="Q105"/>
      <c r="R105"/>
      <c r="S105"/>
    </row>
    <row r="106" spans="1:19">
      <c r="A106" s="94" t="s">
        <v>413</v>
      </c>
      <c r="B106" s="94" t="s">
        <v>710</v>
      </c>
      <c r="C106" s="94">
        <v>3.24</v>
      </c>
      <c r="D106" s="94">
        <v>3.24</v>
      </c>
      <c r="E106" s="94">
        <v>5.835</v>
      </c>
      <c r="F106" s="94">
        <v>0.251</v>
      </c>
      <c r="G106" s="94">
        <v>0.11</v>
      </c>
      <c r="H106" s="94" t="s">
        <v>397</v>
      </c>
      <c r="I106" s="94" t="s">
        <v>360</v>
      </c>
      <c r="J106" s="94">
        <v>180</v>
      </c>
      <c r="K106" s="94" t="s">
        <v>343</v>
      </c>
      <c r="L106"/>
      <c r="M106"/>
      <c r="N106"/>
      <c r="O106"/>
      <c r="P106"/>
      <c r="Q106"/>
      <c r="R106"/>
      <c r="S106"/>
    </row>
    <row r="107" spans="1:19">
      <c r="A107" s="94" t="s">
        <v>414</v>
      </c>
      <c r="B107" s="94" t="s">
        <v>710</v>
      </c>
      <c r="C107" s="94">
        <v>3.24</v>
      </c>
      <c r="D107" s="94">
        <v>3.24</v>
      </c>
      <c r="E107" s="94">
        <v>5.835</v>
      </c>
      <c r="F107" s="94">
        <v>0.251</v>
      </c>
      <c r="G107" s="94">
        <v>0.11</v>
      </c>
      <c r="H107" s="94" t="s">
        <v>397</v>
      </c>
      <c r="I107" s="94" t="s">
        <v>360</v>
      </c>
      <c r="J107" s="94">
        <v>180</v>
      </c>
      <c r="K107" s="94" t="s">
        <v>343</v>
      </c>
      <c r="L107"/>
      <c r="M107"/>
      <c r="N107"/>
      <c r="O107"/>
      <c r="P107"/>
      <c r="Q107"/>
      <c r="R107"/>
      <c r="S107"/>
    </row>
    <row r="108" spans="1:19">
      <c r="A108" s="94" t="s">
        <v>415</v>
      </c>
      <c r="B108" s="94" t="s">
        <v>710</v>
      </c>
      <c r="C108" s="94">
        <v>3.88</v>
      </c>
      <c r="D108" s="94">
        <v>3.88</v>
      </c>
      <c r="E108" s="94">
        <v>5.835</v>
      </c>
      <c r="F108" s="94">
        <v>0.251</v>
      </c>
      <c r="G108" s="94">
        <v>0.11</v>
      </c>
      <c r="H108" s="94" t="s">
        <v>397</v>
      </c>
      <c r="I108" s="94" t="s">
        <v>364</v>
      </c>
      <c r="J108" s="94">
        <v>180</v>
      </c>
      <c r="K108" s="94" t="s">
        <v>343</v>
      </c>
      <c r="L108"/>
      <c r="M108"/>
      <c r="N108"/>
      <c r="O108"/>
      <c r="P108"/>
      <c r="Q108"/>
      <c r="R108"/>
      <c r="S108"/>
    </row>
    <row r="109" spans="1:19">
      <c r="A109" s="94" t="s">
        <v>416</v>
      </c>
      <c r="B109" s="94" t="s">
        <v>710</v>
      </c>
      <c r="C109" s="94">
        <v>3.24</v>
      </c>
      <c r="D109" s="94">
        <v>3.24</v>
      </c>
      <c r="E109" s="94">
        <v>5.835</v>
      </c>
      <c r="F109" s="94">
        <v>0.251</v>
      </c>
      <c r="G109" s="94">
        <v>0.11</v>
      </c>
      <c r="H109" s="94" t="s">
        <v>397</v>
      </c>
      <c r="I109" s="94" t="s">
        <v>364</v>
      </c>
      <c r="J109" s="94">
        <v>180</v>
      </c>
      <c r="K109" s="94" t="s">
        <v>343</v>
      </c>
      <c r="L109"/>
      <c r="M109"/>
      <c r="N109"/>
      <c r="O109"/>
      <c r="P109"/>
      <c r="Q109"/>
      <c r="R109"/>
      <c r="S109"/>
    </row>
    <row r="110" spans="1:19">
      <c r="A110" s="94" t="s">
        <v>417</v>
      </c>
      <c r="B110" s="94" t="s">
        <v>710</v>
      </c>
      <c r="C110" s="94">
        <v>3.24</v>
      </c>
      <c r="D110" s="94">
        <v>3.24</v>
      </c>
      <c r="E110" s="94">
        <v>5.835</v>
      </c>
      <c r="F110" s="94">
        <v>0.251</v>
      </c>
      <c r="G110" s="94">
        <v>0.11</v>
      </c>
      <c r="H110" s="94" t="s">
        <v>397</v>
      </c>
      <c r="I110" s="94" t="s">
        <v>364</v>
      </c>
      <c r="J110" s="94">
        <v>180</v>
      </c>
      <c r="K110" s="94" t="s">
        <v>343</v>
      </c>
      <c r="L110"/>
      <c r="M110"/>
      <c r="N110"/>
      <c r="O110"/>
      <c r="P110"/>
      <c r="Q110"/>
      <c r="R110"/>
      <c r="S110"/>
    </row>
    <row r="111" spans="1:19">
      <c r="A111" s="94" t="s">
        <v>418</v>
      </c>
      <c r="B111" s="94" t="s">
        <v>710</v>
      </c>
      <c r="C111" s="94">
        <v>3.88</v>
      </c>
      <c r="D111" s="94">
        <v>3.88</v>
      </c>
      <c r="E111" s="94">
        <v>5.835</v>
      </c>
      <c r="F111" s="94">
        <v>0.251</v>
      </c>
      <c r="G111" s="94">
        <v>0.11</v>
      </c>
      <c r="H111" s="94" t="s">
        <v>397</v>
      </c>
      <c r="I111" s="94" t="s">
        <v>368</v>
      </c>
      <c r="J111" s="94">
        <v>180</v>
      </c>
      <c r="K111" s="94" t="s">
        <v>343</v>
      </c>
      <c r="L111"/>
      <c r="M111"/>
      <c r="N111"/>
      <c r="O111"/>
      <c r="P111"/>
      <c r="Q111"/>
      <c r="R111"/>
      <c r="S111"/>
    </row>
    <row r="112" spans="1:19">
      <c r="A112" s="94" t="s">
        <v>419</v>
      </c>
      <c r="B112" s="94" t="s">
        <v>710</v>
      </c>
      <c r="C112" s="94">
        <v>3.24</v>
      </c>
      <c r="D112" s="94">
        <v>3.24</v>
      </c>
      <c r="E112" s="94">
        <v>5.835</v>
      </c>
      <c r="F112" s="94">
        <v>0.251</v>
      </c>
      <c r="G112" s="94">
        <v>0.11</v>
      </c>
      <c r="H112" s="94" t="s">
        <v>397</v>
      </c>
      <c r="I112" s="94" t="s">
        <v>368</v>
      </c>
      <c r="J112" s="94">
        <v>180</v>
      </c>
      <c r="K112" s="94" t="s">
        <v>343</v>
      </c>
      <c r="L112"/>
      <c r="M112"/>
      <c r="N112"/>
      <c r="O112"/>
      <c r="P112"/>
      <c r="Q112"/>
      <c r="R112"/>
      <c r="S112"/>
    </row>
    <row r="113" spans="1:19">
      <c r="A113" s="94" t="s">
        <v>420</v>
      </c>
      <c r="B113" s="94" t="s">
        <v>710</v>
      </c>
      <c r="C113" s="94">
        <v>3.24</v>
      </c>
      <c r="D113" s="94">
        <v>3.24</v>
      </c>
      <c r="E113" s="94">
        <v>5.835</v>
      </c>
      <c r="F113" s="94">
        <v>0.251</v>
      </c>
      <c r="G113" s="94">
        <v>0.11</v>
      </c>
      <c r="H113" s="94" t="s">
        <v>397</v>
      </c>
      <c r="I113" s="94" t="s">
        <v>368</v>
      </c>
      <c r="J113" s="94">
        <v>180</v>
      </c>
      <c r="K113" s="94" t="s">
        <v>343</v>
      </c>
      <c r="L113"/>
      <c r="M113"/>
      <c r="N113"/>
      <c r="O113"/>
      <c r="P113"/>
      <c r="Q113"/>
      <c r="R113"/>
      <c r="S113"/>
    </row>
    <row r="114" spans="1:19">
      <c r="A114" s="94" t="s">
        <v>421</v>
      </c>
      <c r="B114" s="94" t="s">
        <v>710</v>
      </c>
      <c r="C114" s="94">
        <v>3.88</v>
      </c>
      <c r="D114" s="94">
        <v>3.88</v>
      </c>
      <c r="E114" s="94">
        <v>5.835</v>
      </c>
      <c r="F114" s="94">
        <v>0.251</v>
      </c>
      <c r="G114" s="94">
        <v>0.11</v>
      </c>
      <c r="H114" s="94" t="s">
        <v>397</v>
      </c>
      <c r="I114" s="94" t="s">
        <v>372</v>
      </c>
      <c r="J114" s="94">
        <v>180</v>
      </c>
      <c r="K114" s="94" t="s">
        <v>343</v>
      </c>
      <c r="L114"/>
      <c r="M114"/>
      <c r="N114"/>
      <c r="O114"/>
      <c r="P114"/>
      <c r="Q114"/>
      <c r="R114"/>
      <c r="S114"/>
    </row>
    <row r="115" spans="1:19">
      <c r="A115" s="94" t="s">
        <v>422</v>
      </c>
      <c r="B115" s="94" t="s">
        <v>710</v>
      </c>
      <c r="C115" s="94">
        <v>3.24</v>
      </c>
      <c r="D115" s="94">
        <v>3.24</v>
      </c>
      <c r="E115" s="94">
        <v>5.835</v>
      </c>
      <c r="F115" s="94">
        <v>0.251</v>
      </c>
      <c r="G115" s="94">
        <v>0.11</v>
      </c>
      <c r="H115" s="94" t="s">
        <v>397</v>
      </c>
      <c r="I115" s="94" t="s">
        <v>372</v>
      </c>
      <c r="J115" s="94">
        <v>180</v>
      </c>
      <c r="K115" s="94" t="s">
        <v>343</v>
      </c>
      <c r="L115"/>
      <c r="M115"/>
      <c r="N115"/>
      <c r="O115"/>
      <c r="P115"/>
      <c r="Q115"/>
      <c r="R115"/>
      <c r="S115"/>
    </row>
    <row r="116" spans="1:19">
      <c r="A116" s="94" t="s">
        <v>423</v>
      </c>
      <c r="B116" s="94" t="s">
        <v>710</v>
      </c>
      <c r="C116" s="94">
        <v>3.24</v>
      </c>
      <c r="D116" s="94">
        <v>3.24</v>
      </c>
      <c r="E116" s="94">
        <v>5.835</v>
      </c>
      <c r="F116" s="94">
        <v>0.251</v>
      </c>
      <c r="G116" s="94">
        <v>0.11</v>
      </c>
      <c r="H116" s="94" t="s">
        <v>397</v>
      </c>
      <c r="I116" s="94" t="s">
        <v>372</v>
      </c>
      <c r="J116" s="94">
        <v>180</v>
      </c>
      <c r="K116" s="94" t="s">
        <v>343</v>
      </c>
      <c r="L116"/>
      <c r="M116"/>
      <c r="N116"/>
      <c r="O116"/>
      <c r="P116"/>
      <c r="Q116"/>
      <c r="R116"/>
      <c r="S116"/>
    </row>
    <row r="117" spans="1:19">
      <c r="A117" s="94" t="s">
        <v>424</v>
      </c>
      <c r="B117" s="94" t="s">
        <v>710</v>
      </c>
      <c r="C117" s="94">
        <v>3.88</v>
      </c>
      <c r="D117" s="94">
        <v>3.88</v>
      </c>
      <c r="E117" s="94">
        <v>5.835</v>
      </c>
      <c r="F117" s="94">
        <v>0.251</v>
      </c>
      <c r="G117" s="94">
        <v>0.11</v>
      </c>
      <c r="H117" s="94" t="s">
        <v>397</v>
      </c>
      <c r="I117" s="94" t="s">
        <v>376</v>
      </c>
      <c r="J117" s="94">
        <v>180</v>
      </c>
      <c r="K117" s="94" t="s">
        <v>343</v>
      </c>
      <c r="L117"/>
      <c r="M117"/>
      <c r="N117"/>
      <c r="O117"/>
      <c r="P117"/>
      <c r="Q117"/>
      <c r="R117"/>
      <c r="S117"/>
    </row>
    <row r="118" spans="1:19">
      <c r="A118" s="94" t="s">
        <v>425</v>
      </c>
      <c r="B118" s="94" t="s">
        <v>710</v>
      </c>
      <c r="C118" s="94">
        <v>3.24</v>
      </c>
      <c r="D118" s="94">
        <v>3.24</v>
      </c>
      <c r="E118" s="94">
        <v>5.835</v>
      </c>
      <c r="F118" s="94">
        <v>0.251</v>
      </c>
      <c r="G118" s="94">
        <v>0.11</v>
      </c>
      <c r="H118" s="94" t="s">
        <v>397</v>
      </c>
      <c r="I118" s="94" t="s">
        <v>376</v>
      </c>
      <c r="J118" s="94">
        <v>180</v>
      </c>
      <c r="K118" s="94" t="s">
        <v>343</v>
      </c>
      <c r="L118"/>
      <c r="M118"/>
      <c r="N118"/>
      <c r="O118"/>
      <c r="P118"/>
      <c r="Q118"/>
      <c r="R118"/>
      <c r="S118"/>
    </row>
    <row r="119" spans="1:19">
      <c r="A119" s="94" t="s">
        <v>426</v>
      </c>
      <c r="B119" s="94" t="s">
        <v>710</v>
      </c>
      <c r="C119" s="94">
        <v>3.24</v>
      </c>
      <c r="D119" s="94">
        <v>3.24</v>
      </c>
      <c r="E119" s="94">
        <v>5.835</v>
      </c>
      <c r="F119" s="94">
        <v>0.251</v>
      </c>
      <c r="G119" s="94">
        <v>0.11</v>
      </c>
      <c r="H119" s="94" t="s">
        <v>397</v>
      </c>
      <c r="I119" s="94" t="s">
        <v>376</v>
      </c>
      <c r="J119" s="94">
        <v>180</v>
      </c>
      <c r="K119" s="94" t="s">
        <v>343</v>
      </c>
      <c r="L119"/>
      <c r="M119"/>
      <c r="N119"/>
      <c r="O119"/>
      <c r="P119"/>
      <c r="Q119"/>
      <c r="R119"/>
      <c r="S119"/>
    </row>
    <row r="120" spans="1:19">
      <c r="A120" s="94" t="s">
        <v>427</v>
      </c>
      <c r="B120" s="94" t="s">
        <v>710</v>
      </c>
      <c r="C120" s="94">
        <v>3.88</v>
      </c>
      <c r="D120" s="94">
        <v>3.88</v>
      </c>
      <c r="E120" s="94">
        <v>5.835</v>
      </c>
      <c r="F120" s="94">
        <v>0.251</v>
      </c>
      <c r="G120" s="94">
        <v>0.11</v>
      </c>
      <c r="H120" s="94" t="s">
        <v>397</v>
      </c>
      <c r="I120" s="94" t="s">
        <v>380</v>
      </c>
      <c r="J120" s="94">
        <v>180</v>
      </c>
      <c r="K120" s="94" t="s">
        <v>343</v>
      </c>
      <c r="L120"/>
      <c r="M120"/>
      <c r="N120"/>
      <c r="O120"/>
      <c r="P120"/>
      <c r="Q120"/>
      <c r="R120"/>
      <c r="S120"/>
    </row>
    <row r="121" spans="1:19">
      <c r="A121" s="94" t="s">
        <v>428</v>
      </c>
      <c r="B121" s="94" t="s">
        <v>710</v>
      </c>
      <c r="C121" s="94">
        <v>3.24</v>
      </c>
      <c r="D121" s="94">
        <v>3.24</v>
      </c>
      <c r="E121" s="94">
        <v>5.835</v>
      </c>
      <c r="F121" s="94">
        <v>0.251</v>
      </c>
      <c r="G121" s="94">
        <v>0.11</v>
      </c>
      <c r="H121" s="94" t="s">
        <v>397</v>
      </c>
      <c r="I121" s="94" t="s">
        <v>380</v>
      </c>
      <c r="J121" s="94">
        <v>180</v>
      </c>
      <c r="K121" s="94" t="s">
        <v>343</v>
      </c>
      <c r="L121"/>
      <c r="M121"/>
      <c r="N121"/>
      <c r="O121"/>
      <c r="P121"/>
      <c r="Q121"/>
      <c r="R121"/>
      <c r="S121"/>
    </row>
    <row r="122" spans="1:19">
      <c r="A122" s="94" t="s">
        <v>429</v>
      </c>
      <c r="B122" s="94" t="s">
        <v>710</v>
      </c>
      <c r="C122" s="94">
        <v>3.24</v>
      </c>
      <c r="D122" s="94">
        <v>3.24</v>
      </c>
      <c r="E122" s="94">
        <v>5.835</v>
      </c>
      <c r="F122" s="94">
        <v>0.251</v>
      </c>
      <c r="G122" s="94">
        <v>0.11</v>
      </c>
      <c r="H122" s="94" t="s">
        <v>397</v>
      </c>
      <c r="I122" s="94" t="s">
        <v>380</v>
      </c>
      <c r="J122" s="94">
        <v>180</v>
      </c>
      <c r="K122" s="94" t="s">
        <v>343</v>
      </c>
      <c r="L122"/>
      <c r="M122"/>
      <c r="N122"/>
      <c r="O122"/>
      <c r="P122"/>
      <c r="Q122"/>
      <c r="R122"/>
      <c r="S122"/>
    </row>
    <row r="123" spans="1:19">
      <c r="A123" s="94" t="s">
        <v>430</v>
      </c>
      <c r="B123" s="94" t="s">
        <v>710</v>
      </c>
      <c r="C123" s="94">
        <v>3.88</v>
      </c>
      <c r="D123" s="94">
        <v>3.88</v>
      </c>
      <c r="E123" s="94">
        <v>5.835</v>
      </c>
      <c r="F123" s="94">
        <v>0.251</v>
      </c>
      <c r="G123" s="94">
        <v>0.11</v>
      </c>
      <c r="H123" s="94" t="s">
        <v>397</v>
      </c>
      <c r="I123" s="94" t="s">
        <v>384</v>
      </c>
      <c r="J123" s="94">
        <v>180</v>
      </c>
      <c r="K123" s="94" t="s">
        <v>343</v>
      </c>
      <c r="L123"/>
      <c r="M123"/>
      <c r="N123"/>
      <c r="O123"/>
      <c r="P123"/>
      <c r="Q123"/>
      <c r="R123"/>
      <c r="S123"/>
    </row>
    <row r="124" spans="1:19">
      <c r="A124" s="94" t="s">
        <v>431</v>
      </c>
      <c r="B124" s="94" t="s">
        <v>710</v>
      </c>
      <c r="C124" s="94">
        <v>3.24</v>
      </c>
      <c r="D124" s="94">
        <v>3.24</v>
      </c>
      <c r="E124" s="94">
        <v>5.835</v>
      </c>
      <c r="F124" s="94">
        <v>0.251</v>
      </c>
      <c r="G124" s="94">
        <v>0.11</v>
      </c>
      <c r="H124" s="94" t="s">
        <v>397</v>
      </c>
      <c r="I124" s="94" t="s">
        <v>384</v>
      </c>
      <c r="J124" s="94">
        <v>180</v>
      </c>
      <c r="K124" s="94" t="s">
        <v>343</v>
      </c>
      <c r="L124"/>
      <c r="M124"/>
      <c r="N124"/>
      <c r="O124"/>
      <c r="P124"/>
      <c r="Q124"/>
      <c r="R124"/>
      <c r="S124"/>
    </row>
    <row r="125" spans="1:19">
      <c r="A125" s="94" t="s">
        <v>432</v>
      </c>
      <c r="B125" s="94" t="s">
        <v>710</v>
      </c>
      <c r="C125" s="94">
        <v>3.24</v>
      </c>
      <c r="D125" s="94">
        <v>3.24</v>
      </c>
      <c r="E125" s="94">
        <v>5.835</v>
      </c>
      <c r="F125" s="94">
        <v>0.251</v>
      </c>
      <c r="G125" s="94">
        <v>0.11</v>
      </c>
      <c r="H125" s="94" t="s">
        <v>397</v>
      </c>
      <c r="I125" s="94" t="s">
        <v>384</v>
      </c>
      <c r="J125" s="94">
        <v>180</v>
      </c>
      <c r="K125" s="94" t="s">
        <v>343</v>
      </c>
      <c r="L125"/>
      <c r="M125"/>
      <c r="N125"/>
      <c r="O125"/>
      <c r="P125"/>
      <c r="Q125"/>
      <c r="R125"/>
      <c r="S125"/>
    </row>
    <row r="126" spans="1:19">
      <c r="A126" s="94" t="s">
        <v>433</v>
      </c>
      <c r="B126" s="94"/>
      <c r="C126" s="94"/>
      <c r="D126" s="94">
        <v>124.29</v>
      </c>
      <c r="E126" s="94">
        <v>5.83</v>
      </c>
      <c r="F126" s="94">
        <v>0.251</v>
      </c>
      <c r="G126" s="94">
        <v>0.11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434</v>
      </c>
      <c r="B127" s="94"/>
      <c r="C127" s="94"/>
      <c r="D127" s="94">
        <v>0</v>
      </c>
      <c r="E127" s="94" t="s">
        <v>435</v>
      </c>
      <c r="F127" s="94" t="s">
        <v>435</v>
      </c>
      <c r="G127" s="94" t="s">
        <v>435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436</v>
      </c>
      <c r="B128" s="94"/>
      <c r="C128" s="94"/>
      <c r="D128" s="94">
        <v>124.29</v>
      </c>
      <c r="E128" s="94">
        <v>5.83</v>
      </c>
      <c r="F128" s="94">
        <v>0.251</v>
      </c>
      <c r="G128" s="94">
        <v>0.11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437</v>
      </c>
      <c r="D130" s="94" t="s">
        <v>438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439</v>
      </c>
      <c r="D133" s="94" t="s">
        <v>440</v>
      </c>
      <c r="E133" s="94" t="s">
        <v>441</v>
      </c>
      <c r="F133" s="94" t="s">
        <v>442</v>
      </c>
      <c r="G133" s="94" t="s">
        <v>438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443</v>
      </c>
      <c r="B134" s="94" t="s">
        <v>444</v>
      </c>
      <c r="C134" s="94">
        <v>21604.59</v>
      </c>
      <c r="D134" s="94">
        <v>15428.87</v>
      </c>
      <c r="E134" s="94">
        <v>6175.72</v>
      </c>
      <c r="F134" s="94">
        <v>0.71</v>
      </c>
      <c r="G134" s="94">
        <v>3.54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445</v>
      </c>
      <c r="B135" s="94" t="s">
        <v>444</v>
      </c>
      <c r="C135" s="94">
        <v>52110.3</v>
      </c>
      <c r="D135" s="94">
        <v>38898.629999999997</v>
      </c>
      <c r="E135" s="94">
        <v>13211.67</v>
      </c>
      <c r="F135" s="94">
        <v>0.75</v>
      </c>
      <c r="G135" s="94">
        <v>3.33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446</v>
      </c>
      <c r="B136" s="94" t="s">
        <v>444</v>
      </c>
      <c r="C136" s="94">
        <v>24282.89</v>
      </c>
      <c r="D136" s="94">
        <v>17805.04</v>
      </c>
      <c r="E136" s="94">
        <v>6477.85</v>
      </c>
      <c r="F136" s="94">
        <v>0.73</v>
      </c>
      <c r="G136" s="94">
        <v>3.59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447</v>
      </c>
      <c r="B137" s="94" t="s">
        <v>444</v>
      </c>
      <c r="C137" s="94">
        <v>20035.11</v>
      </c>
      <c r="D137" s="94">
        <v>14253.42</v>
      </c>
      <c r="E137" s="94">
        <v>5781.68</v>
      </c>
      <c r="F137" s="94">
        <v>0.71</v>
      </c>
      <c r="G137" s="94">
        <v>3.53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448</v>
      </c>
      <c r="B138" s="94" t="s">
        <v>444</v>
      </c>
      <c r="C138" s="94">
        <v>19603.73</v>
      </c>
      <c r="D138" s="94">
        <v>13896.84</v>
      </c>
      <c r="E138" s="94">
        <v>5706.89</v>
      </c>
      <c r="F138" s="94">
        <v>0.71</v>
      </c>
      <c r="G138" s="94">
        <v>3.52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449</v>
      </c>
      <c r="B139" s="94" t="s">
        <v>444</v>
      </c>
      <c r="C139" s="94">
        <v>19513.169999999998</v>
      </c>
      <c r="D139" s="94">
        <v>13822.18</v>
      </c>
      <c r="E139" s="94">
        <v>5690.99</v>
      </c>
      <c r="F139" s="94">
        <v>0.71</v>
      </c>
      <c r="G139" s="94">
        <v>3.52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450</v>
      </c>
      <c r="B140" s="94" t="s">
        <v>444</v>
      </c>
      <c r="C140" s="94">
        <v>35687.86</v>
      </c>
      <c r="D140" s="94">
        <v>24905.26</v>
      </c>
      <c r="E140" s="94">
        <v>10782.59</v>
      </c>
      <c r="F140" s="94">
        <v>0.7</v>
      </c>
      <c r="G140" s="94">
        <v>3.5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451</v>
      </c>
      <c r="B141" s="94" t="s">
        <v>444</v>
      </c>
      <c r="C141" s="94">
        <v>18310.240000000002</v>
      </c>
      <c r="D141" s="94">
        <v>12833.58</v>
      </c>
      <c r="E141" s="94">
        <v>5476.67</v>
      </c>
      <c r="F141" s="94">
        <v>0.7</v>
      </c>
      <c r="G141" s="94">
        <v>3.72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452</v>
      </c>
      <c r="B142" s="94" t="s">
        <v>444</v>
      </c>
      <c r="C142" s="94">
        <v>18253.32</v>
      </c>
      <c r="D142" s="94">
        <v>12787</v>
      </c>
      <c r="E142" s="94">
        <v>5466.32</v>
      </c>
      <c r="F142" s="94">
        <v>0.7</v>
      </c>
      <c r="G142" s="94">
        <v>3.72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453</v>
      </c>
      <c r="B143" s="94" t="s">
        <v>444</v>
      </c>
      <c r="C143" s="94">
        <v>18344.88</v>
      </c>
      <c r="D143" s="94">
        <v>12861.94</v>
      </c>
      <c r="E143" s="94">
        <v>5482.94</v>
      </c>
      <c r="F143" s="94">
        <v>0.7</v>
      </c>
      <c r="G143" s="94">
        <v>3.72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439</v>
      </c>
      <c r="D145" s="94" t="s">
        <v>438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454</v>
      </c>
      <c r="B146" s="94" t="s">
        <v>455</v>
      </c>
      <c r="C146" s="94">
        <v>24685.41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456</v>
      </c>
      <c r="B147" s="94" t="s">
        <v>455</v>
      </c>
      <c r="C147" s="94">
        <v>42844.86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457</v>
      </c>
      <c r="B148" s="94" t="s">
        <v>455</v>
      </c>
      <c r="C148" s="94">
        <v>18406.09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458</v>
      </c>
      <c r="B149" s="94" t="s">
        <v>455</v>
      </c>
      <c r="C149" s="94">
        <v>18338.55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459</v>
      </c>
      <c r="B150" s="94" t="s">
        <v>455</v>
      </c>
      <c r="C150" s="94">
        <v>18335.16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460</v>
      </c>
      <c r="B151" s="94" t="s">
        <v>455</v>
      </c>
      <c r="C151" s="94">
        <v>18345.7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461</v>
      </c>
      <c r="B152" s="94" t="s">
        <v>455</v>
      </c>
      <c r="C152" s="94">
        <v>36452.129999999997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462</v>
      </c>
      <c r="B153" s="94" t="s">
        <v>455</v>
      </c>
      <c r="C153" s="94">
        <v>18346.080000000002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463</v>
      </c>
      <c r="B154" s="94" t="s">
        <v>455</v>
      </c>
      <c r="C154" s="94">
        <v>18341.349999999999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464</v>
      </c>
      <c r="B155" s="94" t="s">
        <v>455</v>
      </c>
      <c r="C155" s="94">
        <v>18440.71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465</v>
      </c>
      <c r="D157" s="94" t="s">
        <v>466</v>
      </c>
      <c r="E157" s="94" t="s">
        <v>467</v>
      </c>
      <c r="F157" s="94" t="s">
        <v>468</v>
      </c>
      <c r="G157" s="94" t="s">
        <v>469</v>
      </c>
      <c r="H157" s="94" t="s">
        <v>470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471</v>
      </c>
      <c r="B158" s="94" t="s">
        <v>472</v>
      </c>
      <c r="C158" s="94">
        <v>0.55000000000000004</v>
      </c>
      <c r="D158" s="94">
        <v>622</v>
      </c>
      <c r="E158" s="94">
        <v>1.01</v>
      </c>
      <c r="F158" s="94">
        <v>1145.05</v>
      </c>
      <c r="G158" s="94">
        <v>1</v>
      </c>
      <c r="H158" s="94" t="s">
        <v>473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474</v>
      </c>
      <c r="B159" s="94" t="s">
        <v>472</v>
      </c>
      <c r="C159" s="94">
        <v>0.56999999999999995</v>
      </c>
      <c r="D159" s="94">
        <v>622</v>
      </c>
      <c r="E159" s="94">
        <v>2.7</v>
      </c>
      <c r="F159" s="94">
        <v>2954.03</v>
      </c>
      <c r="G159" s="94">
        <v>1</v>
      </c>
      <c r="H159" s="94" t="s">
        <v>473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475</v>
      </c>
      <c r="B160" s="94" t="s">
        <v>472</v>
      </c>
      <c r="C160" s="94">
        <v>0.55000000000000004</v>
      </c>
      <c r="D160" s="94">
        <v>622</v>
      </c>
      <c r="E160" s="94">
        <v>1.21</v>
      </c>
      <c r="F160" s="94">
        <v>1373.76</v>
      </c>
      <c r="G160" s="94">
        <v>1</v>
      </c>
      <c r="H160" s="94" t="s">
        <v>473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476</v>
      </c>
      <c r="B161" s="94" t="s">
        <v>472</v>
      </c>
      <c r="C161" s="94">
        <v>0.55000000000000004</v>
      </c>
      <c r="D161" s="94">
        <v>622</v>
      </c>
      <c r="E161" s="94">
        <v>0.92</v>
      </c>
      <c r="F161" s="94">
        <v>1051.6500000000001</v>
      </c>
      <c r="G161" s="94">
        <v>1</v>
      </c>
      <c r="H161" s="94" t="s">
        <v>473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477</v>
      </c>
      <c r="B162" s="94" t="s">
        <v>472</v>
      </c>
      <c r="C162" s="94">
        <v>0.55000000000000004</v>
      </c>
      <c r="D162" s="94">
        <v>622</v>
      </c>
      <c r="E162" s="94">
        <v>0.9</v>
      </c>
      <c r="F162" s="94">
        <v>1019.7</v>
      </c>
      <c r="G162" s="94">
        <v>1</v>
      </c>
      <c r="H162" s="94" t="s">
        <v>473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478</v>
      </c>
      <c r="B163" s="94" t="s">
        <v>472</v>
      </c>
      <c r="C163" s="94">
        <v>0.55000000000000004</v>
      </c>
      <c r="D163" s="94">
        <v>622</v>
      </c>
      <c r="E163" s="94">
        <v>0.89</v>
      </c>
      <c r="F163" s="94">
        <v>1013.03</v>
      </c>
      <c r="G163" s="94">
        <v>1</v>
      </c>
      <c r="H163" s="94" t="s">
        <v>473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479</v>
      </c>
      <c r="B164" s="94" t="s">
        <v>472</v>
      </c>
      <c r="C164" s="94">
        <v>0.55000000000000004</v>
      </c>
      <c r="D164" s="94">
        <v>622</v>
      </c>
      <c r="E164" s="94">
        <v>1.56</v>
      </c>
      <c r="F164" s="94">
        <v>1782.69</v>
      </c>
      <c r="G164" s="94">
        <v>1</v>
      </c>
      <c r="H164" s="94" t="s">
        <v>473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480</v>
      </c>
      <c r="B165" s="94" t="s">
        <v>472</v>
      </c>
      <c r="C165" s="94">
        <v>0.54</v>
      </c>
      <c r="D165" s="94">
        <v>622</v>
      </c>
      <c r="E165" s="94">
        <v>0.81</v>
      </c>
      <c r="F165" s="94">
        <v>941.85</v>
      </c>
      <c r="G165" s="94">
        <v>1</v>
      </c>
      <c r="H165" s="94" t="s">
        <v>473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481</v>
      </c>
      <c r="B166" s="94" t="s">
        <v>472</v>
      </c>
      <c r="C166" s="94">
        <v>0.54</v>
      </c>
      <c r="D166" s="94">
        <v>622</v>
      </c>
      <c r="E166" s="94">
        <v>0.81</v>
      </c>
      <c r="F166" s="94">
        <v>937.65</v>
      </c>
      <c r="G166" s="94">
        <v>1</v>
      </c>
      <c r="H166" s="94" t="s">
        <v>473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482</v>
      </c>
      <c r="B167" s="94" t="s">
        <v>472</v>
      </c>
      <c r="C167" s="94">
        <v>0.54</v>
      </c>
      <c r="D167" s="94">
        <v>622</v>
      </c>
      <c r="E167" s="94">
        <v>0.81</v>
      </c>
      <c r="F167" s="94">
        <v>944.41</v>
      </c>
      <c r="G167" s="94">
        <v>1</v>
      </c>
      <c r="H167" s="94" t="s">
        <v>473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483</v>
      </c>
      <c r="D169" s="94" t="s">
        <v>484</v>
      </c>
      <c r="E169" s="94" t="s">
        <v>485</v>
      </c>
      <c r="F169" s="94" t="s">
        <v>486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487</v>
      </c>
      <c r="D172" s="94" t="s">
        <v>488</v>
      </c>
      <c r="E172" s="94" t="s">
        <v>489</v>
      </c>
      <c r="F172" s="94" t="s">
        <v>490</v>
      </c>
      <c r="G172" s="94" t="s">
        <v>491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506</v>
      </c>
      <c r="C175" s="94" t="s">
        <v>507</v>
      </c>
      <c r="D175" s="94" t="s">
        <v>508</v>
      </c>
      <c r="E175" s="94" t="s">
        <v>509</v>
      </c>
      <c r="F175" s="94" t="s">
        <v>510</v>
      </c>
      <c r="G175" s="94" t="s">
        <v>511</v>
      </c>
      <c r="H175" s="94" t="s">
        <v>512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492</v>
      </c>
      <c r="B176" s="94">
        <v>35762.602400000003</v>
      </c>
      <c r="C176" s="94">
        <v>53.970700000000001</v>
      </c>
      <c r="D176" s="94">
        <v>202.29650000000001</v>
      </c>
      <c r="E176" s="94">
        <v>0</v>
      </c>
      <c r="F176" s="94">
        <v>4.0000000000000002E-4</v>
      </c>
      <c r="G176" s="95">
        <v>1008740</v>
      </c>
      <c r="H176" s="94">
        <v>14613.026400000001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493</v>
      </c>
      <c r="B177" s="94">
        <v>29260.8534</v>
      </c>
      <c r="C177" s="94">
        <v>45.944000000000003</v>
      </c>
      <c r="D177" s="94">
        <v>182.2996</v>
      </c>
      <c r="E177" s="94">
        <v>0</v>
      </c>
      <c r="F177" s="94">
        <v>2.9999999999999997E-4</v>
      </c>
      <c r="G177" s="94">
        <v>909106.31510000001</v>
      </c>
      <c r="H177" s="94">
        <v>12141.9007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494</v>
      </c>
      <c r="B178" s="94">
        <v>33221.649599999997</v>
      </c>
      <c r="C178" s="94">
        <v>52.176499999999997</v>
      </c>
      <c r="D178" s="94">
        <v>207.10230000000001</v>
      </c>
      <c r="E178" s="94">
        <v>0</v>
      </c>
      <c r="F178" s="94">
        <v>4.0000000000000002E-4</v>
      </c>
      <c r="G178" s="95">
        <v>1032800</v>
      </c>
      <c r="H178" s="94">
        <v>13786.8454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495</v>
      </c>
      <c r="B179" s="94">
        <v>31945.909599999999</v>
      </c>
      <c r="C179" s="94">
        <v>51.948900000000002</v>
      </c>
      <c r="D179" s="94">
        <v>215.84229999999999</v>
      </c>
      <c r="E179" s="94">
        <v>0</v>
      </c>
      <c r="F179" s="94">
        <v>4.0000000000000002E-4</v>
      </c>
      <c r="G179" s="95">
        <v>1076450</v>
      </c>
      <c r="H179" s="94">
        <v>13442.009400000001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241</v>
      </c>
      <c r="B180" s="94">
        <v>35448.619400000003</v>
      </c>
      <c r="C180" s="94">
        <v>57.975099999999998</v>
      </c>
      <c r="D180" s="94">
        <v>242.61320000000001</v>
      </c>
      <c r="E180" s="94">
        <v>0</v>
      </c>
      <c r="F180" s="94">
        <v>5.0000000000000001E-4</v>
      </c>
      <c r="G180" s="95">
        <v>1209970</v>
      </c>
      <c r="H180" s="94">
        <v>14950.192300000001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496</v>
      </c>
      <c r="B181" s="94">
        <v>41051.246899999998</v>
      </c>
      <c r="C181" s="94">
        <v>67.317800000000005</v>
      </c>
      <c r="D181" s="94">
        <v>282.64749999999998</v>
      </c>
      <c r="E181" s="94">
        <v>0</v>
      </c>
      <c r="F181" s="94">
        <v>5.0000000000000001E-4</v>
      </c>
      <c r="G181" s="95">
        <v>1409640</v>
      </c>
      <c r="H181" s="94">
        <v>17331.741699999999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497</v>
      </c>
      <c r="B182" s="94">
        <v>43705.627699999997</v>
      </c>
      <c r="C182" s="94">
        <v>71.674099999999996</v>
      </c>
      <c r="D182" s="94">
        <v>300.9563</v>
      </c>
      <c r="E182" s="94">
        <v>0</v>
      </c>
      <c r="F182" s="94">
        <v>5.9999999999999995E-4</v>
      </c>
      <c r="G182" s="95">
        <v>1500950</v>
      </c>
      <c r="H182" s="94">
        <v>18452.776999999998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498</v>
      </c>
      <c r="B183" s="94">
        <v>44559.12</v>
      </c>
      <c r="C183" s="94">
        <v>73.073700000000002</v>
      </c>
      <c r="D183" s="94">
        <v>306.83339999999998</v>
      </c>
      <c r="E183" s="94">
        <v>0</v>
      </c>
      <c r="F183" s="94">
        <v>5.9999999999999995E-4</v>
      </c>
      <c r="G183" s="95">
        <v>1530260</v>
      </c>
      <c r="H183" s="94">
        <v>18813.1266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499</v>
      </c>
      <c r="B184" s="94">
        <v>38627.087800000001</v>
      </c>
      <c r="C184" s="94">
        <v>63.3446</v>
      </c>
      <c r="D184" s="94">
        <v>265.97609999999997</v>
      </c>
      <c r="E184" s="94">
        <v>0</v>
      </c>
      <c r="F184" s="94">
        <v>5.0000000000000001E-4</v>
      </c>
      <c r="G184" s="95">
        <v>1326500</v>
      </c>
      <c r="H184" s="94">
        <v>16308.483399999999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500</v>
      </c>
      <c r="B185" s="94">
        <v>33591.955800000003</v>
      </c>
      <c r="C185" s="94">
        <v>54.703899999999997</v>
      </c>
      <c r="D185" s="94">
        <v>227.69980000000001</v>
      </c>
      <c r="E185" s="94">
        <v>0</v>
      </c>
      <c r="F185" s="94">
        <v>4.0000000000000002E-4</v>
      </c>
      <c r="G185" s="95">
        <v>1135590</v>
      </c>
      <c r="H185" s="94">
        <v>14142.7618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501</v>
      </c>
      <c r="B186" s="94">
        <v>30481.053</v>
      </c>
      <c r="C186" s="94">
        <v>48.386099999999999</v>
      </c>
      <c r="D186" s="94">
        <v>194.84710000000001</v>
      </c>
      <c r="E186" s="94">
        <v>0</v>
      </c>
      <c r="F186" s="94">
        <v>4.0000000000000002E-4</v>
      </c>
      <c r="G186" s="94">
        <v>971699.91870000004</v>
      </c>
      <c r="H186" s="94">
        <v>12702.9151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502</v>
      </c>
      <c r="B187" s="94">
        <v>34640.960899999998</v>
      </c>
      <c r="C187" s="94">
        <v>52.895200000000003</v>
      </c>
      <c r="D187" s="94">
        <v>201.75299999999999</v>
      </c>
      <c r="E187" s="94">
        <v>0</v>
      </c>
      <c r="F187" s="94">
        <v>4.0000000000000002E-4</v>
      </c>
      <c r="G187" s="95">
        <v>1006060</v>
      </c>
      <c r="H187" s="94">
        <v>14218.860500000001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503</v>
      </c>
      <c r="B189" s="94">
        <v>432296.6863</v>
      </c>
      <c r="C189" s="94">
        <v>693.41070000000002</v>
      </c>
      <c r="D189" s="94">
        <v>2830.8670999999999</v>
      </c>
      <c r="E189" s="94">
        <v>0</v>
      </c>
      <c r="F189" s="94">
        <v>5.3E-3</v>
      </c>
      <c r="G189" s="95">
        <v>14117800</v>
      </c>
      <c r="H189" s="94">
        <v>180904.64019999999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504</v>
      </c>
      <c r="B190" s="94">
        <v>29260.8534</v>
      </c>
      <c r="C190" s="94">
        <v>45.944000000000003</v>
      </c>
      <c r="D190" s="94">
        <v>182.2996</v>
      </c>
      <c r="E190" s="94">
        <v>0</v>
      </c>
      <c r="F190" s="94">
        <v>2.9999999999999997E-4</v>
      </c>
      <c r="G190" s="94">
        <v>909106.31510000001</v>
      </c>
      <c r="H190" s="94">
        <v>12141.9007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505</v>
      </c>
      <c r="B191" s="94">
        <v>44559.12</v>
      </c>
      <c r="C191" s="94">
        <v>73.073700000000002</v>
      </c>
      <c r="D191" s="94">
        <v>306.83339999999998</v>
      </c>
      <c r="E191" s="94">
        <v>0</v>
      </c>
      <c r="F191" s="94">
        <v>5.9999999999999995E-4</v>
      </c>
      <c r="G191" s="95">
        <v>1530260</v>
      </c>
      <c r="H191" s="94">
        <v>18813.1266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513</v>
      </c>
      <c r="C193" s="94" t="s">
        <v>514</v>
      </c>
      <c r="D193" s="94" t="s">
        <v>515</v>
      </c>
      <c r="E193" s="94" t="s">
        <v>516</v>
      </c>
      <c r="F193" s="94" t="s">
        <v>517</v>
      </c>
      <c r="G193" s="94" t="s">
        <v>518</v>
      </c>
      <c r="H193" s="94" t="s">
        <v>519</v>
      </c>
      <c r="I193" s="94" t="s">
        <v>520</v>
      </c>
      <c r="J193" s="94" t="s">
        <v>521</v>
      </c>
      <c r="K193" s="94" t="s">
        <v>522</v>
      </c>
      <c r="L193" s="94" t="s">
        <v>523</v>
      </c>
      <c r="M193" s="94" t="s">
        <v>524</v>
      </c>
      <c r="N193" s="94" t="s">
        <v>525</v>
      </c>
      <c r="O193" s="94" t="s">
        <v>526</v>
      </c>
      <c r="P193" s="94" t="s">
        <v>527</v>
      </c>
      <c r="Q193" s="94" t="s">
        <v>528</v>
      </c>
      <c r="R193" s="94" t="s">
        <v>529</v>
      </c>
      <c r="S193" s="94" t="s">
        <v>530</v>
      </c>
    </row>
    <row r="194" spans="1:19">
      <c r="A194" s="94" t="s">
        <v>492</v>
      </c>
      <c r="B194" s="95">
        <v>132371000000</v>
      </c>
      <c r="C194" s="94">
        <v>100612.247</v>
      </c>
      <c r="D194" s="94" t="s">
        <v>680</v>
      </c>
      <c r="E194" s="94">
        <v>72368.391000000003</v>
      </c>
      <c r="F194" s="94">
        <v>8089.5320000000002</v>
      </c>
      <c r="G194" s="94">
        <v>13163.823</v>
      </c>
      <c r="H194" s="94">
        <v>0</v>
      </c>
      <c r="I194" s="94">
        <v>1117.501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493</v>
      </c>
      <c r="B195" s="95">
        <v>119297000000</v>
      </c>
      <c r="C195" s="94">
        <v>104217.394</v>
      </c>
      <c r="D195" s="94" t="s">
        <v>639</v>
      </c>
      <c r="E195" s="94">
        <v>72368.391000000003</v>
      </c>
      <c r="F195" s="94">
        <v>8089.5320000000002</v>
      </c>
      <c r="G195" s="94">
        <v>13163.823</v>
      </c>
      <c r="H195" s="94">
        <v>0</v>
      </c>
      <c r="I195" s="94">
        <v>4722.6480000000001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494</v>
      </c>
      <c r="B196" s="95">
        <v>135528000000</v>
      </c>
      <c r="C196" s="94">
        <v>113272.58900000001</v>
      </c>
      <c r="D196" s="94" t="s">
        <v>569</v>
      </c>
      <c r="E196" s="94">
        <v>72368.391000000003</v>
      </c>
      <c r="F196" s="94">
        <v>8089.5320000000002</v>
      </c>
      <c r="G196" s="94">
        <v>13163.823</v>
      </c>
      <c r="H196" s="94">
        <v>0</v>
      </c>
      <c r="I196" s="94">
        <v>19650.843000000001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495</v>
      </c>
      <c r="B197" s="95">
        <v>141256000000</v>
      </c>
      <c r="C197" s="94">
        <v>136481.51699999999</v>
      </c>
      <c r="D197" s="94" t="s">
        <v>570</v>
      </c>
      <c r="E197" s="94">
        <v>72368.391000000003</v>
      </c>
      <c r="F197" s="94">
        <v>8089.5320000000002</v>
      </c>
      <c r="G197" s="94">
        <v>13163.823</v>
      </c>
      <c r="H197" s="94">
        <v>0</v>
      </c>
      <c r="I197" s="94">
        <v>42859.771999999997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241</v>
      </c>
      <c r="B198" s="95">
        <v>158778000000</v>
      </c>
      <c r="C198" s="94">
        <v>148250.891</v>
      </c>
      <c r="D198" s="94" t="s">
        <v>571</v>
      </c>
      <c r="E198" s="94">
        <v>72368.391000000003</v>
      </c>
      <c r="F198" s="94">
        <v>8089.5320000000002</v>
      </c>
      <c r="G198" s="94">
        <v>13163.823</v>
      </c>
      <c r="H198" s="94">
        <v>0</v>
      </c>
      <c r="I198" s="94">
        <v>54629.144999999997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496</v>
      </c>
      <c r="B199" s="95">
        <v>184979000000</v>
      </c>
      <c r="C199" s="94">
        <v>169167.06</v>
      </c>
      <c r="D199" s="94" t="s">
        <v>572</v>
      </c>
      <c r="E199" s="94">
        <v>72368.391000000003</v>
      </c>
      <c r="F199" s="94">
        <v>8089.5320000000002</v>
      </c>
      <c r="G199" s="94">
        <v>13163.823</v>
      </c>
      <c r="H199" s="94">
        <v>0</v>
      </c>
      <c r="I199" s="94">
        <v>75545.313999999998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497</v>
      </c>
      <c r="B200" s="95">
        <v>196961000000</v>
      </c>
      <c r="C200" s="94">
        <v>167768.897</v>
      </c>
      <c r="D200" s="94" t="s">
        <v>573</v>
      </c>
      <c r="E200" s="94">
        <v>72368.391000000003</v>
      </c>
      <c r="F200" s="94">
        <v>8089.5320000000002</v>
      </c>
      <c r="G200" s="94">
        <v>13163.823</v>
      </c>
      <c r="H200" s="94">
        <v>0</v>
      </c>
      <c r="I200" s="94">
        <v>74147.150999999998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498</v>
      </c>
      <c r="B201" s="95">
        <v>200807000000</v>
      </c>
      <c r="C201" s="94">
        <v>164998.04</v>
      </c>
      <c r="D201" s="94" t="s">
        <v>681</v>
      </c>
      <c r="E201" s="94">
        <v>72368.391000000003</v>
      </c>
      <c r="F201" s="94">
        <v>8089.5320000000002</v>
      </c>
      <c r="G201" s="94">
        <v>13163.823</v>
      </c>
      <c r="H201" s="94">
        <v>0</v>
      </c>
      <c r="I201" s="94">
        <v>71376.293999999994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499</v>
      </c>
      <c r="B202" s="95">
        <v>174068000000</v>
      </c>
      <c r="C202" s="94">
        <v>161068.40700000001</v>
      </c>
      <c r="D202" s="94" t="s">
        <v>574</v>
      </c>
      <c r="E202" s="94">
        <v>72368.391000000003</v>
      </c>
      <c r="F202" s="94">
        <v>8089.5320000000002</v>
      </c>
      <c r="G202" s="94">
        <v>13163.823</v>
      </c>
      <c r="H202" s="94">
        <v>0</v>
      </c>
      <c r="I202" s="94">
        <v>67446.660999999993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500</v>
      </c>
      <c r="B203" s="95">
        <v>149016000000</v>
      </c>
      <c r="C203" s="94">
        <v>138391.48800000001</v>
      </c>
      <c r="D203" s="94" t="s">
        <v>575</v>
      </c>
      <c r="E203" s="94">
        <v>72368.391000000003</v>
      </c>
      <c r="F203" s="94">
        <v>8089.5320000000002</v>
      </c>
      <c r="G203" s="94">
        <v>13163.823</v>
      </c>
      <c r="H203" s="94">
        <v>0</v>
      </c>
      <c r="I203" s="94">
        <v>44769.741999999998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501</v>
      </c>
      <c r="B204" s="95">
        <v>127510000000</v>
      </c>
      <c r="C204" s="94">
        <v>109745.20600000001</v>
      </c>
      <c r="D204" s="94" t="s">
        <v>640</v>
      </c>
      <c r="E204" s="94">
        <v>72368.391000000003</v>
      </c>
      <c r="F204" s="94">
        <v>8089.5320000000002</v>
      </c>
      <c r="G204" s="94">
        <v>13163.823</v>
      </c>
      <c r="H204" s="94">
        <v>0</v>
      </c>
      <c r="I204" s="94">
        <v>10250.459999999999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502</v>
      </c>
      <c r="B205" s="95">
        <v>132019000000</v>
      </c>
      <c r="C205" s="94">
        <v>106113.68399999999</v>
      </c>
      <c r="D205" s="94" t="s">
        <v>576</v>
      </c>
      <c r="E205" s="94">
        <v>72368.391000000003</v>
      </c>
      <c r="F205" s="94">
        <v>8089.5320000000002</v>
      </c>
      <c r="G205" s="94">
        <v>13163.823</v>
      </c>
      <c r="H205" s="94">
        <v>0</v>
      </c>
      <c r="I205" s="94">
        <v>6618.9380000000001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503</v>
      </c>
      <c r="B207" s="95">
        <v>1852590000000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504</v>
      </c>
      <c r="B208" s="95">
        <v>119297000000</v>
      </c>
      <c r="C208" s="94">
        <v>100612.247</v>
      </c>
      <c r="D208" s="94"/>
      <c r="E208" s="94">
        <v>72368.391000000003</v>
      </c>
      <c r="F208" s="94">
        <v>8089.5320000000002</v>
      </c>
      <c r="G208" s="94">
        <v>13163.823</v>
      </c>
      <c r="H208" s="94">
        <v>0</v>
      </c>
      <c r="I208" s="94">
        <v>1117.501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505</v>
      </c>
      <c r="B209" s="95">
        <v>200807000000</v>
      </c>
      <c r="C209" s="94">
        <v>169167.06</v>
      </c>
      <c r="D209" s="94"/>
      <c r="E209" s="94">
        <v>72368.391000000003</v>
      </c>
      <c r="F209" s="94">
        <v>8089.5320000000002</v>
      </c>
      <c r="G209" s="94">
        <v>13163.823</v>
      </c>
      <c r="H209" s="94">
        <v>0</v>
      </c>
      <c r="I209" s="94">
        <v>75545.313999999998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50992.2</v>
      </c>
      <c r="C212" s="94">
        <v>3105.52</v>
      </c>
      <c r="D212" s="94">
        <v>0</v>
      </c>
      <c r="E212" s="94">
        <v>54097.72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24.39</v>
      </c>
      <c r="C213" s="94">
        <v>1.49</v>
      </c>
      <c r="D213" s="94">
        <v>0</v>
      </c>
      <c r="E213" s="94">
        <v>25.88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24.39</v>
      </c>
      <c r="C214" s="94">
        <v>1.49</v>
      </c>
      <c r="D214" s="94">
        <v>0</v>
      </c>
      <c r="E214" s="94">
        <v>25.88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Miami!stmall01miami_8</vt:lpstr>
      <vt:lpstr>Houston!stmall02houston_8</vt:lpstr>
      <vt:lpstr>Phoenix!stmall03phoenix_8</vt:lpstr>
      <vt:lpstr>Atlanta!stmall04atlanta_8</vt:lpstr>
      <vt:lpstr>LosAngeles!stmall05losangeles_8</vt:lpstr>
      <vt:lpstr>LasVegas!stmall06lasvegas_8</vt:lpstr>
      <vt:lpstr>SanFrancisco!stmall07sanfrancisco_8</vt:lpstr>
      <vt:lpstr>Baltimore!stmall08baltimore_8</vt:lpstr>
      <vt:lpstr>Albuquerque!stmall09albuquerque_8</vt:lpstr>
      <vt:lpstr>Seattle!stmall10seattle_8</vt:lpstr>
      <vt:lpstr>Chicago!stmall11chicago_8</vt:lpstr>
      <vt:lpstr>Boulder!stmall12boulder_8</vt:lpstr>
      <vt:lpstr>Minneapolis!stmall13minneapolis_8</vt:lpstr>
      <vt:lpstr>Helena!stmall14helena_8</vt:lpstr>
      <vt:lpstr>Duluth!stmall15duluth_8</vt:lpstr>
      <vt:lpstr>Fairbanks!stmall16fairbanks_8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2008-10-22T21:11:40Z</cp:lastPrinted>
  <dcterms:created xsi:type="dcterms:W3CDTF">2007-11-14T19:26:56Z</dcterms:created>
  <dcterms:modified xsi:type="dcterms:W3CDTF">2010-02-17T04:42:02Z</dcterms:modified>
</cp:coreProperties>
</file>